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500" yWindow="-15" windowWidth="15300" windowHeight="12855" tabRatio="904"/>
  </bookViews>
  <sheets>
    <sheet name="SSX1" sheetId="1" r:id="rId1"/>
    <sheet name="SSX2" sheetId="2" r:id="rId2"/>
    <sheet name="BSS" sheetId="3" r:id="rId3"/>
    <sheet name="BKX1" sheetId="4" r:id="rId4"/>
    <sheet name="BKX2" sheetId="5" r:id="rId5"/>
    <sheet name="BKX3" sheetId="6" r:id="rId6"/>
    <sheet name="BLX1" sheetId="7" r:id="rId7"/>
    <sheet name="BLX2" sheetId="8" r:id="rId8"/>
    <sheet name="SCX" sheetId="9" r:id="rId9"/>
    <sheet name="CGX1" sheetId="10" r:id="rId10"/>
    <sheet name="CGX2" sheetId="11" r:id="rId11"/>
    <sheet name="CGX3" sheetId="12" r:id="rId12"/>
    <sheet name="CGX4" sheetId="13" r:id="rId13"/>
    <sheet name="GMI" sheetId="14" r:id="rId14"/>
    <sheet name="IHX" sheetId="16" r:id="rId15"/>
    <sheet name="KTS" sheetId="17" r:id="rId16"/>
    <sheet name="KVS" sheetId="18" r:id="rId17"/>
    <sheet name="MBX" sheetId="19" r:id="rId18"/>
    <sheet name="MTS" sheetId="38" r:id="rId19"/>
    <sheet name="NVX" sheetId="21" r:id="rId20"/>
    <sheet name="NVX2" sheetId="22" r:id="rId21"/>
    <sheet name="NP1" sheetId="24" r:id="rId22"/>
    <sheet name="PGX" sheetId="23" r:id="rId23"/>
    <sheet name="RTB" sheetId="25" r:id="rId24"/>
    <sheet name="SHS" sheetId="27" r:id="rId25"/>
    <sheet name="SIX1" sheetId="28" r:id="rId26"/>
    <sheet name="SRX1 " sheetId="29" r:id="rId27"/>
    <sheet name="SRX2" sheetId="30" r:id="rId28"/>
    <sheet name="SYM1" sheetId="31" r:id="rId29"/>
    <sheet name="SYM2" sheetId="32" r:id="rId30"/>
    <sheet name="TCX" sheetId="33" r:id="rId31"/>
    <sheet name="TSC" sheetId="34" r:id="rId32"/>
    <sheet name="VTS" sheetId="35" r:id="rId33"/>
    <sheet name="YGX" sheetId="36" r:id="rId34"/>
    <sheet name="ASX" sheetId="42" r:id="rId35"/>
    <sheet name="IGX" sheetId="43" r:id="rId36"/>
    <sheet name="KGS" sheetId="41" r:id="rId37"/>
    <sheet name="YSS" sheetId="37" state="hidden" r:id="rId38"/>
  </sheets>
  <definedNames>
    <definedName name="_??">#REF!</definedName>
    <definedName name="__1_??">#REF!</definedName>
    <definedName name="_1_??">#REF!</definedName>
    <definedName name="_xlnm._FilterDatabase" localSheetId="34" hidden="1">ASX!$A$4:$R$8</definedName>
    <definedName name="_xlnm._FilterDatabase" localSheetId="35" hidden="1">IGX!$A$4:$P$8</definedName>
    <definedName name="_xlnm._FilterDatabase" localSheetId="28" hidden="1">'SYM1'!#REF!</definedName>
    <definedName name="_xlnm._FilterDatabase" localSheetId="29" hidden="1">'SYM2'!$A$4:$X$8</definedName>
    <definedName name="_xlnm._FilterDatabase" localSheetId="30" hidden="1">TCX!$A$4:$S$8</definedName>
    <definedName name="_xlnm._FilterDatabase" localSheetId="31" hidden="1">TSC!#REF!</definedName>
    <definedName name="_xlnm._FilterDatabase" localSheetId="37" hidden="1">YSS!$A$4:$P$8</definedName>
    <definedName name="B.AGENT">#REF!</definedName>
    <definedName name="_xlnm.Print_Area" localSheetId="34">ASX!$A$2:$U$8</definedName>
    <definedName name="_xlnm.Print_Area" localSheetId="3">'BKX1'!$A$1:$S$31</definedName>
    <definedName name="_xlnm.Print_Area" localSheetId="4">'BKX2'!$A$1:$S$34</definedName>
    <definedName name="_xlnm.Print_Area" localSheetId="5">'BKX3'!$A$1:$U$29</definedName>
    <definedName name="_xlnm.Print_Area" localSheetId="6">'BLX1'!$A$1:$Q$8</definedName>
    <definedName name="_xlnm.Print_Area" localSheetId="7">'BLX2'!$A$1:$Q$8</definedName>
    <definedName name="_xlnm.Print_Area" localSheetId="2">BSS!$A$1:$V$26</definedName>
    <definedName name="_xlnm.Print_Area" localSheetId="13">GMI!$A$1:$Y$42</definedName>
    <definedName name="_xlnm.Print_Area" localSheetId="35">IGX!$A$2:$Q$8</definedName>
    <definedName name="_xlnm.Print_Area" localSheetId="14">IHX!$A$1:$X$35</definedName>
    <definedName name="_xlnm.Print_Area" localSheetId="15">KTS!$A$1:$Q$36</definedName>
    <definedName name="_xlnm.Print_Area" localSheetId="16">KVS!$A$1:$Q$36</definedName>
    <definedName name="_xlnm.Print_Area" localSheetId="21">'NP1'!$A$1:$S$38</definedName>
    <definedName name="_xlnm.Print_Area" localSheetId="19">NVX!$A$1:$T$56</definedName>
    <definedName name="_xlnm.Print_Area" localSheetId="20">'NVX2'!$A$1:$X$33</definedName>
    <definedName name="_xlnm.Print_Area" localSheetId="25">'SIX1'!$A$1:$O$29</definedName>
    <definedName name="_xlnm.Print_Area" localSheetId="26">'SRX1 '!$A$1:$O$32</definedName>
    <definedName name="_xlnm.Print_Area" localSheetId="27">'SRX2'!$A$1:$N$28</definedName>
    <definedName name="_xlnm.Print_Area" localSheetId="0">'SSX1'!$A$1:$O$29</definedName>
    <definedName name="_xlnm.Print_Area" localSheetId="1">'SSX2'!$A$1:$N$26</definedName>
    <definedName name="_xlnm.Print_Area" localSheetId="30">TCX!$A$1:$AB$56</definedName>
    <definedName name="_xlnm.Print_Area" localSheetId="31">TSC!$A$2:$AD$3</definedName>
    <definedName name="_xlnm.Print_Area" localSheetId="32">VTS!$A$1:$Y$35</definedName>
    <definedName name="_xlnm.Print_Area" localSheetId="33">YGX!$A$1:$R$27</definedName>
    <definedName name="_xlnm.Print_Area" localSheetId="37">YSS!$A$1:$P$25</definedName>
    <definedName name="Z_58347BB0_EA7D_4163_8F7A_9A95E53AC1B7_.wvu.Cols" localSheetId="5" hidden="1">'BKX3'!$L:$M,'BKX3'!#REF!</definedName>
    <definedName name="Z_58347BB0_EA7D_4163_8F7A_9A95E53AC1B7_.wvu.Cols" localSheetId="33" hidden="1">YGX!$N:$O</definedName>
    <definedName name="Z_58347BB0_EA7D_4163_8F7A_9A95E53AC1B7_.wvu.FilterData" localSheetId="34" hidden="1">ASX!$A$4:$R$8</definedName>
    <definedName name="Z_58347BB0_EA7D_4163_8F7A_9A95E53AC1B7_.wvu.FilterData" localSheetId="35" hidden="1">IGX!$A$4:$P$8</definedName>
    <definedName name="Z_58347BB0_EA7D_4163_8F7A_9A95E53AC1B7_.wvu.FilterData" localSheetId="29" hidden="1">'SYM2'!$A$4:$X$8</definedName>
    <definedName name="Z_58347BB0_EA7D_4163_8F7A_9A95E53AC1B7_.wvu.FilterData" localSheetId="30" hidden="1">TCX!$A$4:$S$8</definedName>
    <definedName name="Z_58347BB0_EA7D_4163_8F7A_9A95E53AC1B7_.wvu.FilterData" localSheetId="31" hidden="1">TSC!#REF!</definedName>
    <definedName name="Z_58347BB0_EA7D_4163_8F7A_9A95E53AC1B7_.wvu.FilterData" localSheetId="37" hidden="1">YSS!$A$4:$P$8</definedName>
    <definedName name="Z_58347BB0_EA7D_4163_8F7A_9A95E53AC1B7_.wvu.PrintArea" localSheetId="34" hidden="1">ASX!$A$2:$U$8</definedName>
    <definedName name="Z_58347BB0_EA7D_4163_8F7A_9A95E53AC1B7_.wvu.PrintArea" localSheetId="3" hidden="1">'BKX1'!$A$1:$X$42</definedName>
    <definedName name="Z_58347BB0_EA7D_4163_8F7A_9A95E53AC1B7_.wvu.PrintArea" localSheetId="4" hidden="1">'BKX2'!$A$1:$S$31</definedName>
    <definedName name="Z_58347BB0_EA7D_4163_8F7A_9A95E53AC1B7_.wvu.PrintArea" localSheetId="5" hidden="1">'BKX3'!$A$1:$T$28</definedName>
    <definedName name="Z_58347BB0_EA7D_4163_8F7A_9A95E53AC1B7_.wvu.PrintArea" localSheetId="6" hidden="1">'BLX1'!$A$1:$Q$8</definedName>
    <definedName name="Z_58347BB0_EA7D_4163_8F7A_9A95E53AC1B7_.wvu.PrintArea" localSheetId="7" hidden="1">'BLX2'!$A$1:$Q$8</definedName>
    <definedName name="Z_58347BB0_EA7D_4163_8F7A_9A95E53AC1B7_.wvu.PrintArea" localSheetId="2" hidden="1">BSS!$A$1:$V$23</definedName>
    <definedName name="Z_58347BB0_EA7D_4163_8F7A_9A95E53AC1B7_.wvu.PrintArea" localSheetId="13" hidden="1">GMI!$A$1:$W$26</definedName>
    <definedName name="Z_58347BB0_EA7D_4163_8F7A_9A95E53AC1B7_.wvu.PrintArea" localSheetId="35" hidden="1">IGX!$A$2:$Q$8</definedName>
    <definedName name="Z_58347BB0_EA7D_4163_8F7A_9A95E53AC1B7_.wvu.PrintArea" localSheetId="15" hidden="1">KTS!$A$1:$P$19</definedName>
    <definedName name="Z_58347BB0_EA7D_4163_8F7A_9A95E53AC1B7_.wvu.PrintArea" localSheetId="16" hidden="1">KVS!$A$1:$P$21</definedName>
    <definedName name="Z_58347BB0_EA7D_4163_8F7A_9A95E53AC1B7_.wvu.PrintArea" localSheetId="21" hidden="1">'NP1'!$A$1:$U$36</definedName>
    <definedName name="Z_58347BB0_EA7D_4163_8F7A_9A95E53AC1B7_.wvu.PrintArea" localSheetId="19" hidden="1">NVX!$A$1:$AB$55</definedName>
    <definedName name="Z_58347BB0_EA7D_4163_8F7A_9A95E53AC1B7_.wvu.PrintArea" localSheetId="20" hidden="1">'NVX2'!$A$1:$S$21</definedName>
    <definedName name="Z_58347BB0_EA7D_4163_8F7A_9A95E53AC1B7_.wvu.PrintArea" localSheetId="25" hidden="1">'SIX1'!$A$1:$N$29</definedName>
    <definedName name="Z_58347BB0_EA7D_4163_8F7A_9A95E53AC1B7_.wvu.PrintArea" localSheetId="0" hidden="1">'SSX1'!$A$1:$O$29</definedName>
    <definedName name="Z_58347BB0_EA7D_4163_8F7A_9A95E53AC1B7_.wvu.PrintArea" localSheetId="1" hidden="1">'SSX2'!$A$1:$N$22</definedName>
    <definedName name="Z_58347BB0_EA7D_4163_8F7A_9A95E53AC1B7_.wvu.PrintArea" localSheetId="30" hidden="1">TCX!$A$2:$AA$8</definedName>
    <definedName name="Z_58347BB0_EA7D_4163_8F7A_9A95E53AC1B7_.wvu.PrintArea" localSheetId="31" hidden="1">TSC!$A$2:$AD$3</definedName>
    <definedName name="Z_58347BB0_EA7D_4163_8F7A_9A95E53AC1B7_.wvu.PrintArea" localSheetId="32" hidden="1">VTS!$A$1:$Z$23</definedName>
    <definedName name="Z_58347BB0_EA7D_4163_8F7A_9A95E53AC1B7_.wvu.PrintArea" localSheetId="33" hidden="1">YGX!$A$1:$R$27</definedName>
    <definedName name="Z_58347BB0_EA7D_4163_8F7A_9A95E53AC1B7_.wvu.PrintArea" localSheetId="37" hidden="1">YSS!$A$1:$P$25</definedName>
    <definedName name="Z_58347BB0_EA7D_4163_8F7A_9A95E53AC1B7_.wvu.Rows" localSheetId="34" hidden="1">ASX!#REF!</definedName>
    <definedName name="Z_58347BB0_EA7D_4163_8F7A_9A95E53AC1B7_.wvu.Rows" localSheetId="3" hidden="1">'BKX1'!$9:$11</definedName>
    <definedName name="Z_58347BB0_EA7D_4163_8F7A_9A95E53AC1B7_.wvu.Rows" localSheetId="4" hidden="1">'BKX2'!$9:$10</definedName>
    <definedName name="Z_58347BB0_EA7D_4163_8F7A_9A95E53AC1B7_.wvu.Rows" localSheetId="5" hidden="1">'BKX3'!$9:$11</definedName>
    <definedName name="Z_58347BB0_EA7D_4163_8F7A_9A95E53AC1B7_.wvu.Rows" localSheetId="6" hidden="1">'BLX1'!$9:$12</definedName>
    <definedName name="Z_58347BB0_EA7D_4163_8F7A_9A95E53AC1B7_.wvu.Rows" localSheetId="7" hidden="1">'BLX2'!$9:$13</definedName>
    <definedName name="Z_58347BB0_EA7D_4163_8F7A_9A95E53AC1B7_.wvu.Rows" localSheetId="2" hidden="1">BSS!$9:$10</definedName>
    <definedName name="Z_58347BB0_EA7D_4163_8F7A_9A95E53AC1B7_.wvu.Rows" localSheetId="9" hidden="1">'CGX1'!#REF!</definedName>
    <definedName name="Z_58347BB0_EA7D_4163_8F7A_9A95E53AC1B7_.wvu.Rows" localSheetId="10" hidden="1">'CGX2'!#REF!</definedName>
    <definedName name="Z_58347BB0_EA7D_4163_8F7A_9A95E53AC1B7_.wvu.Rows" localSheetId="11" hidden="1">'CGX3'!$4:$10</definedName>
    <definedName name="Z_58347BB0_EA7D_4163_8F7A_9A95E53AC1B7_.wvu.Rows" localSheetId="12" hidden="1">'CGX4'!$9:$14</definedName>
    <definedName name="Z_58347BB0_EA7D_4163_8F7A_9A95E53AC1B7_.wvu.Rows" localSheetId="13" hidden="1">GMI!$9:$10</definedName>
    <definedName name="Z_58347BB0_EA7D_4163_8F7A_9A95E53AC1B7_.wvu.Rows" localSheetId="35" hidden="1">IGX!#REF!</definedName>
    <definedName name="Z_58347BB0_EA7D_4163_8F7A_9A95E53AC1B7_.wvu.Rows" localSheetId="14" hidden="1">IHX!$9:$10</definedName>
    <definedName name="Z_58347BB0_EA7D_4163_8F7A_9A95E53AC1B7_.wvu.Rows" localSheetId="15" hidden="1">KTS!#REF!</definedName>
    <definedName name="Z_58347BB0_EA7D_4163_8F7A_9A95E53AC1B7_.wvu.Rows" localSheetId="16" hidden="1">KVS!#REF!</definedName>
    <definedName name="Z_58347BB0_EA7D_4163_8F7A_9A95E53AC1B7_.wvu.Rows" localSheetId="17" hidden="1">MBX!#REF!</definedName>
    <definedName name="Z_58347BB0_EA7D_4163_8F7A_9A95E53AC1B7_.wvu.Rows" localSheetId="21" hidden="1">'NP1'!$9:$9</definedName>
    <definedName name="Z_58347BB0_EA7D_4163_8F7A_9A95E53AC1B7_.wvu.Rows" localSheetId="19" hidden="1">NVX!#REF!,NVX!#REF!</definedName>
    <definedName name="Z_58347BB0_EA7D_4163_8F7A_9A95E53AC1B7_.wvu.Rows" localSheetId="20" hidden="1">'NVX2'!#REF!,'NVX2'!#REF!</definedName>
    <definedName name="Z_58347BB0_EA7D_4163_8F7A_9A95E53AC1B7_.wvu.Rows" localSheetId="22" hidden="1">PGX!#REF!</definedName>
    <definedName name="Z_58347BB0_EA7D_4163_8F7A_9A95E53AC1B7_.wvu.Rows" localSheetId="23" hidden="1">RTB!$9:$11</definedName>
    <definedName name="Z_58347BB0_EA7D_4163_8F7A_9A95E53AC1B7_.wvu.Rows" localSheetId="8" hidden="1">SCX!$4:$10,SCX!$16:$16</definedName>
    <definedName name="Z_58347BB0_EA7D_4163_8F7A_9A95E53AC1B7_.wvu.Rows" localSheetId="24" hidden="1">SHS!$9:$13</definedName>
    <definedName name="Z_58347BB0_EA7D_4163_8F7A_9A95E53AC1B7_.wvu.Rows" localSheetId="25" hidden="1">'SIX1'!$9:$11</definedName>
    <definedName name="Z_58347BB0_EA7D_4163_8F7A_9A95E53AC1B7_.wvu.Rows" localSheetId="26" hidden="1">'SRX1 '!$9:$12</definedName>
    <definedName name="Z_58347BB0_EA7D_4163_8F7A_9A95E53AC1B7_.wvu.Rows" localSheetId="27" hidden="1">'SRX2'!$9:$12</definedName>
    <definedName name="Z_58347BB0_EA7D_4163_8F7A_9A95E53AC1B7_.wvu.Rows" localSheetId="0" hidden="1">'SSX1'!#REF!</definedName>
    <definedName name="Z_58347BB0_EA7D_4163_8F7A_9A95E53AC1B7_.wvu.Rows" localSheetId="1" hidden="1">'SSX2'!#REF!</definedName>
    <definedName name="Z_58347BB0_EA7D_4163_8F7A_9A95E53AC1B7_.wvu.Rows" localSheetId="28" hidden="1">'SYM1'!$9:$12</definedName>
    <definedName name="Z_58347BB0_EA7D_4163_8F7A_9A95E53AC1B7_.wvu.Rows" localSheetId="29" hidden="1">'SYM2'!$9:$11</definedName>
    <definedName name="Z_58347BB0_EA7D_4163_8F7A_9A95E53AC1B7_.wvu.Rows" localSheetId="30" hidden="1">TCX!$9:$9</definedName>
    <definedName name="Z_58347BB0_EA7D_4163_8F7A_9A95E53AC1B7_.wvu.Rows" localSheetId="31" hidden="1">TSC!#REF!,TSC!$9:$10</definedName>
    <definedName name="Z_58347BB0_EA7D_4163_8F7A_9A95E53AC1B7_.wvu.Rows" localSheetId="32" hidden="1">VTS!#REF!</definedName>
    <definedName name="Z_58347BB0_EA7D_4163_8F7A_9A95E53AC1B7_.wvu.Rows" localSheetId="33" hidden="1">YGX!$9:$11</definedName>
    <definedName name="Z_58347BB0_EA7D_4163_8F7A_9A95E53AC1B7_.wvu.Rows" localSheetId="37" hidden="1">YSS!$9:$23</definedName>
    <definedName name="Z_8D57CB67_B754_4BD0_BD8A_07ED4472C255_.wvu.Cols" localSheetId="28" hidden="1">'SYM1'!$N:$Q</definedName>
    <definedName name="Z_8D57CB67_B754_4BD0_BD8A_07ED4472C255_.wvu.FilterData" localSheetId="34" hidden="1">ASX!$A$4:$R$8</definedName>
    <definedName name="Z_8D57CB67_B754_4BD0_BD8A_07ED4472C255_.wvu.FilterData" localSheetId="35" hidden="1">IGX!$A$4:$P$8</definedName>
    <definedName name="Z_8D57CB67_B754_4BD0_BD8A_07ED4472C255_.wvu.FilterData" localSheetId="28" hidden="1">'SYM1'!#REF!</definedName>
    <definedName name="Z_8D57CB67_B754_4BD0_BD8A_07ED4472C255_.wvu.FilterData" localSheetId="29" hidden="1">'SYM2'!$A$4:$X$8</definedName>
    <definedName name="Z_8D57CB67_B754_4BD0_BD8A_07ED4472C255_.wvu.FilterData" localSheetId="30" hidden="1">TCX!$A$4:$S$8</definedName>
    <definedName name="Z_8D57CB67_B754_4BD0_BD8A_07ED4472C255_.wvu.FilterData" localSheetId="31" hidden="1">TSC!#REF!</definedName>
    <definedName name="Z_8D57CB67_B754_4BD0_BD8A_07ED4472C255_.wvu.FilterData" localSheetId="37" hidden="1">YSS!$A$4:$P$8</definedName>
    <definedName name="Z_8D57CB67_B754_4BD0_BD8A_07ED4472C255_.wvu.PrintArea" localSheetId="34" hidden="1">ASX!$A$2:$U$8</definedName>
    <definedName name="Z_8D57CB67_B754_4BD0_BD8A_07ED4472C255_.wvu.PrintArea" localSheetId="4" hidden="1">'BKX2'!$A$1:$Y$8</definedName>
    <definedName name="Z_8D57CB67_B754_4BD0_BD8A_07ED4472C255_.wvu.PrintArea" localSheetId="13" hidden="1">GMI!#REF!</definedName>
    <definedName name="Z_8D57CB67_B754_4BD0_BD8A_07ED4472C255_.wvu.PrintArea" localSheetId="35" hidden="1">IGX!$A$2:$Q$8</definedName>
    <definedName name="Z_8D57CB67_B754_4BD0_BD8A_07ED4472C255_.wvu.PrintArea" localSheetId="25" hidden="1">'SIX1'!$A$1:$N$9</definedName>
    <definedName name="Z_8D57CB67_B754_4BD0_BD8A_07ED4472C255_.wvu.PrintArea" localSheetId="1" hidden="1">'SSX2'!$A$1:$N$8</definedName>
    <definedName name="Z_8D57CB67_B754_4BD0_BD8A_07ED4472C255_.wvu.PrintArea" localSheetId="30" hidden="1">TCX!$A$2:$AA$8</definedName>
    <definedName name="Z_8D57CB67_B754_4BD0_BD8A_07ED4472C255_.wvu.PrintArea" localSheetId="31" hidden="1">TSC!$A$2:$AD$3</definedName>
    <definedName name="Z_8D57CB67_B754_4BD0_BD8A_07ED4472C255_.wvu.PrintArea" localSheetId="32" hidden="1">VTS!$A$1:$Z$9</definedName>
    <definedName name="Z_8D57CB67_B754_4BD0_BD8A_07ED4472C255_.wvu.PrintArea" localSheetId="37" hidden="1">YSS!$A$1:$P$25</definedName>
    <definedName name="Z_8D57CB67_B754_4BD0_BD8A_07ED4472C255_.wvu.Rows" localSheetId="34" hidden="1">ASX!#REF!</definedName>
    <definedName name="Z_8D57CB67_B754_4BD0_BD8A_07ED4472C255_.wvu.Rows" localSheetId="12" hidden="1">'CGX4'!#REF!</definedName>
    <definedName name="Z_8D57CB67_B754_4BD0_BD8A_07ED4472C255_.wvu.Rows" localSheetId="35" hidden="1">IGX!#REF!</definedName>
    <definedName name="Z_8D57CB67_B754_4BD0_BD8A_07ED4472C255_.wvu.Rows" localSheetId="14" hidden="1">IHX!#REF!</definedName>
    <definedName name="Z_8D57CB67_B754_4BD0_BD8A_07ED4472C255_.wvu.Rows" localSheetId="15" hidden="1">KTS!#REF!,KTS!#REF!</definedName>
    <definedName name="Z_8D57CB67_B754_4BD0_BD8A_07ED4472C255_.wvu.Rows" localSheetId="19" hidden="1">NVX!#REF!,NVX!#REF!</definedName>
    <definedName name="Z_8D57CB67_B754_4BD0_BD8A_07ED4472C255_.wvu.Rows" localSheetId="20" hidden="1">'NVX2'!#REF!,'NVX2'!#REF!</definedName>
    <definedName name="Z_8D57CB67_B754_4BD0_BD8A_07ED4472C255_.wvu.Rows" localSheetId="24" hidden="1">SHS!#REF!</definedName>
    <definedName name="Z_8D57CB67_B754_4BD0_BD8A_07ED4472C255_.wvu.Rows" localSheetId="25" hidden="1">'SIX1'!$9:$9</definedName>
    <definedName name="Z_8D57CB67_B754_4BD0_BD8A_07ED4472C255_.wvu.Rows" localSheetId="26" hidden="1">'SRX1 '!$9:$10</definedName>
    <definedName name="Z_8D57CB67_B754_4BD0_BD8A_07ED4472C255_.wvu.Rows" localSheetId="27" hidden="1">'SRX2'!#REF!</definedName>
    <definedName name="Z_8D57CB67_B754_4BD0_BD8A_07ED4472C255_.wvu.Rows" localSheetId="1" hidden="1">'SSX2'!#REF!</definedName>
    <definedName name="Z_8D57CB67_B754_4BD0_BD8A_07ED4472C255_.wvu.Rows" localSheetId="30" hidden="1">TCX!#REF!</definedName>
    <definedName name="Z_8D57CB67_B754_4BD0_BD8A_07ED4472C255_.wvu.Rows" localSheetId="32" hidden="1">VTS!#REF!</definedName>
    <definedName name="Z_8D57CB67_B754_4BD0_BD8A_07ED4472C255_.wvu.Rows" localSheetId="33" hidden="1">YGX!#REF!</definedName>
    <definedName name="Z_8D57CB67_B754_4BD0_BD8A_07ED4472C255_.wvu.Rows" localSheetId="37" hidden="1">YSS!$9:$23</definedName>
    <definedName name="Z_967F5A9F_B253_4BD7_B2F0_D5E9263F4F1E_.wvu.Cols" localSheetId="5" hidden="1">'BKX3'!$L:$M,'BKX3'!#REF!</definedName>
    <definedName name="Z_967F5A9F_B253_4BD7_B2F0_D5E9263F4F1E_.wvu.Cols" localSheetId="28" hidden="1">'SYM1'!$N:$Q</definedName>
    <definedName name="Z_967F5A9F_B253_4BD7_B2F0_D5E9263F4F1E_.wvu.FilterData" localSheetId="34" hidden="1">ASX!$A$4:$R$8</definedName>
    <definedName name="Z_967F5A9F_B253_4BD7_B2F0_D5E9263F4F1E_.wvu.FilterData" localSheetId="35" hidden="1">IGX!$A$4:$P$8</definedName>
    <definedName name="Z_967F5A9F_B253_4BD7_B2F0_D5E9263F4F1E_.wvu.FilterData" localSheetId="29" hidden="1">'SYM2'!$A$4:$X$8</definedName>
    <definedName name="Z_967F5A9F_B253_4BD7_B2F0_D5E9263F4F1E_.wvu.FilterData" localSheetId="30" hidden="1">TCX!$A$4:$S$8</definedName>
    <definedName name="Z_967F5A9F_B253_4BD7_B2F0_D5E9263F4F1E_.wvu.FilterData" localSheetId="31" hidden="1">TSC!#REF!</definedName>
    <definedName name="Z_967F5A9F_B253_4BD7_B2F0_D5E9263F4F1E_.wvu.FilterData" localSheetId="37" hidden="1">YSS!$A$4:$P$8</definedName>
    <definedName name="Z_967F5A9F_B253_4BD7_B2F0_D5E9263F4F1E_.wvu.PrintArea" localSheetId="34" hidden="1">ASX!$A$2:$U$8</definedName>
    <definedName name="Z_967F5A9F_B253_4BD7_B2F0_D5E9263F4F1E_.wvu.PrintArea" localSheetId="4" hidden="1">'BKX2'!$A$1:$Y$8</definedName>
    <definedName name="Z_967F5A9F_B253_4BD7_B2F0_D5E9263F4F1E_.wvu.PrintArea" localSheetId="6" hidden="1">'BLX1'!$A$1:$Q$8</definedName>
    <definedName name="Z_967F5A9F_B253_4BD7_B2F0_D5E9263F4F1E_.wvu.PrintArea" localSheetId="7" hidden="1">'BLX2'!$A$1:$Q$8</definedName>
    <definedName name="Z_967F5A9F_B253_4BD7_B2F0_D5E9263F4F1E_.wvu.PrintArea" localSheetId="2" hidden="1">BSS!$A$1:$V$23</definedName>
    <definedName name="Z_967F5A9F_B253_4BD7_B2F0_D5E9263F4F1E_.wvu.PrintArea" localSheetId="13" hidden="1">GMI!$A$1:$W$26</definedName>
    <definedName name="Z_967F5A9F_B253_4BD7_B2F0_D5E9263F4F1E_.wvu.PrintArea" localSheetId="35" hidden="1">IGX!$A$2:$Q$8</definedName>
    <definedName name="Z_967F5A9F_B253_4BD7_B2F0_D5E9263F4F1E_.wvu.PrintArea" localSheetId="15" hidden="1">KTS!$A$1:$P$8</definedName>
    <definedName name="Z_967F5A9F_B253_4BD7_B2F0_D5E9263F4F1E_.wvu.PrintArea" localSheetId="16" hidden="1">KVS!$A$1:$P$9</definedName>
    <definedName name="Z_967F5A9F_B253_4BD7_B2F0_D5E9263F4F1E_.wvu.PrintArea" localSheetId="20" hidden="1">'NVX2'!$A$1:$S$21</definedName>
    <definedName name="Z_967F5A9F_B253_4BD7_B2F0_D5E9263F4F1E_.wvu.PrintArea" localSheetId="25" hidden="1">'SIX1'!$A$1:$N$9</definedName>
    <definedName name="Z_967F5A9F_B253_4BD7_B2F0_D5E9263F4F1E_.wvu.PrintArea" localSheetId="0" hidden="1">'SSX1'!$A$1:$O$29</definedName>
    <definedName name="Z_967F5A9F_B253_4BD7_B2F0_D5E9263F4F1E_.wvu.PrintArea" localSheetId="1" hidden="1">'SSX2'!$A$1:$N$8</definedName>
    <definedName name="Z_967F5A9F_B253_4BD7_B2F0_D5E9263F4F1E_.wvu.PrintArea" localSheetId="30" hidden="1">TCX!$A$2:$AA$8</definedName>
    <definedName name="Z_967F5A9F_B253_4BD7_B2F0_D5E9263F4F1E_.wvu.PrintArea" localSheetId="31" hidden="1">TSC!$A$2:$AD$3</definedName>
    <definedName name="Z_967F5A9F_B253_4BD7_B2F0_D5E9263F4F1E_.wvu.PrintArea" localSheetId="32" hidden="1">VTS!$A$1:$Z$9</definedName>
    <definedName name="Z_967F5A9F_B253_4BD7_B2F0_D5E9263F4F1E_.wvu.PrintArea" localSheetId="37" hidden="1">YSS!$A$1:$P$25</definedName>
    <definedName name="Z_967F5A9F_B253_4BD7_B2F0_D5E9263F4F1E_.wvu.Rows" localSheetId="6" hidden="1">'BLX1'!#REF!</definedName>
    <definedName name="Z_967F5A9F_B253_4BD7_B2F0_D5E9263F4F1E_.wvu.Rows" localSheetId="2" hidden="1">BSS!$9:$10</definedName>
    <definedName name="Z_967F5A9F_B253_4BD7_B2F0_D5E9263F4F1E_.wvu.Rows" localSheetId="11" hidden="1">'CGX3'!$4:$10</definedName>
    <definedName name="Z_967F5A9F_B253_4BD7_B2F0_D5E9263F4F1E_.wvu.Rows" localSheetId="12" hidden="1">'CGX4'!$9:$14</definedName>
    <definedName name="Z_967F5A9F_B253_4BD7_B2F0_D5E9263F4F1E_.wvu.Rows" localSheetId="13" hidden="1">GMI!$9:$10</definedName>
    <definedName name="Z_967F5A9F_B253_4BD7_B2F0_D5E9263F4F1E_.wvu.Rows" localSheetId="14" hidden="1">IHX!$9:$10</definedName>
    <definedName name="Z_967F5A9F_B253_4BD7_B2F0_D5E9263F4F1E_.wvu.Rows" localSheetId="16" hidden="1">KVS!#REF!</definedName>
    <definedName name="Z_967F5A9F_B253_4BD7_B2F0_D5E9263F4F1E_.wvu.Rows" localSheetId="17" hidden="1">MBX!#REF!</definedName>
    <definedName name="Z_967F5A9F_B253_4BD7_B2F0_D5E9263F4F1E_.wvu.Rows" localSheetId="20" hidden="1">'NVX2'!#REF!,'NVX2'!#REF!</definedName>
    <definedName name="Z_967F5A9F_B253_4BD7_B2F0_D5E9263F4F1E_.wvu.Rows" localSheetId="22" hidden="1">PGX!#REF!</definedName>
    <definedName name="Z_967F5A9F_B253_4BD7_B2F0_D5E9263F4F1E_.wvu.Rows" localSheetId="23" hidden="1">RTB!$9:$11</definedName>
    <definedName name="Z_967F5A9F_B253_4BD7_B2F0_D5E9263F4F1E_.wvu.Rows" localSheetId="8" hidden="1">SCX!$4:$10,SCX!$16:$16</definedName>
    <definedName name="Z_967F5A9F_B253_4BD7_B2F0_D5E9263F4F1E_.wvu.Rows" localSheetId="24" hidden="1">SHS!$9:$13</definedName>
    <definedName name="Z_967F5A9F_B253_4BD7_B2F0_D5E9263F4F1E_.wvu.Rows" localSheetId="25" hidden="1">'SIX1'!$9:$9</definedName>
    <definedName name="Z_967F5A9F_B253_4BD7_B2F0_D5E9263F4F1E_.wvu.Rows" localSheetId="26" hidden="1">'SRX1 '!$9:$10</definedName>
    <definedName name="Z_967F5A9F_B253_4BD7_B2F0_D5E9263F4F1E_.wvu.Rows" localSheetId="27" hidden="1">'SRX2'!#REF!</definedName>
    <definedName name="Z_967F5A9F_B253_4BD7_B2F0_D5E9263F4F1E_.wvu.Rows" localSheetId="0" hidden="1">'SSX1'!#REF!</definedName>
    <definedName name="Z_967F5A9F_B253_4BD7_B2F0_D5E9263F4F1E_.wvu.Rows" localSheetId="1" hidden="1">'SSX2'!#REF!</definedName>
    <definedName name="Z_967F5A9F_B253_4BD7_B2F0_D5E9263F4F1E_.wvu.Rows" localSheetId="32" hidden="1">VTS!#REF!</definedName>
    <definedName name="Z_967F5A9F_B253_4BD7_B2F0_D5E9263F4F1E_.wvu.Rows" localSheetId="33" hidden="1">YGX!#REF!</definedName>
    <definedName name="Z_967F5A9F_B253_4BD7_B2F0_D5E9263F4F1E_.wvu.Rows" localSheetId="37" hidden="1">YSS!$9:$23</definedName>
    <definedName name="Z_B5A50C90_D2E8_4109_B6CD_C9EF05DECB2C_.wvu.Cols" localSheetId="5" hidden="1">'BKX3'!$L:$M,'BKX3'!#REF!</definedName>
    <definedName name="Z_B5A50C90_D2E8_4109_B6CD_C9EF05DECB2C_.wvu.Cols" localSheetId="28" hidden="1">'SYM1'!$N:$Q</definedName>
    <definedName name="Z_B5A50C90_D2E8_4109_B6CD_C9EF05DECB2C_.wvu.Cols" localSheetId="33" hidden="1">YGX!$N:$O</definedName>
    <definedName name="Z_B5A50C90_D2E8_4109_B6CD_C9EF05DECB2C_.wvu.FilterData" localSheetId="34" hidden="1">ASX!$A$4:$R$8</definedName>
    <definedName name="Z_B5A50C90_D2E8_4109_B6CD_C9EF05DECB2C_.wvu.FilterData" localSheetId="35" hidden="1">IGX!$A$4:$P$8</definedName>
    <definedName name="Z_B5A50C90_D2E8_4109_B6CD_C9EF05DECB2C_.wvu.FilterData" localSheetId="29" hidden="1">'SYM2'!$A$4:$X$8</definedName>
    <definedName name="Z_B5A50C90_D2E8_4109_B6CD_C9EF05DECB2C_.wvu.FilterData" localSheetId="30" hidden="1">TCX!$A$4:$S$8</definedName>
    <definedName name="Z_B5A50C90_D2E8_4109_B6CD_C9EF05DECB2C_.wvu.FilterData" localSheetId="31" hidden="1">TSC!#REF!</definedName>
    <definedName name="Z_B5A50C90_D2E8_4109_B6CD_C9EF05DECB2C_.wvu.FilterData" localSheetId="37" hidden="1">YSS!$A$4:$P$8</definedName>
    <definedName name="Z_B5A50C90_D2E8_4109_B6CD_C9EF05DECB2C_.wvu.PrintArea" localSheetId="34" hidden="1">ASX!$A$2:$U$8</definedName>
    <definedName name="Z_B5A50C90_D2E8_4109_B6CD_C9EF05DECB2C_.wvu.PrintArea" localSheetId="3" hidden="1">'BKX1'!$A$1:$S$8</definedName>
    <definedName name="Z_B5A50C90_D2E8_4109_B6CD_C9EF05DECB2C_.wvu.PrintArea" localSheetId="4" hidden="1">'BKX2'!$A$1:$R$8</definedName>
    <definedName name="Z_B5A50C90_D2E8_4109_B6CD_C9EF05DECB2C_.wvu.PrintArea" localSheetId="5" hidden="1">'BKX3'!$A$1:$T$8</definedName>
    <definedName name="Z_B5A50C90_D2E8_4109_B6CD_C9EF05DECB2C_.wvu.PrintArea" localSheetId="13" hidden="1">GMI!$A$1:$W$26</definedName>
    <definedName name="Z_B5A50C90_D2E8_4109_B6CD_C9EF05DECB2C_.wvu.PrintArea" localSheetId="35" hidden="1">IGX!$A$2:$Q$8</definedName>
    <definedName name="Z_B5A50C90_D2E8_4109_B6CD_C9EF05DECB2C_.wvu.PrintArea" localSheetId="15" hidden="1">KTS!$A$1:$P$8</definedName>
    <definedName name="Z_B5A50C90_D2E8_4109_B6CD_C9EF05DECB2C_.wvu.PrintArea" localSheetId="16" hidden="1">KVS!$A$1:$P$9</definedName>
    <definedName name="Z_B5A50C90_D2E8_4109_B6CD_C9EF05DECB2C_.wvu.PrintArea" localSheetId="19" hidden="1">NVX!$A$1:$S$8</definedName>
    <definedName name="Z_B5A50C90_D2E8_4109_B6CD_C9EF05DECB2C_.wvu.PrintArea" localSheetId="20" hidden="1">'NVX2'!$A$1:$Q$8</definedName>
    <definedName name="Z_B5A50C90_D2E8_4109_B6CD_C9EF05DECB2C_.wvu.PrintArea" localSheetId="22" hidden="1">PGX!$A$1:$N$8</definedName>
    <definedName name="Z_B5A50C90_D2E8_4109_B6CD_C9EF05DECB2C_.wvu.PrintArea" localSheetId="25" hidden="1">'SIX1'!$A$1:$S$9</definedName>
    <definedName name="Z_B5A50C90_D2E8_4109_B6CD_C9EF05DECB2C_.wvu.PrintArea" localSheetId="0" hidden="1">'SSX1'!$A$1:$O$17</definedName>
    <definedName name="Z_B5A50C90_D2E8_4109_B6CD_C9EF05DECB2C_.wvu.PrintArea" localSheetId="1" hidden="1">'SSX2'!$A$1:$R$8</definedName>
    <definedName name="Z_B5A50C90_D2E8_4109_B6CD_C9EF05DECB2C_.wvu.PrintArea" localSheetId="30" hidden="1">TCX!$A$2:$AA$8</definedName>
    <definedName name="Z_B5A50C90_D2E8_4109_B6CD_C9EF05DECB2C_.wvu.PrintArea" localSheetId="32" hidden="1">VTS!$A$1:$Z$9</definedName>
    <definedName name="Z_B5A50C90_D2E8_4109_B6CD_C9EF05DECB2C_.wvu.PrintArea" localSheetId="37" hidden="1">YSS!$A$1:$P$25</definedName>
    <definedName name="Z_B5A50C90_D2E8_4109_B6CD_C9EF05DECB2C_.wvu.Rows" localSheetId="34" hidden="1">ASX!#REF!</definedName>
    <definedName name="Z_B5A50C90_D2E8_4109_B6CD_C9EF05DECB2C_.wvu.Rows" localSheetId="4" hidden="1">'BKX2'!#REF!</definedName>
    <definedName name="Z_B5A50C90_D2E8_4109_B6CD_C9EF05DECB2C_.wvu.Rows" localSheetId="5" hidden="1">'BKX3'!#REF!</definedName>
    <definedName name="Z_B5A50C90_D2E8_4109_B6CD_C9EF05DECB2C_.wvu.Rows" localSheetId="6" hidden="1">'BLX1'!#REF!</definedName>
    <definedName name="Z_B5A50C90_D2E8_4109_B6CD_C9EF05DECB2C_.wvu.Rows" localSheetId="7" hidden="1">'BLX2'!#REF!</definedName>
    <definedName name="Z_B5A50C90_D2E8_4109_B6CD_C9EF05DECB2C_.wvu.Rows" localSheetId="9" hidden="1">'CGX1'!#REF!</definedName>
    <definedName name="Z_B5A50C90_D2E8_4109_B6CD_C9EF05DECB2C_.wvu.Rows" localSheetId="10" hidden="1">'CGX2'!#REF!</definedName>
    <definedName name="Z_B5A50C90_D2E8_4109_B6CD_C9EF05DECB2C_.wvu.Rows" localSheetId="11" hidden="1">'CGX3'!$4:$10</definedName>
    <definedName name="Z_B5A50C90_D2E8_4109_B6CD_C9EF05DECB2C_.wvu.Rows" localSheetId="12" hidden="1">'CGX4'!#REF!</definedName>
    <definedName name="Z_B5A50C90_D2E8_4109_B6CD_C9EF05DECB2C_.wvu.Rows" localSheetId="13" hidden="1">GMI!#REF!</definedName>
    <definedName name="Z_B5A50C90_D2E8_4109_B6CD_C9EF05DECB2C_.wvu.Rows" localSheetId="35" hidden="1">IGX!#REF!</definedName>
    <definedName name="Z_B5A50C90_D2E8_4109_B6CD_C9EF05DECB2C_.wvu.Rows" localSheetId="14" hidden="1">IHX!#REF!</definedName>
    <definedName name="Z_B5A50C90_D2E8_4109_B6CD_C9EF05DECB2C_.wvu.Rows" localSheetId="15" hidden="1">KTS!#REF!</definedName>
    <definedName name="Z_B5A50C90_D2E8_4109_B6CD_C9EF05DECB2C_.wvu.Rows" localSheetId="16" hidden="1">KVS!#REF!</definedName>
    <definedName name="Z_B5A50C90_D2E8_4109_B6CD_C9EF05DECB2C_.wvu.Rows" localSheetId="21" hidden="1">'NP1'!#REF!</definedName>
    <definedName name="Z_B5A50C90_D2E8_4109_B6CD_C9EF05DECB2C_.wvu.Rows" localSheetId="20" hidden="1">'NVX2'!#REF!,'NVX2'!#REF!</definedName>
    <definedName name="Z_B5A50C90_D2E8_4109_B6CD_C9EF05DECB2C_.wvu.Rows" localSheetId="22" hidden="1">PGX!$8:$8</definedName>
    <definedName name="Z_B5A50C90_D2E8_4109_B6CD_C9EF05DECB2C_.wvu.Rows" localSheetId="23" hidden="1">RTB!$9:$11</definedName>
    <definedName name="Z_B5A50C90_D2E8_4109_B6CD_C9EF05DECB2C_.wvu.Rows" localSheetId="24" hidden="1">SHS!#REF!</definedName>
    <definedName name="Z_B5A50C90_D2E8_4109_B6CD_C9EF05DECB2C_.wvu.Rows" localSheetId="25" hidden="1">'SIX1'!$9:$9</definedName>
    <definedName name="Z_B5A50C90_D2E8_4109_B6CD_C9EF05DECB2C_.wvu.Rows" localSheetId="26" hidden="1">'SRX1 '!$9:$10</definedName>
    <definedName name="Z_B5A50C90_D2E8_4109_B6CD_C9EF05DECB2C_.wvu.Rows" localSheetId="27" hidden="1">'SRX2'!#REF!</definedName>
    <definedName name="Z_B5A50C90_D2E8_4109_B6CD_C9EF05DECB2C_.wvu.Rows" localSheetId="0" hidden="1">'SSX1'!#REF!</definedName>
    <definedName name="Z_B5A50C90_D2E8_4109_B6CD_C9EF05DECB2C_.wvu.Rows" localSheetId="1" hidden="1">'SSX2'!#REF!</definedName>
    <definedName name="Z_B5A50C90_D2E8_4109_B6CD_C9EF05DECB2C_.wvu.Rows" localSheetId="29" hidden="1">'SYM2'!#REF!</definedName>
    <definedName name="Z_B5A50C90_D2E8_4109_B6CD_C9EF05DECB2C_.wvu.Rows" localSheetId="30" hidden="1">TCX!#REF!</definedName>
    <definedName name="Z_B5A50C90_D2E8_4109_B6CD_C9EF05DECB2C_.wvu.Rows" localSheetId="31" hidden="1">TSC!#REF!</definedName>
    <definedName name="Z_B5A50C90_D2E8_4109_B6CD_C9EF05DECB2C_.wvu.Rows" localSheetId="32" hidden="1">VTS!#REF!</definedName>
    <definedName name="Z_B5A50C90_D2E8_4109_B6CD_C9EF05DECB2C_.wvu.Rows" localSheetId="33" hidden="1">YGX!$9:$12</definedName>
    <definedName name="Z_B5A50C90_D2E8_4109_B6CD_C9EF05DECB2C_.wvu.Rows" localSheetId="37" hidden="1">YSS!$9:$23</definedName>
    <definedName name="Z_BCF08811_82CB_4E16_BDD9_794154AADE6D_.wvu.Cols" localSheetId="5" hidden="1">'BKX3'!$L:$M,'BKX3'!#REF!</definedName>
    <definedName name="Z_BCF08811_82CB_4E16_BDD9_794154AADE6D_.wvu.Cols" localSheetId="28" hidden="1">'SYM1'!$N:$Q</definedName>
    <definedName name="Z_BCF08811_82CB_4E16_BDD9_794154AADE6D_.wvu.Cols" localSheetId="33" hidden="1">YGX!$N:$O</definedName>
    <definedName name="Z_BCF08811_82CB_4E16_BDD9_794154AADE6D_.wvu.FilterData" localSheetId="34" hidden="1">ASX!$A$4:$R$8</definedName>
    <definedName name="Z_BCF08811_82CB_4E16_BDD9_794154AADE6D_.wvu.FilterData" localSheetId="35" hidden="1">IGX!$A$4:$P$8</definedName>
    <definedName name="Z_BCF08811_82CB_4E16_BDD9_794154AADE6D_.wvu.FilterData" localSheetId="29" hidden="1">'SYM2'!$A$4:$X$8</definedName>
    <definedName name="Z_BCF08811_82CB_4E16_BDD9_794154AADE6D_.wvu.FilterData" localSheetId="30" hidden="1">TCX!$A$4:$S$8</definedName>
    <definedName name="Z_BCF08811_82CB_4E16_BDD9_794154AADE6D_.wvu.FilterData" localSheetId="31" hidden="1">TSC!#REF!</definedName>
    <definedName name="Z_BCF08811_82CB_4E16_BDD9_794154AADE6D_.wvu.FilterData" localSheetId="37" hidden="1">YSS!$A$4:$P$8</definedName>
    <definedName name="Z_BCF08811_82CB_4E16_BDD9_794154AADE6D_.wvu.PrintArea" localSheetId="34" hidden="1">ASX!$A$2:$U$8</definedName>
    <definedName name="Z_BCF08811_82CB_4E16_BDD9_794154AADE6D_.wvu.PrintArea" localSheetId="4" hidden="1">'BKX2'!$A$1:$Y$8</definedName>
    <definedName name="Z_BCF08811_82CB_4E16_BDD9_794154AADE6D_.wvu.PrintArea" localSheetId="6" hidden="1">'BLX1'!$A$1:$Q$8</definedName>
    <definedName name="Z_BCF08811_82CB_4E16_BDD9_794154AADE6D_.wvu.PrintArea" localSheetId="7" hidden="1">'BLX2'!$A$1:$Q$8</definedName>
    <definedName name="Z_BCF08811_82CB_4E16_BDD9_794154AADE6D_.wvu.PrintArea" localSheetId="13" hidden="1">GMI!$A$1:$W$26</definedName>
    <definedName name="Z_BCF08811_82CB_4E16_BDD9_794154AADE6D_.wvu.PrintArea" localSheetId="35" hidden="1">IGX!$A$2:$Q$8</definedName>
    <definedName name="Z_BCF08811_82CB_4E16_BDD9_794154AADE6D_.wvu.PrintArea" localSheetId="15" hidden="1">KTS!$A$1:$P$8</definedName>
    <definedName name="Z_BCF08811_82CB_4E16_BDD9_794154AADE6D_.wvu.PrintArea" localSheetId="16" hidden="1">KVS!$A$1:$P$9</definedName>
    <definedName name="Z_BCF08811_82CB_4E16_BDD9_794154AADE6D_.wvu.PrintArea" localSheetId="20" hidden="1">'NVX2'!$A$1:$P$8</definedName>
    <definedName name="Z_BCF08811_82CB_4E16_BDD9_794154AADE6D_.wvu.PrintArea" localSheetId="25" hidden="1">'SIX1'!$A$1:$N$9</definedName>
    <definedName name="Z_BCF08811_82CB_4E16_BDD9_794154AADE6D_.wvu.PrintArea" localSheetId="0" hidden="1">'SSX1'!$A$1:$O$17</definedName>
    <definedName name="Z_BCF08811_82CB_4E16_BDD9_794154AADE6D_.wvu.PrintArea" localSheetId="1" hidden="1">'SSX2'!$A$1:$N$8</definedName>
    <definedName name="Z_BCF08811_82CB_4E16_BDD9_794154AADE6D_.wvu.PrintArea" localSheetId="30" hidden="1">TCX!$A$2:$AA$8</definedName>
    <definedName name="Z_BCF08811_82CB_4E16_BDD9_794154AADE6D_.wvu.PrintArea" localSheetId="31" hidden="1">TSC!$A$2:$AD$3</definedName>
    <definedName name="Z_BCF08811_82CB_4E16_BDD9_794154AADE6D_.wvu.PrintArea" localSheetId="32" hidden="1">VTS!$A$1:$Z$9</definedName>
    <definedName name="Z_BCF08811_82CB_4E16_BDD9_794154AADE6D_.wvu.PrintArea" localSheetId="37" hidden="1">YSS!$A$1:$P$25</definedName>
    <definedName name="Z_BCF08811_82CB_4E16_BDD9_794154AADE6D_.wvu.Rows" localSheetId="34" hidden="1">ASX!#REF!</definedName>
    <definedName name="Z_BCF08811_82CB_4E16_BDD9_794154AADE6D_.wvu.Rows" localSheetId="6" hidden="1">'BLX1'!#REF!</definedName>
    <definedName name="Z_BCF08811_82CB_4E16_BDD9_794154AADE6D_.wvu.Rows" localSheetId="13" hidden="1">GMI!#REF!</definedName>
    <definedName name="Z_BCF08811_82CB_4E16_BDD9_794154AADE6D_.wvu.Rows" localSheetId="35" hidden="1">IGX!#REF!</definedName>
    <definedName name="Z_BCF08811_82CB_4E16_BDD9_794154AADE6D_.wvu.Rows" localSheetId="14" hidden="1">IHX!#REF!</definedName>
    <definedName name="Z_BCF08811_82CB_4E16_BDD9_794154AADE6D_.wvu.Rows" localSheetId="16" hidden="1">KVS!#REF!</definedName>
    <definedName name="Z_BCF08811_82CB_4E16_BDD9_794154AADE6D_.wvu.Rows" localSheetId="20" hidden="1">'NVX2'!#REF!,'NVX2'!#REF!</definedName>
    <definedName name="Z_BCF08811_82CB_4E16_BDD9_794154AADE6D_.wvu.Rows" localSheetId="22" hidden="1">PGX!#REF!</definedName>
    <definedName name="Z_BCF08811_82CB_4E16_BDD9_794154AADE6D_.wvu.Rows" localSheetId="24" hidden="1">SHS!#REF!</definedName>
    <definedName name="Z_BCF08811_82CB_4E16_BDD9_794154AADE6D_.wvu.Rows" localSheetId="25" hidden="1">'SIX1'!$9:$9</definedName>
    <definedName name="Z_BCF08811_82CB_4E16_BDD9_794154AADE6D_.wvu.Rows" localSheetId="26" hidden="1">'SRX1 '!$9:$10</definedName>
    <definedName name="Z_BCF08811_82CB_4E16_BDD9_794154AADE6D_.wvu.Rows" localSheetId="27" hidden="1">'SRX2'!#REF!</definedName>
    <definedName name="Z_BCF08811_82CB_4E16_BDD9_794154AADE6D_.wvu.Rows" localSheetId="0" hidden="1">'SSX1'!#REF!</definedName>
    <definedName name="Z_BCF08811_82CB_4E16_BDD9_794154AADE6D_.wvu.Rows" localSheetId="1" hidden="1">'SSX2'!#REF!</definedName>
    <definedName name="Z_BCF08811_82CB_4E16_BDD9_794154AADE6D_.wvu.Rows" localSheetId="30" hidden="1">TCX!#REF!</definedName>
    <definedName name="Z_BCF08811_82CB_4E16_BDD9_794154AADE6D_.wvu.Rows" localSheetId="32" hidden="1">VTS!#REF!</definedName>
    <definedName name="Z_BCF08811_82CB_4E16_BDD9_794154AADE6D_.wvu.Rows" localSheetId="33" hidden="1">YGX!#REF!</definedName>
    <definedName name="Z_BCF08811_82CB_4E16_BDD9_794154AADE6D_.wvu.Rows" localSheetId="37" hidden="1">YSS!$9:$23</definedName>
    <definedName name="Z_CE63BE3B_321D_4576_9D13_C9B7CB99D4AC_.wvu.Cols" localSheetId="5" hidden="1">'BKX3'!$L:$M,'BKX3'!#REF!</definedName>
    <definedName name="Z_CE63BE3B_321D_4576_9D13_C9B7CB99D4AC_.wvu.Cols" localSheetId="33" hidden="1">YGX!$N:$O</definedName>
    <definedName name="Z_CE63BE3B_321D_4576_9D13_C9B7CB99D4AC_.wvu.FilterData" localSheetId="34" hidden="1">ASX!$A$4:$R$8</definedName>
    <definedName name="Z_CE63BE3B_321D_4576_9D13_C9B7CB99D4AC_.wvu.FilterData" localSheetId="35" hidden="1">IGX!$A$4:$P$8</definedName>
    <definedName name="Z_CE63BE3B_321D_4576_9D13_C9B7CB99D4AC_.wvu.FilterData" localSheetId="29" hidden="1">'SYM2'!$A$4:$X$8</definedName>
    <definedName name="Z_CE63BE3B_321D_4576_9D13_C9B7CB99D4AC_.wvu.FilterData" localSheetId="30" hidden="1">TCX!$A$4:$S$8</definedName>
    <definedName name="Z_CE63BE3B_321D_4576_9D13_C9B7CB99D4AC_.wvu.FilterData" localSheetId="31" hidden="1">TSC!#REF!</definedName>
    <definedName name="Z_CE63BE3B_321D_4576_9D13_C9B7CB99D4AC_.wvu.FilterData" localSheetId="37" hidden="1">YSS!$A$4:$P$8</definedName>
    <definedName name="Z_CE63BE3B_321D_4576_9D13_C9B7CB99D4AC_.wvu.PrintArea" localSheetId="34" hidden="1">ASX!$A$2:$U$8</definedName>
    <definedName name="Z_CE63BE3B_321D_4576_9D13_C9B7CB99D4AC_.wvu.PrintArea" localSheetId="4" hidden="1">'BKX2'!$A$1:$R$8</definedName>
    <definedName name="Z_CE63BE3B_321D_4576_9D13_C9B7CB99D4AC_.wvu.PrintArea" localSheetId="6" hidden="1">'BLX1'!$A$1:$Q$8</definedName>
    <definedName name="Z_CE63BE3B_321D_4576_9D13_C9B7CB99D4AC_.wvu.PrintArea" localSheetId="7" hidden="1">'BLX2'!$A$1:$Q$8</definedName>
    <definedName name="Z_CE63BE3B_321D_4576_9D13_C9B7CB99D4AC_.wvu.PrintArea" localSheetId="13" hidden="1">GMI!$A$1:$W$26</definedName>
    <definedName name="Z_CE63BE3B_321D_4576_9D13_C9B7CB99D4AC_.wvu.PrintArea" localSheetId="35" hidden="1">IGX!$A$2:$Q$8</definedName>
    <definedName name="Z_CE63BE3B_321D_4576_9D13_C9B7CB99D4AC_.wvu.PrintArea" localSheetId="15" hidden="1">KTS!$A$1:$U$8</definedName>
    <definedName name="Z_CE63BE3B_321D_4576_9D13_C9B7CB99D4AC_.wvu.PrintArea" localSheetId="16" hidden="1">KVS!$A$1:$Q$9</definedName>
    <definedName name="Z_CE63BE3B_321D_4576_9D13_C9B7CB99D4AC_.wvu.PrintArea" localSheetId="19" hidden="1">NVX!$A$1:$X$12</definedName>
    <definedName name="Z_CE63BE3B_321D_4576_9D13_C9B7CB99D4AC_.wvu.PrintArea" localSheetId="20" hidden="1">'NVX2'!$A$1:$X$8</definedName>
    <definedName name="Z_CE63BE3B_321D_4576_9D13_C9B7CB99D4AC_.wvu.PrintArea" localSheetId="22" hidden="1">PGX!$A$1:$Q$8</definedName>
    <definedName name="Z_CE63BE3B_321D_4576_9D13_C9B7CB99D4AC_.wvu.PrintArea" localSheetId="25" hidden="1">'SIX1'!$A$1:$N$9</definedName>
    <definedName name="Z_CE63BE3B_321D_4576_9D13_C9B7CB99D4AC_.wvu.PrintArea" localSheetId="0" hidden="1">'SSX1'!$A$1:$R$8</definedName>
    <definedName name="Z_CE63BE3B_321D_4576_9D13_C9B7CB99D4AC_.wvu.PrintArea" localSheetId="1" hidden="1">'SSX2'!$A$1:$U$8</definedName>
    <definedName name="Z_CE63BE3B_321D_4576_9D13_C9B7CB99D4AC_.wvu.PrintArea" localSheetId="30" hidden="1">TCX!$A$2:$AA$8</definedName>
    <definedName name="Z_CE63BE3B_321D_4576_9D13_C9B7CB99D4AC_.wvu.PrintArea" localSheetId="31" hidden="1">TSC!$A$2:$AD$3</definedName>
    <definedName name="Z_CE63BE3B_321D_4576_9D13_C9B7CB99D4AC_.wvu.PrintArea" localSheetId="32" hidden="1">VTS!$A$1:$Z$9</definedName>
    <definedName name="Z_CE63BE3B_321D_4576_9D13_C9B7CB99D4AC_.wvu.PrintArea" localSheetId="33" hidden="1">YGX!$A$1:$R$27</definedName>
    <definedName name="Z_CE63BE3B_321D_4576_9D13_C9B7CB99D4AC_.wvu.PrintArea" localSheetId="37" hidden="1">YSS!$A$1:$P$25</definedName>
    <definedName name="Z_CE63BE3B_321D_4576_9D13_C9B7CB99D4AC_.wvu.Rows" localSheetId="34" hidden="1">ASX!#REF!</definedName>
    <definedName name="Z_CE63BE3B_321D_4576_9D13_C9B7CB99D4AC_.wvu.Rows" localSheetId="3" hidden="1">'BKX1'!#REF!</definedName>
    <definedName name="Z_CE63BE3B_321D_4576_9D13_C9B7CB99D4AC_.wvu.Rows" localSheetId="4" hidden="1">'BKX2'!#REF!</definedName>
    <definedName name="Z_CE63BE3B_321D_4576_9D13_C9B7CB99D4AC_.wvu.Rows" localSheetId="5" hidden="1">'BKX3'!#REF!</definedName>
    <definedName name="Z_CE63BE3B_321D_4576_9D13_C9B7CB99D4AC_.wvu.Rows" localSheetId="6" hidden="1">'BLX1'!#REF!</definedName>
    <definedName name="Z_CE63BE3B_321D_4576_9D13_C9B7CB99D4AC_.wvu.Rows" localSheetId="7" hidden="1">'BLX2'!#REF!</definedName>
    <definedName name="Z_CE63BE3B_321D_4576_9D13_C9B7CB99D4AC_.wvu.Rows" localSheetId="9" hidden="1">'CGX1'!#REF!</definedName>
    <definedName name="Z_CE63BE3B_321D_4576_9D13_C9B7CB99D4AC_.wvu.Rows" localSheetId="10" hidden="1">'CGX2'!#REF!</definedName>
    <definedName name="Z_CE63BE3B_321D_4576_9D13_C9B7CB99D4AC_.wvu.Rows" localSheetId="11" hidden="1">'CGX3'!$4:$10</definedName>
    <definedName name="Z_CE63BE3B_321D_4576_9D13_C9B7CB99D4AC_.wvu.Rows" localSheetId="12" hidden="1">'CGX4'!#REF!</definedName>
    <definedName name="Z_CE63BE3B_321D_4576_9D13_C9B7CB99D4AC_.wvu.Rows" localSheetId="13" hidden="1">GMI!#REF!</definedName>
    <definedName name="Z_CE63BE3B_321D_4576_9D13_C9B7CB99D4AC_.wvu.Rows" localSheetId="35" hidden="1">IGX!#REF!</definedName>
    <definedName name="Z_CE63BE3B_321D_4576_9D13_C9B7CB99D4AC_.wvu.Rows" localSheetId="15" hidden="1">KTS!#REF!</definedName>
    <definedName name="Z_CE63BE3B_321D_4576_9D13_C9B7CB99D4AC_.wvu.Rows" localSheetId="16" hidden="1">KVS!#REF!</definedName>
    <definedName name="Z_CE63BE3B_321D_4576_9D13_C9B7CB99D4AC_.wvu.Rows" localSheetId="21" hidden="1">'NP1'!#REF!</definedName>
    <definedName name="Z_CE63BE3B_321D_4576_9D13_C9B7CB99D4AC_.wvu.Rows" localSheetId="19" hidden="1">NVX!$1:$3,NVX!#REF!</definedName>
    <definedName name="Z_CE63BE3B_321D_4576_9D13_C9B7CB99D4AC_.wvu.Rows" localSheetId="20" hidden="1">'NVX2'!#REF!,'NVX2'!#REF!</definedName>
    <definedName name="Z_CE63BE3B_321D_4576_9D13_C9B7CB99D4AC_.wvu.Rows" localSheetId="22" hidden="1">PGX!#REF!</definedName>
    <definedName name="Z_CE63BE3B_321D_4576_9D13_C9B7CB99D4AC_.wvu.Rows" localSheetId="23" hidden="1">RTB!#REF!</definedName>
    <definedName name="Z_CE63BE3B_321D_4576_9D13_C9B7CB99D4AC_.wvu.Rows" localSheetId="8" hidden="1">SCX!$4:$10</definedName>
    <definedName name="Z_CE63BE3B_321D_4576_9D13_C9B7CB99D4AC_.wvu.Rows" localSheetId="24" hidden="1">SHS!#REF!</definedName>
    <definedName name="Z_CE63BE3B_321D_4576_9D13_C9B7CB99D4AC_.wvu.Rows" localSheetId="25" hidden="1">'SIX1'!$9:$9</definedName>
    <definedName name="Z_CE63BE3B_321D_4576_9D13_C9B7CB99D4AC_.wvu.Rows" localSheetId="26" hidden="1">'SRX1 '!$9:$10</definedName>
    <definedName name="Z_CE63BE3B_321D_4576_9D13_C9B7CB99D4AC_.wvu.Rows" localSheetId="27" hidden="1">'SRX2'!#REF!</definedName>
    <definedName name="Z_CE63BE3B_321D_4576_9D13_C9B7CB99D4AC_.wvu.Rows" localSheetId="0" hidden="1">'SSX1'!#REF!</definedName>
    <definedName name="Z_CE63BE3B_321D_4576_9D13_C9B7CB99D4AC_.wvu.Rows" localSheetId="1" hidden="1">'SSX2'!#REF!</definedName>
    <definedName name="Z_CE63BE3B_321D_4576_9D13_C9B7CB99D4AC_.wvu.Rows" localSheetId="29" hidden="1">'SYM2'!#REF!</definedName>
    <definedName name="Z_CE63BE3B_321D_4576_9D13_C9B7CB99D4AC_.wvu.Rows" localSheetId="30" hidden="1">TCX!#REF!</definedName>
    <definedName name="Z_CE63BE3B_321D_4576_9D13_C9B7CB99D4AC_.wvu.Rows" localSheetId="31" hidden="1">TSC!#REF!,TSC!#REF!</definedName>
    <definedName name="Z_CE63BE3B_321D_4576_9D13_C9B7CB99D4AC_.wvu.Rows" localSheetId="32" hidden="1">VTS!#REF!</definedName>
    <definedName name="Z_CE63BE3B_321D_4576_9D13_C9B7CB99D4AC_.wvu.Rows" localSheetId="33" hidden="1">YGX!#REF!</definedName>
    <definedName name="Z_CE63BE3B_321D_4576_9D13_C9B7CB99D4AC_.wvu.Rows" localSheetId="37" hidden="1">YSS!$9:$23</definedName>
    <definedName name="Z_D237E25F_83F7_4363_8B2A_30407D508333_.wvu.FilterData" localSheetId="34" hidden="1">ASX!$A$4:$R$8</definedName>
    <definedName name="Z_D237E25F_83F7_4363_8B2A_30407D508333_.wvu.FilterData" localSheetId="35" hidden="1">IGX!$A$4:$P$8</definedName>
    <definedName name="Z_D237E25F_83F7_4363_8B2A_30407D508333_.wvu.FilterData" localSheetId="28" hidden="1">'SYM1'!#REF!</definedName>
    <definedName name="Z_D237E25F_83F7_4363_8B2A_30407D508333_.wvu.FilterData" localSheetId="29" hidden="1">'SYM2'!$A$4:$X$8</definedName>
    <definedName name="Z_D237E25F_83F7_4363_8B2A_30407D508333_.wvu.FilterData" localSheetId="30" hidden="1">TCX!$A$4:$S$8</definedName>
    <definedName name="Z_D237E25F_83F7_4363_8B2A_30407D508333_.wvu.FilterData" localSheetId="31" hidden="1">TSC!#REF!</definedName>
    <definedName name="Z_D237E25F_83F7_4363_8B2A_30407D508333_.wvu.FilterData" localSheetId="37" hidden="1">YSS!$A$4:$P$8</definedName>
    <definedName name="Z_D237E25F_83F7_4363_8B2A_30407D508333_.wvu.Rows" localSheetId="3" hidden="1">'BKX1'!#REF!</definedName>
    <definedName name="Z_D237E25F_83F7_4363_8B2A_30407D508333_.wvu.Rows" localSheetId="4" hidden="1">'BKX2'!#REF!</definedName>
    <definedName name="Z_D237E25F_83F7_4363_8B2A_30407D508333_.wvu.Rows" localSheetId="5" hidden="1">'BKX3'!#REF!</definedName>
    <definedName name="Z_D237E25F_83F7_4363_8B2A_30407D508333_.wvu.Rows" localSheetId="6" hidden="1">'BLX1'!#REF!</definedName>
    <definedName name="Z_D237E25F_83F7_4363_8B2A_30407D508333_.wvu.Rows" localSheetId="7" hidden="1">'BLX2'!#REF!</definedName>
    <definedName name="Z_D237E25F_83F7_4363_8B2A_30407D508333_.wvu.Rows" localSheetId="9" hidden="1">'CGX1'!#REF!</definedName>
    <definedName name="Z_D237E25F_83F7_4363_8B2A_30407D508333_.wvu.Rows" localSheetId="10" hidden="1">'CGX2'!#REF!</definedName>
    <definedName name="Z_D237E25F_83F7_4363_8B2A_30407D508333_.wvu.Rows" localSheetId="11" hidden="1">'CGX3'!#REF!</definedName>
    <definedName name="Z_D237E25F_83F7_4363_8B2A_30407D508333_.wvu.Rows" localSheetId="12" hidden="1">'CGX4'!#REF!</definedName>
    <definedName name="Z_D237E25F_83F7_4363_8B2A_30407D508333_.wvu.Rows" localSheetId="14" hidden="1">IHX!#REF!</definedName>
    <definedName name="Z_D237E25F_83F7_4363_8B2A_30407D508333_.wvu.Rows" localSheetId="15" hidden="1">KTS!#REF!</definedName>
    <definedName name="Z_D237E25F_83F7_4363_8B2A_30407D508333_.wvu.Rows" localSheetId="16" hidden="1">KVS!#REF!</definedName>
    <definedName name="Z_D237E25F_83F7_4363_8B2A_30407D508333_.wvu.Rows" localSheetId="17" hidden="1">MBX!#REF!</definedName>
    <definedName name="Z_D237E25F_83F7_4363_8B2A_30407D508333_.wvu.Rows" localSheetId="19" hidden="1">NVX!#REF!,NVX!#REF!</definedName>
    <definedName name="Z_D237E25F_83F7_4363_8B2A_30407D508333_.wvu.Rows" localSheetId="20" hidden="1">'NVX2'!#REF!,'NVX2'!#REF!</definedName>
    <definedName name="Z_D237E25F_83F7_4363_8B2A_30407D508333_.wvu.Rows" localSheetId="22" hidden="1">PGX!#REF!</definedName>
    <definedName name="Z_D237E25F_83F7_4363_8B2A_30407D508333_.wvu.Rows" localSheetId="8" hidden="1">SCX!#REF!</definedName>
    <definedName name="Z_D237E25F_83F7_4363_8B2A_30407D508333_.wvu.Rows" localSheetId="24" hidden="1">SHS!#REF!</definedName>
    <definedName name="Z_D237E25F_83F7_4363_8B2A_30407D508333_.wvu.Rows" localSheetId="25" hidden="1">'SIX1'!#REF!</definedName>
    <definedName name="Z_D237E25F_83F7_4363_8B2A_30407D508333_.wvu.Rows" localSheetId="26" hidden="1">'SRX1 '!#REF!</definedName>
    <definedName name="Z_D237E25F_83F7_4363_8B2A_30407D508333_.wvu.Rows" localSheetId="27" hidden="1">'SRX2'!#REF!</definedName>
    <definedName name="Z_D237E25F_83F7_4363_8B2A_30407D508333_.wvu.Rows" localSheetId="0" hidden="1">'SSX1'!#REF!</definedName>
    <definedName name="Z_D237E25F_83F7_4363_8B2A_30407D508333_.wvu.Rows" localSheetId="33" hidden="1">YGX!#REF!</definedName>
    <definedName name="Z_EDB95A30_2005_496F_A42F_4573444B48C4_.wvu.Cols" localSheetId="5" hidden="1">'BKX3'!$L:$M,'BKX3'!#REF!</definedName>
    <definedName name="Z_EDB95A30_2005_496F_A42F_4573444B48C4_.wvu.Cols" localSheetId="28" hidden="1">'SYM1'!$N:$Q</definedName>
    <definedName name="Z_EDB95A30_2005_496F_A42F_4573444B48C4_.wvu.Cols" localSheetId="33" hidden="1">YGX!$N:$O</definedName>
    <definedName name="Z_EDB95A30_2005_496F_A42F_4573444B48C4_.wvu.FilterData" localSheetId="34" hidden="1">ASX!$A$4:$R$8</definedName>
    <definedName name="Z_EDB95A30_2005_496F_A42F_4573444B48C4_.wvu.FilterData" localSheetId="35" hidden="1">IGX!$A$4:$P$8</definedName>
    <definedName name="Z_EDB95A30_2005_496F_A42F_4573444B48C4_.wvu.FilterData" localSheetId="29" hidden="1">'SYM2'!$A$4:$X$8</definedName>
    <definedName name="Z_EDB95A30_2005_496F_A42F_4573444B48C4_.wvu.FilterData" localSheetId="30" hidden="1">TCX!$A$4:$S$8</definedName>
    <definedName name="Z_EDB95A30_2005_496F_A42F_4573444B48C4_.wvu.FilterData" localSheetId="31" hidden="1">TSC!#REF!</definedName>
    <definedName name="Z_EDB95A30_2005_496F_A42F_4573444B48C4_.wvu.FilterData" localSheetId="37" hidden="1">YSS!$A$4:$P$8</definedName>
    <definedName name="Z_EDB95A30_2005_496F_A42F_4573444B48C4_.wvu.PrintArea" localSheetId="34" hidden="1">ASX!$A$2:$U$8</definedName>
    <definedName name="Z_EDB95A30_2005_496F_A42F_4573444B48C4_.wvu.PrintArea" localSheetId="4" hidden="1">'BKX2'!$A$1:$Y$8</definedName>
    <definedName name="Z_EDB95A30_2005_496F_A42F_4573444B48C4_.wvu.PrintArea" localSheetId="6" hidden="1">'BLX1'!$A$1:$Q$8</definedName>
    <definedName name="Z_EDB95A30_2005_496F_A42F_4573444B48C4_.wvu.PrintArea" localSheetId="7" hidden="1">'BLX2'!$A$1:$Q$8</definedName>
    <definedName name="Z_EDB95A30_2005_496F_A42F_4573444B48C4_.wvu.PrintArea" localSheetId="13" hidden="1">GMI!$A$1:$W$26</definedName>
    <definedName name="Z_EDB95A30_2005_496F_A42F_4573444B48C4_.wvu.PrintArea" localSheetId="35" hidden="1">IGX!$A$2:$Q$8</definedName>
    <definedName name="Z_EDB95A30_2005_496F_A42F_4573444B48C4_.wvu.PrintArea" localSheetId="15" hidden="1">KTS!$A$1:$P$8</definedName>
    <definedName name="Z_EDB95A30_2005_496F_A42F_4573444B48C4_.wvu.PrintArea" localSheetId="16" hidden="1">KVS!$A$1:$P$9</definedName>
    <definedName name="Z_EDB95A30_2005_496F_A42F_4573444B48C4_.wvu.PrintArea" localSheetId="20" hidden="1">'NVX2'!$A$1:$P$8</definedName>
    <definedName name="Z_EDB95A30_2005_496F_A42F_4573444B48C4_.wvu.PrintArea" localSheetId="25" hidden="1">'SIX1'!$A$1:$N$9</definedName>
    <definedName name="Z_EDB95A30_2005_496F_A42F_4573444B48C4_.wvu.PrintArea" localSheetId="0" hidden="1">'SSX1'!$A$1:$O$17</definedName>
    <definedName name="Z_EDB95A30_2005_496F_A42F_4573444B48C4_.wvu.PrintArea" localSheetId="1" hidden="1">'SSX2'!$A$1:$N$8</definedName>
    <definedName name="Z_EDB95A30_2005_496F_A42F_4573444B48C4_.wvu.PrintArea" localSheetId="30" hidden="1">TCX!$A$2:$AA$8</definedName>
    <definedName name="Z_EDB95A30_2005_496F_A42F_4573444B48C4_.wvu.PrintArea" localSheetId="31" hidden="1">TSC!$A$2:$AD$3</definedName>
    <definedName name="Z_EDB95A30_2005_496F_A42F_4573444B48C4_.wvu.PrintArea" localSheetId="32" hidden="1">VTS!$A$1:$Z$9</definedName>
    <definedName name="Z_EDB95A30_2005_496F_A42F_4573444B48C4_.wvu.PrintArea" localSheetId="37" hidden="1">YSS!$A$1:$P$25</definedName>
    <definedName name="Z_EDB95A30_2005_496F_A42F_4573444B48C4_.wvu.Rows" localSheetId="34" hidden="1">ASX!#REF!</definedName>
    <definedName name="Z_EDB95A30_2005_496F_A42F_4573444B48C4_.wvu.Rows" localSheetId="6" hidden="1">'BLX1'!#REF!</definedName>
    <definedName name="Z_EDB95A30_2005_496F_A42F_4573444B48C4_.wvu.Rows" localSheetId="7" hidden="1">'BLX2'!#REF!</definedName>
    <definedName name="Z_EDB95A30_2005_496F_A42F_4573444B48C4_.wvu.Rows" localSheetId="13" hidden="1">GMI!#REF!</definedName>
    <definedName name="Z_EDB95A30_2005_496F_A42F_4573444B48C4_.wvu.Rows" localSheetId="35" hidden="1">IGX!#REF!</definedName>
    <definedName name="Z_EDB95A30_2005_496F_A42F_4573444B48C4_.wvu.Rows" localSheetId="14" hidden="1">IHX!#REF!</definedName>
    <definedName name="Z_EDB95A30_2005_496F_A42F_4573444B48C4_.wvu.Rows" localSheetId="16" hidden="1">KVS!#REF!</definedName>
    <definedName name="Z_EDB95A30_2005_496F_A42F_4573444B48C4_.wvu.Rows" localSheetId="19" hidden="1">NVX!$1:$3,NVX!#REF!</definedName>
    <definedName name="Z_EDB95A30_2005_496F_A42F_4573444B48C4_.wvu.Rows" localSheetId="20" hidden="1">'NVX2'!#REF!,'NVX2'!#REF!</definedName>
    <definedName name="Z_EDB95A30_2005_496F_A42F_4573444B48C4_.wvu.Rows" localSheetId="22" hidden="1">PGX!#REF!</definedName>
    <definedName name="Z_EDB95A30_2005_496F_A42F_4573444B48C4_.wvu.Rows" localSheetId="23" hidden="1">RTB!#REF!</definedName>
    <definedName name="Z_EDB95A30_2005_496F_A42F_4573444B48C4_.wvu.Rows" localSheetId="24" hidden="1">SHS!#REF!</definedName>
    <definedName name="Z_EDB95A30_2005_496F_A42F_4573444B48C4_.wvu.Rows" localSheetId="25" hidden="1">'SIX1'!$9:$9</definedName>
    <definedName name="Z_EDB95A30_2005_496F_A42F_4573444B48C4_.wvu.Rows" localSheetId="26" hidden="1">'SRX1 '!$9:$10</definedName>
    <definedName name="Z_EDB95A30_2005_496F_A42F_4573444B48C4_.wvu.Rows" localSheetId="27" hidden="1">'SRX2'!#REF!</definedName>
    <definedName name="Z_EDB95A30_2005_496F_A42F_4573444B48C4_.wvu.Rows" localSheetId="0" hidden="1">'SSX1'!#REF!</definedName>
    <definedName name="Z_EDB95A30_2005_496F_A42F_4573444B48C4_.wvu.Rows" localSheetId="1" hidden="1">'SSX2'!#REF!</definedName>
    <definedName name="Z_EDB95A30_2005_496F_A42F_4573444B48C4_.wvu.Rows" localSheetId="28" hidden="1">'SYM1'!#REF!</definedName>
    <definedName name="Z_EDB95A30_2005_496F_A42F_4573444B48C4_.wvu.Rows" localSheetId="30" hidden="1">TCX!#REF!</definedName>
    <definedName name="Z_EDB95A30_2005_496F_A42F_4573444B48C4_.wvu.Rows" localSheetId="31" hidden="1">TSC!#REF!,TSC!#REF!</definedName>
    <definedName name="Z_EDB95A30_2005_496F_A42F_4573444B48C4_.wvu.Rows" localSheetId="32" hidden="1">VTS!#REF!</definedName>
    <definedName name="Z_EDB95A30_2005_496F_A42F_4573444B48C4_.wvu.Rows" localSheetId="33" hidden="1">YGX!#REF!</definedName>
    <definedName name="Z_EDB95A30_2005_496F_A42F_4573444B48C4_.wvu.Rows" localSheetId="37" hidden="1">YSS!$9:$23</definedName>
  </definedNames>
  <calcPr calcId="145621"/>
  <customWorkbookViews>
    <customWorkbookView name="loyl/Lo Yin Lu (COSCON S.E.A) - Personal View" guid="{967F5A9F-B253-4BD7-B2F0-D5E9263F4F1E}" mergeInterval="0" personalView="1" maximized="1" windowWidth="1916" windowHeight="855" tabRatio="904" activeSheetId="2"/>
    <customWorkbookView name="lohjj/Loh Jun Jie (COSCON S.E.A) - Personal View" guid="{EDB95A30-2005-496F-A42F-4573444B48C4}" mergeInterval="0" personalView="1" maximized="1" windowWidth="1916" windowHeight="855" tabRatio="904" activeSheetId="8"/>
    <customWorkbookView name="tangxue/Tang Xue (COSCON S.E.A) - Personal View" guid="{BCF08811-82CB-4E16-BDD9-794154AADE6D}" mergeInterval="0" personalView="1" maximized="1" windowWidth="1916" windowHeight="807" tabRatio="904" activeSheetId="20"/>
    <customWorkbookView name="yuxt/Yu Xian Tian (COSCON S.E.A) - Personal View" guid="{D237E25F-83F7-4363-8B2A-30407D508333}" mergeInterval="0" personalView="1" xWindow="9" yWindow="458" windowWidth="1902" windowHeight="387" tabRatio="748" activeSheetId="6"/>
    <customWorkbookView name="yuxt - Personal View" guid="{8D57CB67-B754-4BD0-BD8A-07ED4472C255}" mergeInterval="0" personalView="1" maximized="1" windowWidth="1916" windowHeight="855" tabRatio="819" activeSheetId="36"/>
    <customWorkbookView name="ongjw/Ong Jing Wen Michelle (COSCON S.E.A) - Personal View" guid="{CE63BE3B-321D-4576-9D13-C9B7CB99D4AC}" mergeInterval="0" personalView="1" maximized="1" windowWidth="1916" windowHeight="807" tabRatio="904" activeSheetId="5"/>
    <customWorkbookView name="simcs/Sim Chew Siang - Personal View" guid="{58347BB0-EA7D-4163-8F7A-9A95E53AC1B7}" mergeInterval="0" personalView="1" xWindow="88" yWindow="247" windowWidth="1646" windowHeight="497" tabRatio="797" activeSheetId="15"/>
    <customWorkbookView name="chualy/Chua Li Yee (COSCON S.E.A) - Personal View" guid="{B5A50C90-D2E8-4109-B6CD-C9EF05DECB2C}" mergeInterval="0" personalView="1" maximized="1" windowWidth="1916" windowHeight="865" tabRatio="921" activeSheetId="36"/>
  </customWorkbookViews>
</workbook>
</file>

<file path=xl/calcChain.xml><?xml version="1.0" encoding="utf-8"?>
<calcChain xmlns="http://schemas.openxmlformats.org/spreadsheetml/2006/main">
  <c r="K41" i="13" l="1"/>
  <c r="L41" i="13" s="1"/>
  <c r="M41" i="13" s="1"/>
  <c r="N41" i="13" s="1"/>
  <c r="A41" i="13"/>
  <c r="A42" i="13" s="1"/>
  <c r="K40" i="13"/>
  <c r="L40" i="13" s="1"/>
  <c r="M40" i="13" s="1"/>
  <c r="N40" i="13" s="1"/>
  <c r="K39" i="13"/>
  <c r="L39" i="13" s="1"/>
  <c r="M39" i="13" s="1"/>
  <c r="N39" i="13" s="1"/>
  <c r="K38" i="13"/>
  <c r="L38" i="13" s="1"/>
  <c r="M38" i="13" s="1"/>
  <c r="N38" i="13" s="1"/>
  <c r="A38" i="13"/>
  <c r="A39" i="13" s="1"/>
  <c r="K37" i="13"/>
  <c r="L37" i="13" s="1"/>
  <c r="M37" i="13" s="1"/>
  <c r="N37" i="13" s="1"/>
  <c r="A35" i="13"/>
  <c r="A36" i="13" s="1"/>
  <c r="K35" i="13"/>
  <c r="L35" i="13" s="1"/>
  <c r="M35" i="13" s="1"/>
  <c r="N35" i="13" s="1"/>
  <c r="K34" i="13"/>
  <c r="L34" i="13" s="1"/>
  <c r="M34" i="13" s="1"/>
  <c r="N34" i="13" s="1"/>
  <c r="T31" i="32"/>
  <c r="S31" i="32"/>
  <c r="R31" i="32"/>
  <c r="Q31" i="32"/>
  <c r="I31" i="32"/>
  <c r="H31" i="32"/>
  <c r="G31" i="32"/>
  <c r="F31" i="32"/>
  <c r="G34" i="12"/>
  <c r="G32" i="12"/>
  <c r="I25" i="10"/>
  <c r="H25" i="10"/>
  <c r="G25" i="10"/>
  <c r="F25" i="10"/>
  <c r="I24" i="10"/>
  <c r="H24" i="10"/>
  <c r="G24" i="10"/>
  <c r="F24" i="10"/>
  <c r="I23" i="10"/>
  <c r="H23" i="10"/>
  <c r="G23" i="10"/>
  <c r="F23" i="10"/>
  <c r="I22" i="10"/>
  <c r="H22" i="10"/>
  <c r="G22" i="10"/>
  <c r="F22" i="10"/>
  <c r="J22" i="10"/>
  <c r="K22" i="10"/>
  <c r="L22" i="10"/>
  <c r="L23" i="10" s="1"/>
  <c r="L24" i="10" s="1"/>
  <c r="L25" i="10" s="1"/>
  <c r="M22" i="10"/>
  <c r="N22" i="10"/>
  <c r="J23" i="10"/>
  <c r="K23" i="10"/>
  <c r="K24" i="10" s="1"/>
  <c r="K25" i="10" s="1"/>
  <c r="M23" i="10"/>
  <c r="N23" i="10"/>
  <c r="J24" i="10"/>
  <c r="J25" i="10" s="1"/>
  <c r="M24" i="10"/>
  <c r="N24" i="10"/>
  <c r="N25" i="10" s="1"/>
  <c r="M25" i="10"/>
  <c r="I33" i="9"/>
  <c r="H33" i="9"/>
  <c r="I31" i="9"/>
  <c r="H31" i="9"/>
  <c r="F22" i="25" l="1"/>
  <c r="H22" i="25"/>
  <c r="H12" i="42" l="1"/>
  <c r="H14" i="42" s="1"/>
  <c r="H16" i="42" s="1"/>
  <c r="G12" i="42"/>
  <c r="G14" i="42" s="1"/>
  <c r="G16" i="42" s="1"/>
  <c r="F12" i="42"/>
  <c r="F14" i="42" s="1"/>
  <c r="F16" i="42" s="1"/>
  <c r="E12" i="42"/>
  <c r="E14" i="42" s="1"/>
  <c r="E16" i="42" s="1"/>
  <c r="H11" i="42"/>
  <c r="H13" i="42" s="1"/>
  <c r="H15" i="42" s="1"/>
  <c r="G11" i="42"/>
  <c r="G13" i="42" s="1"/>
  <c r="G15" i="42" s="1"/>
  <c r="F11" i="42"/>
  <c r="F13" i="42" s="1"/>
  <c r="F15" i="42" s="1"/>
  <c r="E11" i="42"/>
  <c r="E13" i="42" s="1"/>
  <c r="E15" i="42" s="1"/>
  <c r="A28" i="35" l="1"/>
  <c r="A29" i="35" s="1"/>
  <c r="A30" i="35" s="1"/>
  <c r="A31" i="35" s="1"/>
  <c r="A32" i="35" s="1"/>
  <c r="A33" i="35" s="1"/>
  <c r="H12" i="43" l="1"/>
  <c r="H14" i="43" s="1"/>
  <c r="H16" i="43" s="1"/>
  <c r="G12" i="43"/>
  <c r="G14" i="43" s="1"/>
  <c r="G16" i="43" s="1"/>
  <c r="F12" i="43"/>
  <c r="F14" i="43" s="1"/>
  <c r="F16" i="43" s="1"/>
  <c r="E12" i="43"/>
  <c r="E14" i="43" s="1"/>
  <c r="E16" i="43" s="1"/>
  <c r="H11" i="43"/>
  <c r="H13" i="43" s="1"/>
  <c r="H15" i="43" s="1"/>
  <c r="G11" i="43"/>
  <c r="G13" i="43" s="1"/>
  <c r="G15" i="43" s="1"/>
  <c r="F11" i="43"/>
  <c r="F13" i="43" s="1"/>
  <c r="F15" i="43" s="1"/>
  <c r="E11" i="43"/>
  <c r="E13" i="43" s="1"/>
  <c r="E15" i="43" s="1"/>
  <c r="J20" i="17" l="1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J21" i="17" l="1"/>
  <c r="K20" i="17"/>
  <c r="L20" i="17" s="1"/>
  <c r="M20" i="17" s="1"/>
  <c r="N20" i="17" s="1"/>
  <c r="O20" i="17" s="1"/>
  <c r="P20" i="17" s="1"/>
  <c r="N19" i="17"/>
  <c r="O19" i="17" s="1"/>
  <c r="P19" i="17" s="1"/>
  <c r="K19" i="17"/>
  <c r="K21" i="17" l="1"/>
  <c r="L21" i="17" s="1"/>
  <c r="M21" i="17" s="1"/>
  <c r="N21" i="17" s="1"/>
  <c r="O21" i="17" s="1"/>
  <c r="P21" i="17" s="1"/>
  <c r="J22" i="17"/>
  <c r="J23" i="17"/>
  <c r="J24" i="17" s="1"/>
  <c r="J25" i="17" s="1"/>
  <c r="K25" i="17" l="1"/>
  <c r="L25" i="17" s="1"/>
  <c r="M25" i="17" s="1"/>
  <c r="N25" i="17" s="1"/>
  <c r="O25" i="17" s="1"/>
  <c r="P25" i="17" s="1"/>
  <c r="J26" i="17"/>
  <c r="K24" i="17"/>
  <c r="L24" i="17" s="1"/>
  <c r="M24" i="17" s="1"/>
  <c r="N24" i="17" s="1"/>
  <c r="O24" i="17" s="1"/>
  <c r="P24" i="17" s="1"/>
  <c r="K23" i="17"/>
  <c r="L23" i="17" s="1"/>
  <c r="M23" i="17" s="1"/>
  <c r="N23" i="17" s="1"/>
  <c r="O23" i="17" s="1"/>
  <c r="P23" i="17" s="1"/>
  <c r="K22" i="17"/>
  <c r="L22" i="17" s="1"/>
  <c r="M22" i="17" s="1"/>
  <c r="N22" i="17" s="1"/>
  <c r="O22" i="17" s="1"/>
  <c r="P22" i="17" s="1"/>
  <c r="A22" i="31"/>
  <c r="A23" i="31" s="1"/>
  <c r="A25" i="31"/>
  <c r="A26" i="31" s="1"/>
  <c r="A27" i="31" s="1"/>
  <c r="K26" i="17" l="1"/>
  <c r="L26" i="17" s="1"/>
  <c r="M26" i="17" s="1"/>
  <c r="N26" i="17" s="1"/>
  <c r="O26" i="17" s="1"/>
  <c r="P26" i="17" s="1"/>
  <c r="J27" i="17"/>
  <c r="AE12" i="41"/>
  <c r="AE14" i="41" s="1"/>
  <c r="AE16" i="41" s="1"/>
  <c r="S12" i="41"/>
  <c r="S14" i="41" s="1"/>
  <c r="S16" i="41" s="1"/>
  <c r="G12" i="41"/>
  <c r="G14" i="41" s="1"/>
  <c r="G16" i="41" s="1"/>
  <c r="F12" i="41"/>
  <c r="F14" i="41" s="1"/>
  <c r="F16" i="41" s="1"/>
  <c r="E12" i="41"/>
  <c r="E14" i="41" s="1"/>
  <c r="E16" i="41" s="1"/>
  <c r="C12" i="41"/>
  <c r="C14" i="41" s="1"/>
  <c r="C16" i="41" s="1"/>
  <c r="B12" i="41"/>
  <c r="B14" i="41" s="1"/>
  <c r="B16" i="41" s="1"/>
  <c r="AG11" i="41"/>
  <c r="AG13" i="41" s="1"/>
  <c r="AG15" i="41" s="1"/>
  <c r="AG17" i="41" s="1"/>
  <c r="AF11" i="41"/>
  <c r="AF13" i="41" s="1"/>
  <c r="AF15" i="41" s="1"/>
  <c r="AF17" i="41" s="1"/>
  <c r="AE11" i="41"/>
  <c r="AE13" i="41" s="1"/>
  <c r="AE15" i="41" s="1"/>
  <c r="AE17" i="41" s="1"/>
  <c r="T11" i="41"/>
  <c r="T13" i="41" s="1"/>
  <c r="T15" i="41" s="1"/>
  <c r="T17" i="41" s="1"/>
  <c r="S11" i="41"/>
  <c r="S13" i="41" s="1"/>
  <c r="S15" i="41" s="1"/>
  <c r="S17" i="41" s="1"/>
  <c r="K11" i="41"/>
  <c r="K12" i="41" s="1"/>
  <c r="K13" i="41" s="1"/>
  <c r="K14" i="41" s="1"/>
  <c r="K15" i="41" s="1"/>
  <c r="K16" i="41" s="1"/>
  <c r="K17" i="41" s="1"/>
  <c r="J11" i="41"/>
  <c r="J12" i="41" s="1"/>
  <c r="J13" i="41" s="1"/>
  <c r="J14" i="41" s="1"/>
  <c r="J15" i="41" s="1"/>
  <c r="J16" i="41" s="1"/>
  <c r="J17" i="41" s="1"/>
  <c r="I11" i="41"/>
  <c r="I12" i="41" s="1"/>
  <c r="I13" i="41" s="1"/>
  <c r="I14" i="41" s="1"/>
  <c r="I15" i="41" s="1"/>
  <c r="I16" i="41" s="1"/>
  <c r="I17" i="41" s="1"/>
  <c r="H11" i="41"/>
  <c r="H12" i="41" s="1"/>
  <c r="H13" i="41" s="1"/>
  <c r="H14" i="41" s="1"/>
  <c r="H15" i="41" s="1"/>
  <c r="H16" i="41" s="1"/>
  <c r="H17" i="41" s="1"/>
  <c r="G11" i="41"/>
  <c r="G13" i="41" s="1"/>
  <c r="G15" i="41" s="1"/>
  <c r="G17" i="41" s="1"/>
  <c r="F11" i="41"/>
  <c r="F13" i="41" s="1"/>
  <c r="F15" i="41" s="1"/>
  <c r="F17" i="41" s="1"/>
  <c r="E11" i="41"/>
  <c r="E13" i="41" s="1"/>
  <c r="E15" i="41" s="1"/>
  <c r="E17" i="41" s="1"/>
  <c r="C11" i="41"/>
  <c r="C13" i="41" s="1"/>
  <c r="C15" i="41" s="1"/>
  <c r="C17" i="41" s="1"/>
  <c r="B11" i="41"/>
  <c r="B13" i="41" s="1"/>
  <c r="B15" i="41" s="1"/>
  <c r="B17" i="41" s="1"/>
  <c r="AM10" i="41"/>
  <c r="AM11" i="41" s="1"/>
  <c r="AM12" i="41" s="1"/>
  <c r="AM13" i="41" s="1"/>
  <c r="AM14" i="41" s="1"/>
  <c r="AM15" i="41" s="1"/>
  <c r="AM16" i="41" s="1"/>
  <c r="AM17" i="41" s="1"/>
  <c r="AL10" i="41"/>
  <c r="AL11" i="41" s="1"/>
  <c r="AL12" i="41" s="1"/>
  <c r="AL13" i="41" s="1"/>
  <c r="AL14" i="41" s="1"/>
  <c r="AL15" i="41" s="1"/>
  <c r="AL16" i="41" s="1"/>
  <c r="AL17" i="41" s="1"/>
  <c r="AK10" i="41"/>
  <c r="AK11" i="41" s="1"/>
  <c r="AK12" i="41" s="1"/>
  <c r="AK13" i="41" s="1"/>
  <c r="AK14" i="41" s="1"/>
  <c r="AK15" i="41" s="1"/>
  <c r="AK16" i="41" s="1"/>
  <c r="AK17" i="41" s="1"/>
  <c r="AJ10" i="41"/>
  <c r="AJ11" i="41" s="1"/>
  <c r="AJ12" i="41" s="1"/>
  <c r="AJ13" i="41" s="1"/>
  <c r="AJ14" i="41" s="1"/>
  <c r="AJ15" i="41" s="1"/>
  <c r="AJ16" i="41" s="1"/>
  <c r="AJ17" i="41" s="1"/>
  <c r="AI10" i="41"/>
  <c r="AI11" i="41" s="1"/>
  <c r="AI12" i="41" s="1"/>
  <c r="AI13" i="41" s="1"/>
  <c r="AI14" i="41" s="1"/>
  <c r="AI15" i="41" s="1"/>
  <c r="AI16" i="41" s="1"/>
  <c r="AI17" i="41" s="1"/>
  <c r="AH10" i="41"/>
  <c r="AH11" i="41" s="1"/>
  <c r="AH12" i="41" s="1"/>
  <c r="AH13" i="41" s="1"/>
  <c r="AH14" i="41" s="1"/>
  <c r="AH15" i="41" s="1"/>
  <c r="AH16" i="41" s="1"/>
  <c r="AH17" i="41" s="1"/>
  <c r="AD10" i="41"/>
  <c r="AD11" i="41" s="1"/>
  <c r="AD12" i="41" s="1"/>
  <c r="AD13" i="41" s="1"/>
  <c r="AD14" i="41" s="1"/>
  <c r="AD15" i="41" s="1"/>
  <c r="AD16" i="41" s="1"/>
  <c r="AD17" i="41" s="1"/>
  <c r="AC10" i="41"/>
  <c r="AC11" i="41" s="1"/>
  <c r="AC12" i="41" s="1"/>
  <c r="AC13" i="41" s="1"/>
  <c r="AC14" i="41" s="1"/>
  <c r="AC15" i="41" s="1"/>
  <c r="AC16" i="41" s="1"/>
  <c r="AC17" i="41" s="1"/>
  <c r="AB10" i="41"/>
  <c r="AB11" i="41" s="1"/>
  <c r="AB12" i="41" s="1"/>
  <c r="AB13" i="41" s="1"/>
  <c r="AB14" i="41" s="1"/>
  <c r="AB15" i="41" s="1"/>
  <c r="AB16" i="41" s="1"/>
  <c r="AB17" i="41" s="1"/>
  <c r="AA10" i="41"/>
  <c r="AA11" i="41" s="1"/>
  <c r="AA12" i="41" s="1"/>
  <c r="AA13" i="41" s="1"/>
  <c r="AA14" i="41" s="1"/>
  <c r="AA15" i="41" s="1"/>
  <c r="AA16" i="41" s="1"/>
  <c r="AA17" i="41" s="1"/>
  <c r="Z10" i="41"/>
  <c r="Z11" i="41" s="1"/>
  <c r="Z12" i="41" s="1"/>
  <c r="Z13" i="41" s="1"/>
  <c r="Z14" i="41" s="1"/>
  <c r="Z15" i="41" s="1"/>
  <c r="Z16" i="41" s="1"/>
  <c r="Z17" i="41" s="1"/>
  <c r="Y10" i="41"/>
  <c r="Y11" i="41" s="1"/>
  <c r="Y12" i="41" s="1"/>
  <c r="Y13" i="41" s="1"/>
  <c r="Y14" i="41" s="1"/>
  <c r="Y15" i="41" s="1"/>
  <c r="Y16" i="41" s="1"/>
  <c r="Y17" i="41" s="1"/>
  <c r="X10" i="41"/>
  <c r="X11" i="41" s="1"/>
  <c r="X12" i="41" s="1"/>
  <c r="X13" i="41" s="1"/>
  <c r="X14" i="41" s="1"/>
  <c r="X15" i="41" s="1"/>
  <c r="X16" i="41" s="1"/>
  <c r="X17" i="41" s="1"/>
  <c r="W10" i="41"/>
  <c r="W11" i="41" s="1"/>
  <c r="W12" i="41" s="1"/>
  <c r="W13" i="41" s="1"/>
  <c r="W14" i="41" s="1"/>
  <c r="W15" i="41" s="1"/>
  <c r="W16" i="41" s="1"/>
  <c r="W17" i="41" s="1"/>
  <c r="R10" i="41"/>
  <c r="R11" i="41" s="1"/>
  <c r="R12" i="41" s="1"/>
  <c r="R13" i="41" s="1"/>
  <c r="R14" i="41" s="1"/>
  <c r="R15" i="41" s="1"/>
  <c r="R16" i="41" s="1"/>
  <c r="R17" i="41" s="1"/>
  <c r="Q10" i="41"/>
  <c r="Q11" i="41" s="1"/>
  <c r="Q12" i="41" s="1"/>
  <c r="Q13" i="41" s="1"/>
  <c r="Q14" i="41" s="1"/>
  <c r="Q15" i="41" s="1"/>
  <c r="Q16" i="41" s="1"/>
  <c r="Q17" i="41" s="1"/>
  <c r="P10" i="41"/>
  <c r="P11" i="41" s="1"/>
  <c r="P12" i="41" s="1"/>
  <c r="P13" i="41" s="1"/>
  <c r="P14" i="41" s="1"/>
  <c r="P15" i="41" s="1"/>
  <c r="P16" i="41" s="1"/>
  <c r="P17" i="41" s="1"/>
  <c r="O10" i="41"/>
  <c r="O11" i="41" s="1"/>
  <c r="O12" i="41" s="1"/>
  <c r="O13" i="41" s="1"/>
  <c r="O14" i="41" s="1"/>
  <c r="O15" i="41" s="1"/>
  <c r="O16" i="41" s="1"/>
  <c r="O17" i="41" s="1"/>
  <c r="N10" i="41"/>
  <c r="N11" i="41" s="1"/>
  <c r="N12" i="41" s="1"/>
  <c r="N13" i="41" s="1"/>
  <c r="N14" i="41" s="1"/>
  <c r="N15" i="41" s="1"/>
  <c r="N16" i="41" s="1"/>
  <c r="N17" i="41" s="1"/>
  <c r="M10" i="41"/>
  <c r="M11" i="41" s="1"/>
  <c r="M12" i="41" s="1"/>
  <c r="M13" i="41" s="1"/>
  <c r="M14" i="41" s="1"/>
  <c r="M15" i="41" s="1"/>
  <c r="M16" i="41" s="1"/>
  <c r="M17" i="41" s="1"/>
  <c r="L10" i="41"/>
  <c r="L11" i="41" s="1"/>
  <c r="L12" i="41" s="1"/>
  <c r="L13" i="41" s="1"/>
  <c r="L14" i="41" s="1"/>
  <c r="L15" i="41" s="1"/>
  <c r="L16" i="41" s="1"/>
  <c r="L17" i="41" s="1"/>
  <c r="J28" i="17" l="1"/>
  <c r="K27" i="17"/>
  <c r="L27" i="17" s="1"/>
  <c r="M27" i="17" s="1"/>
  <c r="N27" i="17" s="1"/>
  <c r="O27" i="17" s="1"/>
  <c r="P27" i="17" s="1"/>
  <c r="K28" i="17" l="1"/>
  <c r="L28" i="17" s="1"/>
  <c r="M28" i="17" s="1"/>
  <c r="N28" i="17" s="1"/>
  <c r="O28" i="17" s="1"/>
  <c r="P28" i="17" s="1"/>
  <c r="J29" i="17"/>
  <c r="N24" i="7"/>
  <c r="N25" i="7" s="1"/>
  <c r="N26" i="7" s="1"/>
  <c r="M24" i="7"/>
  <c r="M25" i="7" s="1"/>
  <c r="M26" i="7" s="1"/>
  <c r="L24" i="7"/>
  <c r="L25" i="7" s="1"/>
  <c r="L26" i="7" s="1"/>
  <c r="K24" i="7"/>
  <c r="K25" i="7" s="1"/>
  <c r="K26" i="7" s="1"/>
  <c r="J24" i="7"/>
  <c r="J25" i="7" s="1"/>
  <c r="J26" i="7" s="1"/>
  <c r="K22" i="7"/>
  <c r="J22" i="7"/>
  <c r="I22" i="7"/>
  <c r="I23" i="7" s="1"/>
  <c r="I24" i="7" s="1"/>
  <c r="I25" i="7" s="1"/>
  <c r="I26" i="7" s="1"/>
  <c r="H22" i="7"/>
  <c r="H23" i="7" s="1"/>
  <c r="H24" i="7" s="1"/>
  <c r="H25" i="7" s="1"/>
  <c r="H26" i="7" s="1"/>
  <c r="G22" i="7"/>
  <c r="G23" i="7" s="1"/>
  <c r="G24" i="7" s="1"/>
  <c r="G25" i="7" s="1"/>
  <c r="G26" i="7" s="1"/>
  <c r="F22" i="7"/>
  <c r="F23" i="7" s="1"/>
  <c r="F24" i="7" s="1"/>
  <c r="F25" i="7" s="1"/>
  <c r="F26" i="7" s="1"/>
  <c r="K29" i="17" l="1"/>
  <c r="L29" i="17" s="1"/>
  <c r="M29" i="17" s="1"/>
  <c r="N29" i="17" s="1"/>
  <c r="O29" i="17" s="1"/>
  <c r="P29" i="17" s="1"/>
  <c r="J30" i="17"/>
  <c r="K30" i="17" s="1"/>
  <c r="L30" i="17" s="1"/>
  <c r="M30" i="17" s="1"/>
  <c r="N30" i="17" s="1"/>
  <c r="O30" i="17" s="1"/>
  <c r="P30" i="17" s="1"/>
  <c r="Z40" i="33"/>
  <c r="Z43" i="33" s="1"/>
  <c r="Z46" i="33" s="1"/>
  <c r="Z49" i="33" s="1"/>
  <c r="Z52" i="33" s="1"/>
  <c r="Y40" i="33"/>
  <c r="Y43" i="33" s="1"/>
  <c r="Y46" i="33" s="1"/>
  <c r="Y49" i="33" s="1"/>
  <c r="Y52" i="33" s="1"/>
  <c r="X40" i="33"/>
  <c r="X43" i="33" s="1"/>
  <c r="X46" i="33" s="1"/>
  <c r="X49" i="33" s="1"/>
  <c r="X52" i="33" s="1"/>
  <c r="W40" i="33"/>
  <c r="W43" i="33" s="1"/>
  <c r="W46" i="33" s="1"/>
  <c r="W49" i="33" s="1"/>
  <c r="W52" i="33" s="1"/>
  <c r="V40" i="33"/>
  <c r="V43" i="33" s="1"/>
  <c r="V46" i="33" s="1"/>
  <c r="V49" i="33" s="1"/>
  <c r="V52" i="33" s="1"/>
  <c r="U40" i="33"/>
  <c r="U43" i="33" s="1"/>
  <c r="U46" i="33" s="1"/>
  <c r="U49" i="33" s="1"/>
  <c r="U52" i="33" s="1"/>
  <c r="T40" i="33"/>
  <c r="T43" i="33" s="1"/>
  <c r="T46" i="33" s="1"/>
  <c r="T49" i="33" s="1"/>
  <c r="T52" i="33" s="1"/>
  <c r="S40" i="33"/>
  <c r="S43" i="33" s="1"/>
  <c r="S46" i="33" s="1"/>
  <c r="S49" i="33" s="1"/>
  <c r="S52" i="33" s="1"/>
  <c r="R40" i="33"/>
  <c r="R43" i="33" s="1"/>
  <c r="R46" i="33" s="1"/>
  <c r="R49" i="33" s="1"/>
  <c r="R52" i="33" s="1"/>
  <c r="Q40" i="33"/>
  <c r="Q43" i="33" s="1"/>
  <c r="Q46" i="33" s="1"/>
  <c r="Q49" i="33" s="1"/>
  <c r="Q52" i="33" s="1"/>
  <c r="P40" i="33"/>
  <c r="P43" i="33" s="1"/>
  <c r="P46" i="33" s="1"/>
  <c r="P49" i="33" s="1"/>
  <c r="P52" i="33" s="1"/>
  <c r="O40" i="33"/>
  <c r="O43" i="33" s="1"/>
  <c r="O46" i="33" s="1"/>
  <c r="O49" i="33" s="1"/>
  <c r="O52" i="33" s="1"/>
  <c r="N40" i="33"/>
  <c r="N43" i="33" s="1"/>
  <c r="N46" i="33" s="1"/>
  <c r="N49" i="33" s="1"/>
  <c r="N52" i="33" s="1"/>
  <c r="M40" i="33"/>
  <c r="M43" i="33" s="1"/>
  <c r="M46" i="33" s="1"/>
  <c r="M49" i="33" s="1"/>
  <c r="M52" i="33" s="1"/>
  <c r="L40" i="33"/>
  <c r="L43" i="33" s="1"/>
  <c r="L46" i="33" s="1"/>
  <c r="L49" i="33" s="1"/>
  <c r="L52" i="33" s="1"/>
  <c r="K40" i="33"/>
  <c r="K43" i="33" s="1"/>
  <c r="K46" i="33" s="1"/>
  <c r="K49" i="33" s="1"/>
  <c r="K52" i="33" s="1"/>
  <c r="J40" i="33"/>
  <c r="J43" i="33" s="1"/>
  <c r="J46" i="33" s="1"/>
  <c r="J49" i="33" s="1"/>
  <c r="J52" i="33" s="1"/>
  <c r="I40" i="33"/>
  <c r="I43" i="33" s="1"/>
  <c r="I46" i="33" s="1"/>
  <c r="I49" i="33" s="1"/>
  <c r="I52" i="33" s="1"/>
  <c r="H40" i="33"/>
  <c r="H43" i="33" s="1"/>
  <c r="H46" i="33" s="1"/>
  <c r="H49" i="33" s="1"/>
  <c r="H52" i="33" s="1"/>
  <c r="G40" i="33"/>
  <c r="G43" i="33" s="1"/>
  <c r="G46" i="33" s="1"/>
  <c r="G49" i="33" s="1"/>
  <c r="G52" i="33" s="1"/>
  <c r="F40" i="33"/>
  <c r="F43" i="33" s="1"/>
  <c r="F46" i="33" s="1"/>
  <c r="F49" i="33" s="1"/>
  <c r="F52" i="33" s="1"/>
  <c r="Z39" i="33"/>
  <c r="Z42" i="33" s="1"/>
  <c r="Z45" i="33" s="1"/>
  <c r="Z48" i="33" s="1"/>
  <c r="Z51" i="33" s="1"/>
  <c r="Y39" i="33"/>
  <c r="Y42" i="33" s="1"/>
  <c r="Y45" i="33" s="1"/>
  <c r="Y48" i="33" s="1"/>
  <c r="Y51" i="33" s="1"/>
  <c r="X39" i="33"/>
  <c r="X42" i="33" s="1"/>
  <c r="X45" i="33" s="1"/>
  <c r="X48" i="33" s="1"/>
  <c r="X51" i="33" s="1"/>
  <c r="W39" i="33"/>
  <c r="W42" i="33" s="1"/>
  <c r="W45" i="33" s="1"/>
  <c r="W48" i="33" s="1"/>
  <c r="W51" i="33" s="1"/>
  <c r="V39" i="33"/>
  <c r="V42" i="33" s="1"/>
  <c r="V45" i="33" s="1"/>
  <c r="V48" i="33" s="1"/>
  <c r="V51" i="33" s="1"/>
  <c r="U39" i="33"/>
  <c r="U42" i="33" s="1"/>
  <c r="U45" i="33" s="1"/>
  <c r="U48" i="33" s="1"/>
  <c r="U51" i="33" s="1"/>
  <c r="T39" i="33"/>
  <c r="T42" i="33" s="1"/>
  <c r="T45" i="33" s="1"/>
  <c r="T48" i="33" s="1"/>
  <c r="T51" i="33" s="1"/>
  <c r="S39" i="33"/>
  <c r="S42" i="33" s="1"/>
  <c r="S45" i="33" s="1"/>
  <c r="S48" i="33" s="1"/>
  <c r="S51" i="33" s="1"/>
  <c r="R39" i="33"/>
  <c r="R42" i="33" s="1"/>
  <c r="R45" i="33" s="1"/>
  <c r="R48" i="33" s="1"/>
  <c r="R51" i="33" s="1"/>
  <c r="Q39" i="33"/>
  <c r="Q42" i="33" s="1"/>
  <c r="Q45" i="33" s="1"/>
  <c r="Q48" i="33" s="1"/>
  <c r="Q51" i="33" s="1"/>
  <c r="P39" i="33"/>
  <c r="P42" i="33" s="1"/>
  <c r="P45" i="33" s="1"/>
  <c r="P48" i="33" s="1"/>
  <c r="P51" i="33" s="1"/>
  <c r="O39" i="33"/>
  <c r="O42" i="33" s="1"/>
  <c r="O45" i="33" s="1"/>
  <c r="O48" i="33" s="1"/>
  <c r="O51" i="33" s="1"/>
  <c r="N39" i="33"/>
  <c r="N42" i="33" s="1"/>
  <c r="N45" i="33" s="1"/>
  <c r="N48" i="33" s="1"/>
  <c r="N51" i="33" s="1"/>
  <c r="M39" i="33"/>
  <c r="M42" i="33" s="1"/>
  <c r="M45" i="33" s="1"/>
  <c r="M48" i="33" s="1"/>
  <c r="M51" i="33" s="1"/>
  <c r="L39" i="33"/>
  <c r="L42" i="33" s="1"/>
  <c r="L45" i="33" s="1"/>
  <c r="L48" i="33" s="1"/>
  <c r="L51" i="33" s="1"/>
  <c r="K39" i="33"/>
  <c r="K42" i="33" s="1"/>
  <c r="K45" i="33" s="1"/>
  <c r="K48" i="33" s="1"/>
  <c r="K51" i="33" s="1"/>
  <c r="J39" i="33"/>
  <c r="J42" i="33" s="1"/>
  <c r="J45" i="33" s="1"/>
  <c r="J48" i="33" s="1"/>
  <c r="J51" i="33" s="1"/>
  <c r="I39" i="33"/>
  <c r="I42" i="33" s="1"/>
  <c r="I45" i="33" s="1"/>
  <c r="I48" i="33" s="1"/>
  <c r="I51" i="33" s="1"/>
  <c r="H39" i="33"/>
  <c r="H42" i="33" s="1"/>
  <c r="H45" i="33" s="1"/>
  <c r="H48" i="33" s="1"/>
  <c r="H51" i="33" s="1"/>
  <c r="G39" i="33"/>
  <c r="G42" i="33" s="1"/>
  <c r="G45" i="33" s="1"/>
  <c r="G48" i="33" s="1"/>
  <c r="G51" i="33" s="1"/>
  <c r="F39" i="33"/>
  <c r="F42" i="33" s="1"/>
  <c r="F45" i="33" s="1"/>
  <c r="F48" i="33" s="1"/>
  <c r="F51" i="33" s="1"/>
  <c r="Z38" i="33"/>
  <c r="Z41" i="33" s="1"/>
  <c r="Z44" i="33" s="1"/>
  <c r="Z47" i="33" s="1"/>
  <c r="Z50" i="33" s="1"/>
  <c r="Y38" i="33"/>
  <c r="Y41" i="33" s="1"/>
  <c r="Y44" i="33" s="1"/>
  <c r="Y47" i="33" s="1"/>
  <c r="Y50" i="33" s="1"/>
  <c r="X38" i="33"/>
  <c r="X41" i="33" s="1"/>
  <c r="X44" i="33" s="1"/>
  <c r="X47" i="33" s="1"/>
  <c r="X50" i="33" s="1"/>
  <c r="W38" i="33"/>
  <c r="W41" i="33" s="1"/>
  <c r="W44" i="33" s="1"/>
  <c r="W47" i="33" s="1"/>
  <c r="W50" i="33" s="1"/>
  <c r="V38" i="33"/>
  <c r="V41" i="33" s="1"/>
  <c r="V44" i="33" s="1"/>
  <c r="V47" i="33" s="1"/>
  <c r="V50" i="33" s="1"/>
  <c r="U38" i="33"/>
  <c r="U41" i="33" s="1"/>
  <c r="U44" i="33" s="1"/>
  <c r="U47" i="33" s="1"/>
  <c r="U50" i="33" s="1"/>
  <c r="T38" i="33"/>
  <c r="T41" i="33" s="1"/>
  <c r="T44" i="33" s="1"/>
  <c r="T47" i="33" s="1"/>
  <c r="T50" i="33" s="1"/>
  <c r="S38" i="33"/>
  <c r="S41" i="33" s="1"/>
  <c r="S44" i="33" s="1"/>
  <c r="S47" i="33" s="1"/>
  <c r="S50" i="33" s="1"/>
  <c r="R38" i="33"/>
  <c r="R41" i="33" s="1"/>
  <c r="R44" i="33" s="1"/>
  <c r="R47" i="33" s="1"/>
  <c r="R50" i="33" s="1"/>
  <c r="Q38" i="33"/>
  <c r="Q41" i="33" s="1"/>
  <c r="Q44" i="33" s="1"/>
  <c r="Q47" i="33" s="1"/>
  <c r="Q50" i="33" s="1"/>
  <c r="P38" i="33"/>
  <c r="P41" i="33" s="1"/>
  <c r="P44" i="33" s="1"/>
  <c r="P47" i="33" s="1"/>
  <c r="P50" i="33" s="1"/>
  <c r="O38" i="33"/>
  <c r="O41" i="33" s="1"/>
  <c r="O44" i="33" s="1"/>
  <c r="O47" i="33" s="1"/>
  <c r="O50" i="33" s="1"/>
  <c r="N38" i="33"/>
  <c r="N41" i="33" s="1"/>
  <c r="N44" i="33" s="1"/>
  <c r="N47" i="33" s="1"/>
  <c r="N50" i="33" s="1"/>
  <c r="M38" i="33"/>
  <c r="M41" i="33" s="1"/>
  <c r="M44" i="33" s="1"/>
  <c r="M47" i="33" s="1"/>
  <c r="M50" i="33" s="1"/>
  <c r="L38" i="33"/>
  <c r="L41" i="33" s="1"/>
  <c r="L44" i="33" s="1"/>
  <c r="L47" i="33" s="1"/>
  <c r="L50" i="33" s="1"/>
  <c r="K38" i="33"/>
  <c r="K41" i="33" s="1"/>
  <c r="K44" i="33" s="1"/>
  <c r="K47" i="33" s="1"/>
  <c r="K50" i="33" s="1"/>
  <c r="J38" i="33"/>
  <c r="J41" i="33" s="1"/>
  <c r="J44" i="33" s="1"/>
  <c r="J47" i="33" s="1"/>
  <c r="J50" i="33" s="1"/>
  <c r="I38" i="33"/>
  <c r="I41" i="33" s="1"/>
  <c r="I44" i="33" s="1"/>
  <c r="I47" i="33" s="1"/>
  <c r="I50" i="33" s="1"/>
  <c r="H38" i="33"/>
  <c r="H41" i="33" s="1"/>
  <c r="H44" i="33" s="1"/>
  <c r="G38" i="33"/>
  <c r="G41" i="33" s="1"/>
  <c r="G44" i="33" s="1"/>
  <c r="G50" i="33" s="1"/>
  <c r="F38" i="33"/>
  <c r="F41" i="33" s="1"/>
  <c r="F44" i="33" s="1"/>
  <c r="F50" i="33" s="1"/>
  <c r="H47" i="33" l="1"/>
  <c r="H50" i="33" s="1"/>
  <c r="K18" i="25"/>
  <c r="K19" i="25" s="1"/>
  <c r="L18" i="25"/>
  <c r="L19" i="25" s="1"/>
  <c r="O18" i="25"/>
  <c r="O19" i="25" s="1"/>
  <c r="J18" i="25"/>
  <c r="J19" i="25" s="1"/>
  <c r="M18" i="25"/>
  <c r="M19" i="25" s="1"/>
  <c r="N18" i="25"/>
  <c r="N19" i="25" s="1"/>
  <c r="A33" i="14" l="1"/>
  <c r="G35" i="14"/>
  <c r="G37" i="14" s="1"/>
  <c r="G39" i="14" s="1"/>
  <c r="F35" i="14"/>
  <c r="F37" i="14" s="1"/>
  <c r="F39" i="14" s="1"/>
  <c r="O34" i="14"/>
  <c r="O35" i="14" s="1"/>
  <c r="O36" i="14" s="1"/>
  <c r="O37" i="14" s="1"/>
  <c r="O38" i="14" s="1"/>
  <c r="O39" i="14" s="1"/>
  <c r="K34" i="14"/>
  <c r="K35" i="14" s="1"/>
  <c r="K36" i="14" s="1"/>
  <c r="K37" i="14" s="1"/>
  <c r="K38" i="14" s="1"/>
  <c r="K39" i="14" s="1"/>
  <c r="J34" i="14"/>
  <c r="J35" i="14" s="1"/>
  <c r="J36" i="14" s="1"/>
  <c r="J37" i="14" s="1"/>
  <c r="J38" i="14" s="1"/>
  <c r="J39" i="14" s="1"/>
  <c r="W33" i="14"/>
  <c r="W34" i="14" s="1"/>
  <c r="W35" i="14" s="1"/>
  <c r="W36" i="14" s="1"/>
  <c r="W37" i="14" s="1"/>
  <c r="W38" i="14" s="1"/>
  <c r="W39" i="14" s="1"/>
  <c r="V33" i="14"/>
  <c r="V34" i="14" s="1"/>
  <c r="V35" i="14" s="1"/>
  <c r="V36" i="14" s="1"/>
  <c r="V37" i="14" s="1"/>
  <c r="V38" i="14" s="1"/>
  <c r="V39" i="14" s="1"/>
  <c r="U33" i="14"/>
  <c r="U34" i="14" s="1"/>
  <c r="U35" i="14" s="1"/>
  <c r="U36" i="14" s="1"/>
  <c r="U37" i="14" s="1"/>
  <c r="U38" i="14" s="1"/>
  <c r="U39" i="14" s="1"/>
  <c r="T33" i="14"/>
  <c r="T34" i="14" s="1"/>
  <c r="T35" i="14" s="1"/>
  <c r="T36" i="14" s="1"/>
  <c r="T37" i="14" s="1"/>
  <c r="T38" i="14" s="1"/>
  <c r="T39" i="14" s="1"/>
  <c r="S33" i="14"/>
  <c r="S34" i="14" s="1"/>
  <c r="S35" i="14" s="1"/>
  <c r="S36" i="14" s="1"/>
  <c r="S37" i="14" s="1"/>
  <c r="S38" i="14" s="1"/>
  <c r="S39" i="14" s="1"/>
  <c r="R33" i="14"/>
  <c r="R34" i="14" s="1"/>
  <c r="R35" i="14" s="1"/>
  <c r="R36" i="14" s="1"/>
  <c r="R37" i="14" s="1"/>
  <c r="R38" i="14" s="1"/>
  <c r="R39" i="14" s="1"/>
  <c r="Q33" i="14"/>
  <c r="Q34" i="14" s="1"/>
  <c r="Q35" i="14" s="1"/>
  <c r="Q36" i="14" s="1"/>
  <c r="Q37" i="14" s="1"/>
  <c r="Q38" i="14" s="1"/>
  <c r="Q39" i="14" s="1"/>
  <c r="P33" i="14"/>
  <c r="P34" i="14" s="1"/>
  <c r="P35" i="14" s="1"/>
  <c r="P36" i="14" s="1"/>
  <c r="P37" i="14" s="1"/>
  <c r="P38" i="14" s="1"/>
  <c r="P39" i="14" s="1"/>
  <c r="N33" i="14"/>
  <c r="N34" i="14" s="1"/>
  <c r="N35" i="14" s="1"/>
  <c r="N36" i="14" s="1"/>
  <c r="N37" i="14" s="1"/>
  <c r="N38" i="14" s="1"/>
  <c r="N39" i="14" s="1"/>
  <c r="M33" i="14"/>
  <c r="M34" i="14" s="1"/>
  <c r="M35" i="14" s="1"/>
  <c r="M36" i="14" s="1"/>
  <c r="M37" i="14" s="1"/>
  <c r="M38" i="14" s="1"/>
  <c r="M39" i="14" s="1"/>
  <c r="L33" i="14"/>
  <c r="L34" i="14" s="1"/>
  <c r="L35" i="14" s="1"/>
  <c r="L36" i="14" s="1"/>
  <c r="L37" i="14" s="1"/>
  <c r="L38" i="14" s="1"/>
  <c r="L39" i="14" s="1"/>
  <c r="A35" i="14"/>
  <c r="A36" i="14" s="1"/>
  <c r="A37" i="14" s="1"/>
  <c r="A38" i="14" s="1"/>
  <c r="A39" i="14" s="1"/>
  <c r="X33" i="14"/>
  <c r="X34" i="14" s="1"/>
  <c r="X35" i="14" s="1"/>
  <c r="X36" i="14" s="1"/>
  <c r="X37" i="14" s="1"/>
  <c r="X38" i="14" s="1"/>
  <c r="X39" i="14" s="1"/>
  <c r="F18" i="17" l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H18" i="17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I18" i="17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G18" i="17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17" i="38" l="1"/>
  <c r="F20" i="38" s="1"/>
  <c r="F23" i="38" s="1"/>
  <c r="F26" i="38" s="1"/>
  <c r="G17" i="38"/>
  <c r="G20" i="38" s="1"/>
  <c r="G23" i="38" s="1"/>
  <c r="G26" i="38" s="1"/>
  <c r="F18" i="38"/>
  <c r="F21" i="38" s="1"/>
  <c r="F24" i="38" s="1"/>
  <c r="F27" i="38" s="1"/>
  <c r="G18" i="38"/>
  <c r="G21" i="38" s="1"/>
  <c r="G24" i="38" s="1"/>
  <c r="G27" i="38" s="1"/>
  <c r="H17" i="38"/>
  <c r="H20" i="38" s="1"/>
  <c r="H23" i="38" s="1"/>
  <c r="H26" i="38" s="1"/>
  <c r="I17" i="38"/>
  <c r="I20" i="38" s="1"/>
  <c r="I23" i="38" s="1"/>
  <c r="I26" i="38" s="1"/>
  <c r="H18" i="38"/>
  <c r="H21" i="38" s="1"/>
  <c r="H24" i="38" s="1"/>
  <c r="H27" i="38" s="1"/>
  <c r="I18" i="38"/>
  <c r="I21" i="38" s="1"/>
  <c r="I24" i="38" s="1"/>
  <c r="I27" i="38" s="1"/>
  <c r="J16" i="38"/>
  <c r="J17" i="38" s="1"/>
  <c r="J18" i="38" s="1"/>
  <c r="J19" i="38" s="1"/>
  <c r="J20" i="38" s="1"/>
  <c r="J21" i="38" s="1"/>
  <c r="J22" i="38" s="1"/>
  <c r="J23" i="38" s="1"/>
  <c r="J24" i="38" s="1"/>
  <c r="J25" i="38" s="1"/>
  <c r="J26" i="38" s="1"/>
  <c r="J27" i="38" s="1"/>
  <c r="K16" i="38"/>
  <c r="K17" i="38" s="1"/>
  <c r="K18" i="38" s="1"/>
  <c r="K19" i="38" s="1"/>
  <c r="K20" i="38" s="1"/>
  <c r="K21" i="38" s="1"/>
  <c r="K22" i="38" s="1"/>
  <c r="K23" i="38" s="1"/>
  <c r="K24" i="38" s="1"/>
  <c r="K25" i="38" s="1"/>
  <c r="K26" i="38" s="1"/>
  <c r="K27" i="38" s="1"/>
  <c r="L16" i="38"/>
  <c r="L17" i="38" s="1"/>
  <c r="L18" i="38" s="1"/>
  <c r="L19" i="38" s="1"/>
  <c r="L20" i="38" s="1"/>
  <c r="L21" i="38" s="1"/>
  <c r="L22" i="38" s="1"/>
  <c r="L23" i="38" s="1"/>
  <c r="L24" i="38" s="1"/>
  <c r="L25" i="38" s="1"/>
  <c r="L26" i="38" s="1"/>
  <c r="L27" i="38" s="1"/>
  <c r="M16" i="38"/>
  <c r="M17" i="38" s="1"/>
  <c r="M18" i="38" s="1"/>
  <c r="M19" i="38" s="1"/>
  <c r="M20" i="38" s="1"/>
  <c r="M21" i="38" s="1"/>
  <c r="M22" i="38" s="1"/>
  <c r="M23" i="38" s="1"/>
  <c r="M24" i="38" s="1"/>
  <c r="M25" i="38" s="1"/>
  <c r="M26" i="38" s="1"/>
  <c r="M27" i="38" s="1"/>
  <c r="N16" i="38"/>
  <c r="N17" i="38" s="1"/>
  <c r="N18" i="38" s="1"/>
  <c r="N19" i="38" s="1"/>
  <c r="N20" i="38" s="1"/>
  <c r="N21" i="38" s="1"/>
  <c r="N22" i="38" s="1"/>
  <c r="N23" i="38" s="1"/>
  <c r="N24" i="38" s="1"/>
  <c r="N25" i="38" s="1"/>
  <c r="N26" i="38" s="1"/>
  <c r="N27" i="38" s="1"/>
  <c r="O16" i="38"/>
  <c r="O17" i="38" s="1"/>
  <c r="O18" i="38" s="1"/>
  <c r="O19" i="38" s="1"/>
  <c r="O20" i="38" s="1"/>
  <c r="O21" i="38" s="1"/>
  <c r="O22" i="38" s="1"/>
  <c r="O23" i="38" s="1"/>
  <c r="O24" i="38" s="1"/>
  <c r="O25" i="38" s="1"/>
  <c r="O26" i="38" s="1"/>
  <c r="O27" i="38" s="1"/>
  <c r="P16" i="38"/>
  <c r="P17" i="38" s="1"/>
  <c r="P18" i="38" s="1"/>
  <c r="P19" i="38" s="1"/>
  <c r="P20" i="38" s="1"/>
  <c r="P21" i="38" s="1"/>
  <c r="P22" i="38" s="1"/>
  <c r="P23" i="38" s="1"/>
  <c r="P24" i="38" s="1"/>
  <c r="P25" i="38" s="1"/>
  <c r="P26" i="38" s="1"/>
  <c r="P27" i="38" s="1"/>
  <c r="Q16" i="38"/>
  <c r="Q17" i="38" s="1"/>
  <c r="Q18" i="38" s="1"/>
  <c r="Q19" i="38" s="1"/>
  <c r="Q20" i="38" s="1"/>
  <c r="Q21" i="38" s="1"/>
  <c r="Q22" i="38" s="1"/>
  <c r="Q23" i="38" s="1"/>
  <c r="Q24" i="38" s="1"/>
  <c r="Q25" i="38" s="1"/>
  <c r="Q26" i="38" s="1"/>
  <c r="Q27" i="38" s="1"/>
  <c r="R16" i="38"/>
  <c r="R17" i="38" s="1"/>
  <c r="R18" i="38" s="1"/>
  <c r="R19" i="38" s="1"/>
  <c r="R20" i="38" s="1"/>
  <c r="R21" i="38" s="1"/>
  <c r="R22" i="38" s="1"/>
  <c r="R23" i="38" s="1"/>
  <c r="R24" i="38" s="1"/>
  <c r="R25" i="38" s="1"/>
  <c r="R26" i="38" s="1"/>
  <c r="R27" i="38" s="1"/>
  <c r="S16" i="38"/>
  <c r="S17" i="38" s="1"/>
  <c r="S18" i="38" s="1"/>
  <c r="S19" i="38" s="1"/>
  <c r="S20" i="38" s="1"/>
  <c r="S21" i="38" s="1"/>
  <c r="S22" i="38" s="1"/>
  <c r="S23" i="38" s="1"/>
  <c r="S24" i="38" s="1"/>
  <c r="S25" i="38" s="1"/>
  <c r="S26" i="38" s="1"/>
  <c r="S27" i="38" s="1"/>
  <c r="T16" i="38"/>
  <c r="T17" i="38" s="1"/>
  <c r="T18" i="38" s="1"/>
  <c r="T19" i="38" s="1"/>
  <c r="T20" i="38" s="1"/>
  <c r="T21" i="38" s="1"/>
  <c r="T22" i="38" s="1"/>
  <c r="T23" i="38" s="1"/>
  <c r="T24" i="38" s="1"/>
  <c r="T25" i="38" s="1"/>
  <c r="T26" i="38" s="1"/>
  <c r="T27" i="38" s="1"/>
  <c r="U16" i="38"/>
  <c r="U17" i="38" s="1"/>
  <c r="U18" i="38" s="1"/>
  <c r="U19" i="38" s="1"/>
  <c r="U20" i="38" s="1"/>
  <c r="U21" i="38" s="1"/>
  <c r="U22" i="38" s="1"/>
  <c r="U23" i="38" s="1"/>
  <c r="U24" i="38" s="1"/>
  <c r="U25" i="38" s="1"/>
  <c r="U26" i="38" s="1"/>
  <c r="U27" i="38" s="1"/>
  <c r="V16" i="38"/>
  <c r="V17" i="38" s="1"/>
  <c r="V18" i="38" s="1"/>
  <c r="V19" i="38" s="1"/>
  <c r="V20" i="38" s="1"/>
  <c r="V21" i="38" s="1"/>
  <c r="V22" i="38" s="1"/>
  <c r="V23" i="38" s="1"/>
  <c r="V24" i="38" s="1"/>
  <c r="V25" i="38" s="1"/>
  <c r="V26" i="38" s="1"/>
  <c r="V27" i="38" s="1"/>
  <c r="W16" i="38"/>
  <c r="W17" i="38" s="1"/>
  <c r="W18" i="38" s="1"/>
  <c r="W19" i="38" s="1"/>
  <c r="W20" i="38" s="1"/>
  <c r="W21" i="38" s="1"/>
  <c r="W22" i="38" s="1"/>
  <c r="W23" i="38" s="1"/>
  <c r="W24" i="38" s="1"/>
  <c r="W25" i="38" s="1"/>
  <c r="W26" i="38" s="1"/>
  <c r="W27" i="38" s="1"/>
  <c r="X16" i="38"/>
  <c r="X17" i="38" s="1"/>
  <c r="X18" i="38" s="1"/>
  <c r="X19" i="38" s="1"/>
  <c r="X20" i="38" s="1"/>
  <c r="X21" i="38" s="1"/>
  <c r="X22" i="38" s="1"/>
  <c r="X23" i="38" s="1"/>
  <c r="X24" i="38" s="1"/>
  <c r="X25" i="38" s="1"/>
  <c r="X26" i="38" s="1"/>
  <c r="X27" i="38" s="1"/>
  <c r="Y16" i="38"/>
  <c r="Y17" i="38" s="1"/>
  <c r="Y18" i="38" s="1"/>
  <c r="Y19" i="38" s="1"/>
  <c r="Y20" i="38" s="1"/>
  <c r="Y21" i="38" s="1"/>
  <c r="Y22" i="38" s="1"/>
  <c r="Y23" i="38" s="1"/>
  <c r="Y24" i="38" s="1"/>
  <c r="Y25" i="38" s="1"/>
  <c r="Y26" i="38" s="1"/>
  <c r="Y27" i="38" s="1"/>
  <c r="Z16" i="38"/>
  <c r="Z17" i="38" s="1"/>
  <c r="Z18" i="38" s="1"/>
  <c r="Z19" i="38" s="1"/>
  <c r="Z20" i="38" s="1"/>
  <c r="Z21" i="38" s="1"/>
  <c r="Z22" i="38" s="1"/>
  <c r="Z23" i="38" s="1"/>
  <c r="Z24" i="38" s="1"/>
  <c r="Z25" i="38" s="1"/>
  <c r="Z26" i="38" s="1"/>
  <c r="Z27" i="38" s="1"/>
  <c r="F16" i="38"/>
  <c r="F19" i="38" s="1"/>
  <c r="F22" i="38" s="1"/>
  <c r="F25" i="38" s="1"/>
  <c r="G16" i="38"/>
  <c r="G19" i="38" s="1"/>
  <c r="G22" i="38" s="1"/>
  <c r="G25" i="38" s="1"/>
  <c r="H16" i="38"/>
  <c r="H19" i="38" s="1"/>
  <c r="H22" i="38" s="1"/>
  <c r="H25" i="38" s="1"/>
  <c r="I16" i="38"/>
  <c r="I19" i="38" s="1"/>
  <c r="I22" i="38" s="1"/>
  <c r="I25" i="38" s="1"/>
  <c r="N11" i="30" l="1"/>
  <c r="N12" i="30" s="1"/>
  <c r="N13" i="30" s="1"/>
  <c r="N14" i="30" s="1"/>
  <c r="N15" i="30" s="1"/>
  <c r="N16" i="30" s="1"/>
  <c r="N17" i="30" s="1"/>
  <c r="N18" i="30" s="1"/>
  <c r="N19" i="30" s="1"/>
  <c r="N20" i="30" s="1"/>
  <c r="N21" i="30" s="1"/>
  <c r="N22" i="30" s="1"/>
  <c r="N23" i="30" s="1"/>
  <c r="N24" i="30" s="1"/>
  <c r="N25" i="30" s="1"/>
  <c r="M11" i="30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L11" i="30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K11" i="30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J11" i="30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11" i="22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H20" i="27" l="1"/>
  <c r="K33" i="13" l="1"/>
  <c r="L33" i="13" s="1"/>
  <c r="M33" i="13" s="1"/>
  <c r="N33" i="13" s="1"/>
  <c r="K32" i="13"/>
  <c r="L32" i="13" s="1"/>
  <c r="M32" i="13" s="1"/>
  <c r="N32" i="13" s="1"/>
  <c r="K30" i="13"/>
  <c r="L30" i="13" s="1"/>
  <c r="K29" i="13"/>
  <c r="L29" i="13" s="1"/>
  <c r="M29" i="13" s="1"/>
  <c r="N29" i="13" s="1"/>
  <c r="K28" i="13"/>
  <c r="L28" i="13" s="1"/>
  <c r="M28" i="13" s="1"/>
  <c r="N28" i="13" s="1"/>
  <c r="N25" i="19" l="1"/>
  <c r="N23" i="19"/>
  <c r="G22" i="31" l="1"/>
  <c r="G25" i="31" s="1"/>
  <c r="F22" i="31"/>
  <c r="F25" i="31" s="1"/>
  <c r="G23" i="31"/>
  <c r="G26" i="31" s="1"/>
  <c r="F23" i="31"/>
  <c r="F26" i="31" s="1"/>
  <c r="H21" i="27"/>
  <c r="H22" i="27" s="1"/>
  <c r="H23" i="27" s="1"/>
  <c r="H24" i="27" s="1"/>
  <c r="H25" i="27" s="1"/>
  <c r="H26" i="27" s="1"/>
  <c r="I19" i="25"/>
  <c r="I21" i="25" s="1"/>
  <c r="T20" i="31" l="1"/>
  <c r="T23" i="31" s="1"/>
  <c r="T26" i="31" s="1"/>
  <c r="S20" i="31"/>
  <c r="S23" i="31" s="1"/>
  <c r="S26" i="31" s="1"/>
  <c r="T19" i="31"/>
  <c r="T22" i="31" s="1"/>
  <c r="T25" i="31" s="1"/>
  <c r="S19" i="31"/>
  <c r="S22" i="31" s="1"/>
  <c r="S25" i="31" s="1"/>
  <c r="R20" i="31"/>
  <c r="R23" i="31" s="1"/>
  <c r="R26" i="31" s="1"/>
  <c r="Q20" i="31"/>
  <c r="Q23" i="31" s="1"/>
  <c r="Q26" i="31" s="1"/>
  <c r="R19" i="31"/>
  <c r="R22" i="31" s="1"/>
  <c r="R25" i="31" s="1"/>
  <c r="Q19" i="31"/>
  <c r="Q22" i="31" s="1"/>
  <c r="Q25" i="31" s="1"/>
  <c r="I20" i="31"/>
  <c r="I23" i="31" s="1"/>
  <c r="I26" i="31" s="1"/>
  <c r="H20" i="31"/>
  <c r="H23" i="31" s="1"/>
  <c r="H26" i="31" s="1"/>
  <c r="I19" i="31"/>
  <c r="I22" i="31" s="1"/>
  <c r="I25" i="31" s="1"/>
  <c r="H19" i="31"/>
  <c r="H22" i="31" s="1"/>
  <c r="H25" i="31" s="1"/>
  <c r="A18" i="18" l="1"/>
  <c r="A19" i="18" s="1"/>
  <c r="A20" i="18" s="1"/>
  <c r="A21" i="18" s="1"/>
  <c r="A23" i="18" s="1"/>
  <c r="A24" i="18" s="1"/>
  <c r="A25" i="18" s="1"/>
  <c r="A26" i="18" s="1"/>
  <c r="A27" i="18" s="1"/>
  <c r="A28" i="18" s="1"/>
  <c r="A29" i="18" s="1"/>
  <c r="A30" i="18" s="1"/>
  <c r="H17" i="25" l="1"/>
  <c r="H19" i="25" s="1"/>
  <c r="H21" i="25" s="1"/>
  <c r="F17" i="25"/>
  <c r="F19" i="25" s="1"/>
  <c r="F21" i="25" s="1"/>
  <c r="O13" i="25"/>
  <c r="O14" i="25" s="1"/>
  <c r="O15" i="25" s="1"/>
  <c r="O21" i="25" s="1"/>
  <c r="O22" i="25" s="1"/>
  <c r="O23" i="25" s="1"/>
  <c r="N13" i="25"/>
  <c r="N14" i="25" s="1"/>
  <c r="N15" i="25" s="1"/>
  <c r="N21" i="25" s="1"/>
  <c r="N22" i="25" s="1"/>
  <c r="N23" i="25" s="1"/>
  <c r="M13" i="25"/>
  <c r="M14" i="25" s="1"/>
  <c r="M15" i="25" s="1"/>
  <c r="M21" i="25" s="1"/>
  <c r="M22" i="25" s="1"/>
  <c r="M23" i="25" s="1"/>
  <c r="L13" i="25"/>
  <c r="L14" i="25" s="1"/>
  <c r="L15" i="25" s="1"/>
  <c r="L21" i="25" s="1"/>
  <c r="L22" i="25" s="1"/>
  <c r="L23" i="25" s="1"/>
  <c r="K13" i="25"/>
  <c r="K14" i="25" s="1"/>
  <c r="K15" i="25" s="1"/>
  <c r="K21" i="25" s="1"/>
  <c r="K22" i="25" s="1"/>
  <c r="K23" i="25" s="1"/>
  <c r="J13" i="25"/>
  <c r="J14" i="25" s="1"/>
  <c r="J15" i="25" s="1"/>
  <c r="J21" i="25" s="1"/>
  <c r="J22" i="25" s="1"/>
  <c r="J23" i="25" s="1"/>
  <c r="H11" i="25"/>
  <c r="H13" i="25" s="1"/>
  <c r="H15" i="25" s="1"/>
  <c r="F11" i="25"/>
  <c r="F13" i="25" s="1"/>
  <c r="F15" i="25" s="1"/>
  <c r="I12" i="25"/>
  <c r="H12" i="25"/>
  <c r="F12" i="25"/>
  <c r="N21" i="19" l="1"/>
  <c r="A16" i="31" l="1"/>
  <c r="A17" i="31" s="1"/>
  <c r="S10" i="6" l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R10" i="6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A16" i="32" l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I15" i="10"/>
  <c r="I17" i="10" s="1"/>
  <c r="I19" i="10" s="1"/>
  <c r="I21" i="10" s="1"/>
  <c r="H15" i="10"/>
  <c r="H17" i="10" s="1"/>
  <c r="H19" i="10" s="1"/>
  <c r="H21" i="10" s="1"/>
  <c r="A21" i="13"/>
  <c r="A22" i="13" s="1"/>
  <c r="A23" i="13" s="1"/>
  <c r="K25" i="13"/>
  <c r="L25" i="13" s="1"/>
  <c r="M25" i="13" s="1"/>
  <c r="N25" i="13" s="1"/>
  <c r="K24" i="13"/>
  <c r="L24" i="13" s="1"/>
  <c r="M24" i="13" s="1"/>
  <c r="N24" i="13" s="1"/>
  <c r="K23" i="13"/>
  <c r="L23" i="13" s="1"/>
  <c r="M23" i="13" s="1"/>
  <c r="N23" i="13" s="1"/>
  <c r="K22" i="13"/>
  <c r="L22" i="13" s="1"/>
  <c r="M22" i="13" s="1"/>
  <c r="N22" i="13" s="1"/>
  <c r="K21" i="13"/>
  <c r="L21" i="13" s="1"/>
  <c r="M21" i="13" s="1"/>
  <c r="N21" i="13" s="1"/>
  <c r="A13" i="13"/>
  <c r="A24" i="13" l="1"/>
  <c r="P14" i="5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N11" i="5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M11" i="5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L11" i="5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A25" i="13" l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8" i="13" l="1"/>
  <c r="A29" i="13" s="1"/>
  <c r="H17" i="27"/>
  <c r="A32" i="13" l="1"/>
  <c r="A33" i="13" s="1"/>
  <c r="G15" i="28"/>
  <c r="G17" i="28" s="1"/>
  <c r="G19" i="28" s="1"/>
  <c r="G21" i="28" s="1"/>
  <c r="G23" i="28" s="1"/>
  <c r="G25" i="28" s="1"/>
  <c r="F15" i="28"/>
  <c r="F17" i="28" s="1"/>
  <c r="F19" i="28" s="1"/>
  <c r="F21" i="28" s="1"/>
  <c r="F23" i="28" s="1"/>
  <c r="F25" i="28" s="1"/>
  <c r="I16" i="8" l="1"/>
  <c r="I18" i="8" s="1"/>
  <c r="I20" i="8" s="1"/>
  <c r="I22" i="8" s="1"/>
  <c r="I24" i="8" s="1"/>
  <c r="I26" i="8" s="1"/>
  <c r="H16" i="8"/>
  <c r="H18" i="8" s="1"/>
  <c r="H20" i="8" s="1"/>
  <c r="H22" i="8" s="1"/>
  <c r="H24" i="8" s="1"/>
  <c r="H26" i="8" s="1"/>
  <c r="G16" i="8"/>
  <c r="G18" i="8" s="1"/>
  <c r="G20" i="8" s="1"/>
  <c r="G22" i="8" s="1"/>
  <c r="G24" i="8" s="1"/>
  <c r="G26" i="8" s="1"/>
  <c r="F16" i="8"/>
  <c r="F18" i="8" s="1"/>
  <c r="F20" i="8" s="1"/>
  <c r="F22" i="8" s="1"/>
  <c r="F24" i="8" s="1"/>
  <c r="F26" i="8" s="1"/>
  <c r="A27" i="23" l="1"/>
  <c r="A30" i="23" s="1"/>
  <c r="A26" i="23"/>
  <c r="A25" i="23"/>
  <c r="A28" i="23" l="1"/>
  <c r="A29" i="23" s="1"/>
  <c r="A33" i="23"/>
  <c r="A32" i="23"/>
  <c r="A31" i="23"/>
  <c r="A34" i="23" l="1"/>
  <c r="A35" i="23" s="1"/>
  <c r="A36" i="23"/>
  <c r="A38" i="23" l="1"/>
  <c r="A39" i="23"/>
  <c r="A37" i="23"/>
  <c r="A40" i="23" l="1"/>
  <c r="A41" i="23" s="1"/>
  <c r="A42" i="23"/>
  <c r="L14" i="3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P14" i="3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S14" i="3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T14" i="3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K14" i="3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M14" i="3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N14" i="3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O14" i="3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Q14" i="3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R14" i="3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U14" i="3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V14" i="3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43" i="23" l="1"/>
  <c r="A44" i="23" s="1"/>
  <c r="A45" i="23"/>
  <c r="K41" i="21"/>
  <c r="L41" i="21" s="1"/>
  <c r="M41" i="21" s="1"/>
  <c r="N41" i="21" s="1"/>
  <c r="O41" i="21" s="1"/>
  <c r="A46" i="23" l="1"/>
  <c r="A47" i="23" s="1"/>
  <c r="A48" i="23"/>
  <c r="I19" i="12"/>
  <c r="I21" i="12" s="1"/>
  <c r="I24" i="12" s="1"/>
  <c r="I27" i="12" s="1"/>
  <c r="I29" i="12" s="1"/>
  <c r="I31" i="12" s="1"/>
  <c r="I33" i="12" s="1"/>
  <c r="H19" i="12"/>
  <c r="H21" i="12" s="1"/>
  <c r="H24" i="12" s="1"/>
  <c r="H27" i="12" s="1"/>
  <c r="H29" i="12" s="1"/>
  <c r="H31" i="12" s="1"/>
  <c r="H33" i="12" s="1"/>
  <c r="G19" i="12"/>
  <c r="G21" i="12" s="1"/>
  <c r="G24" i="12" s="1"/>
  <c r="G27" i="12" s="1"/>
  <c r="G29" i="12" s="1"/>
  <c r="G31" i="12" s="1"/>
  <c r="G33" i="12" s="1"/>
  <c r="F19" i="12"/>
  <c r="F21" i="12" s="1"/>
  <c r="F24" i="12" s="1"/>
  <c r="F27" i="12" s="1"/>
  <c r="F29" i="12" s="1"/>
  <c r="F31" i="12" s="1"/>
  <c r="F33" i="12" s="1"/>
  <c r="I18" i="12"/>
  <c r="I20" i="12" s="1"/>
  <c r="I28" i="12" s="1"/>
  <c r="I30" i="12" s="1"/>
  <c r="I32" i="12" s="1"/>
  <c r="I34" i="12" s="1"/>
  <c r="H18" i="12"/>
  <c r="H20" i="12" s="1"/>
  <c r="H22" i="12" s="1"/>
  <c r="H28" i="12" s="1"/>
  <c r="H30" i="12" s="1"/>
  <c r="H32" i="12" s="1"/>
  <c r="H34" i="12" s="1"/>
  <c r="G18" i="12"/>
  <c r="G20" i="12" s="1"/>
  <c r="G25" i="12" s="1"/>
  <c r="G28" i="12" s="1"/>
  <c r="G30" i="12" s="1"/>
  <c r="F18" i="12"/>
  <c r="F20" i="12" s="1"/>
  <c r="F22" i="12" s="1"/>
  <c r="F25" i="12" s="1"/>
  <c r="F28" i="12" s="1"/>
  <c r="F30" i="12" s="1"/>
  <c r="F32" i="12" s="1"/>
  <c r="F34" i="12" s="1"/>
  <c r="N17" i="12"/>
  <c r="N18" i="12" s="1"/>
  <c r="N19" i="12" s="1"/>
  <c r="N20" i="12" s="1"/>
  <c r="N21" i="12" s="1"/>
  <c r="N22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M17" i="12"/>
  <c r="M18" i="12" s="1"/>
  <c r="M19" i="12" s="1"/>
  <c r="M20" i="12" s="1"/>
  <c r="M21" i="12" s="1"/>
  <c r="M22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L17" i="12"/>
  <c r="L18" i="12" s="1"/>
  <c r="L19" i="12" s="1"/>
  <c r="L20" i="12" s="1"/>
  <c r="L21" i="12" s="1"/>
  <c r="L22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K17" i="12"/>
  <c r="K18" i="12" s="1"/>
  <c r="K19" i="12" s="1"/>
  <c r="K20" i="12" s="1"/>
  <c r="K21" i="12" s="1"/>
  <c r="K22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J17" i="12"/>
  <c r="J18" i="12" s="1"/>
  <c r="J19" i="12" s="1"/>
  <c r="J20" i="12" s="1"/>
  <c r="J21" i="12" s="1"/>
  <c r="J22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O9" i="12"/>
  <c r="A49" i="23" l="1"/>
  <c r="A50" i="23" s="1"/>
  <c r="A51" i="23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2" i="23" l="1"/>
  <c r="A53" i="23" s="1"/>
  <c r="A54" i="23"/>
  <c r="A14" i="14"/>
  <c r="A15" i="14" s="1"/>
  <c r="A16" i="14" s="1"/>
  <c r="A17" i="14" s="1"/>
  <c r="A18" i="14" s="1"/>
  <c r="A19" i="14" s="1"/>
  <c r="A20" i="14" s="1"/>
  <c r="A55" i="23" l="1"/>
  <c r="A56" i="23" s="1"/>
  <c r="A57" i="23"/>
  <c r="A19" i="16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58" i="23" l="1"/>
  <c r="A59" i="23" s="1"/>
  <c r="A60" i="23"/>
  <c r="A61" i="23" s="1"/>
  <c r="A62" i="23" s="1"/>
  <c r="K20" i="13"/>
  <c r="L20" i="13" s="1"/>
  <c r="M20" i="13" s="1"/>
  <c r="N20" i="13" s="1"/>
  <c r="K19" i="13"/>
  <c r="L19" i="13" s="1"/>
  <c r="M19" i="13" s="1"/>
  <c r="N19" i="13" s="1"/>
  <c r="K18" i="13"/>
  <c r="L18" i="13" s="1"/>
  <c r="M18" i="13" s="1"/>
  <c r="N18" i="13" s="1"/>
  <c r="K17" i="13"/>
  <c r="L17" i="13" s="1"/>
  <c r="M17" i="13" s="1"/>
  <c r="N17" i="13" s="1"/>
  <c r="K16" i="13"/>
  <c r="L16" i="13" s="1"/>
  <c r="M16" i="13" s="1"/>
  <c r="N16" i="13" s="1"/>
  <c r="K15" i="13"/>
  <c r="L15" i="13" s="1"/>
  <c r="M15" i="13" s="1"/>
  <c r="N15" i="13" s="1"/>
  <c r="K14" i="13"/>
  <c r="L14" i="13" s="1"/>
  <c r="M14" i="13" s="1"/>
  <c r="N14" i="13" s="1"/>
  <c r="K13" i="13"/>
  <c r="L13" i="13" s="1"/>
  <c r="M13" i="13" s="1"/>
  <c r="N13" i="13" s="1"/>
  <c r="K12" i="13"/>
  <c r="L12" i="13" s="1"/>
  <c r="M12" i="13" s="1"/>
  <c r="N12" i="13" s="1"/>
  <c r="K11" i="13"/>
  <c r="L11" i="13" s="1"/>
  <c r="M11" i="13" s="1"/>
  <c r="N11" i="13" s="1"/>
  <c r="K9" i="13"/>
  <c r="L9" i="13" s="1"/>
  <c r="M9" i="13" s="1"/>
  <c r="N9" i="13" s="1"/>
  <c r="P10" i="4" l="1"/>
  <c r="P11" i="4" s="1"/>
  <c r="P12" i="4" s="1"/>
  <c r="P13" i="4" s="1"/>
  <c r="P14" i="4" s="1"/>
  <c r="P15" i="4" s="1"/>
  <c r="P16" i="4" s="1"/>
  <c r="L10" i="4"/>
  <c r="L11" i="4" s="1"/>
  <c r="L12" i="4" s="1"/>
  <c r="L13" i="4" s="1"/>
  <c r="L14" i="4" s="1"/>
  <c r="L15" i="4" s="1"/>
  <c r="L16" i="4" s="1"/>
  <c r="K10" i="4"/>
  <c r="K11" i="4" s="1"/>
  <c r="K12" i="4" s="1"/>
  <c r="K13" i="4" s="1"/>
  <c r="K14" i="4" s="1"/>
  <c r="K15" i="4" s="1"/>
  <c r="K16" i="4" s="1"/>
  <c r="K17" i="4" l="1"/>
  <c r="K19" i="4" s="1"/>
  <c r="K20" i="4" s="1"/>
  <c r="K21" i="4" s="1"/>
  <c r="K22" i="4" s="1"/>
  <c r="K23" i="4" s="1"/>
  <c r="K24" i="4" s="1"/>
  <c r="K25" i="4" s="1"/>
  <c r="K26" i="4" s="1"/>
  <c r="K27" i="4" s="1"/>
  <c r="L17" i="4"/>
  <c r="P17" i="4"/>
  <c r="J10" i="4"/>
  <c r="J11" i="4" s="1"/>
  <c r="J12" i="4" s="1"/>
  <c r="J13" i="4" s="1"/>
  <c r="J14" i="4" s="1"/>
  <c r="J15" i="4" s="1"/>
  <c r="J16" i="4" s="1"/>
  <c r="P19" i="4" l="1"/>
  <c r="L19" i="4"/>
  <c r="J17" i="4"/>
  <c r="J19" i="4" s="1"/>
  <c r="I16" i="18"/>
  <c r="I20" i="18" s="1"/>
  <c r="I25" i="18" s="1"/>
  <c r="I29" i="18" s="1"/>
  <c r="H16" i="18"/>
  <c r="H20" i="18" s="1"/>
  <c r="H25" i="18" s="1"/>
  <c r="H29" i="18" s="1"/>
  <c r="G16" i="18"/>
  <c r="G20" i="18" s="1"/>
  <c r="G25" i="18" s="1"/>
  <c r="G29" i="18" s="1"/>
  <c r="F16" i="18"/>
  <c r="F20" i="18" s="1"/>
  <c r="F25" i="18" s="1"/>
  <c r="F29" i="18" s="1"/>
  <c r="J20" i="4" l="1"/>
  <c r="J21" i="4" s="1"/>
  <c r="J22" i="4" s="1"/>
  <c r="J23" i="4" s="1"/>
  <c r="J24" i="4" s="1"/>
  <c r="J25" i="4" s="1"/>
  <c r="J26" i="4" s="1"/>
  <c r="J27" i="4" s="1"/>
  <c r="L20" i="4"/>
  <c r="L21" i="4" s="1"/>
  <c r="L22" i="4" s="1"/>
  <c r="L23" i="4" s="1"/>
  <c r="L24" i="4" s="1"/>
  <c r="L25" i="4" s="1"/>
  <c r="L26" i="4" s="1"/>
  <c r="L27" i="4" s="1"/>
  <c r="P20" i="4"/>
  <c r="P21" i="4" s="1"/>
  <c r="P22" i="4" s="1"/>
  <c r="P23" i="4" s="1"/>
  <c r="P24" i="4" s="1"/>
  <c r="P25" i="4" s="1"/>
  <c r="P26" i="4" s="1"/>
  <c r="P27" i="4" s="1"/>
  <c r="T13" i="32"/>
  <c r="T16" i="32" s="1"/>
  <c r="T22" i="32" s="1"/>
  <c r="T25" i="32" s="1"/>
  <c r="T28" i="32" s="1"/>
  <c r="T12" i="32"/>
  <c r="T15" i="32" s="1"/>
  <c r="T18" i="32" s="1"/>
  <c r="T21" i="32" s="1"/>
  <c r="T24" i="32" s="1"/>
  <c r="T27" i="32" s="1"/>
  <c r="T30" i="32" s="1"/>
  <c r="A15" i="36" l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B12" i="33" l="1"/>
  <c r="AB15" i="33" s="1"/>
  <c r="AB18" i="33" s="1"/>
  <c r="AB21" i="33" s="1"/>
  <c r="AB24" i="33" s="1"/>
  <c r="F13" i="33" l="1"/>
  <c r="F16" i="33" s="1"/>
  <c r="F19" i="33" s="1"/>
  <c r="F22" i="33" s="1"/>
  <c r="J13" i="33"/>
  <c r="J16" i="33" s="1"/>
  <c r="J19" i="33" s="1"/>
  <c r="J22" i="33" s="1"/>
  <c r="R13" i="33"/>
  <c r="R16" i="33" s="1"/>
  <c r="R19" i="33" s="1"/>
  <c r="R22" i="33" s="1"/>
  <c r="O14" i="33"/>
  <c r="O17" i="33" s="1"/>
  <c r="O20" i="33" s="1"/>
  <c r="O23" i="33" s="1"/>
  <c r="S14" i="33"/>
  <c r="S17" i="33" s="1"/>
  <c r="S20" i="33" s="1"/>
  <c r="S23" i="33" s="1"/>
  <c r="J12" i="33"/>
  <c r="J15" i="33" s="1"/>
  <c r="J18" i="33" s="1"/>
  <c r="J21" i="33" s="1"/>
  <c r="J24" i="33" s="1"/>
  <c r="R12" i="33"/>
  <c r="R15" i="33" s="1"/>
  <c r="R18" i="33" s="1"/>
  <c r="R21" i="33" s="1"/>
  <c r="R24" i="33" s="1"/>
  <c r="W13" i="33"/>
  <c r="W16" i="33" s="1"/>
  <c r="W19" i="33" s="1"/>
  <c r="W22" i="33" s="1"/>
  <c r="V13" i="33"/>
  <c r="V16" i="33" s="1"/>
  <c r="V19" i="33" s="1"/>
  <c r="V22" i="33" s="1"/>
  <c r="I14" i="33"/>
  <c r="I17" i="33" s="1"/>
  <c r="I20" i="33" s="1"/>
  <c r="I23" i="33" s="1"/>
  <c r="M14" i="33"/>
  <c r="M17" i="33" s="1"/>
  <c r="M20" i="33" s="1"/>
  <c r="M23" i="33" s="1"/>
  <c r="Y14" i="33"/>
  <c r="Y17" i="33" s="1"/>
  <c r="Y20" i="33" s="1"/>
  <c r="Y23" i="33" s="1"/>
  <c r="I12" i="33"/>
  <c r="I15" i="33" s="1"/>
  <c r="I18" i="33" s="1"/>
  <c r="I21" i="33" s="1"/>
  <c r="I24" i="33" s="1"/>
  <c r="S13" i="33"/>
  <c r="S16" i="33" s="1"/>
  <c r="S19" i="33" s="1"/>
  <c r="S22" i="33" s="1"/>
  <c r="P14" i="33"/>
  <c r="P17" i="33" s="1"/>
  <c r="P20" i="33" s="1"/>
  <c r="P23" i="33" s="1"/>
  <c r="Z14" i="33"/>
  <c r="Z17" i="33" s="1"/>
  <c r="Z20" i="33" s="1"/>
  <c r="Z23" i="33" s="1"/>
  <c r="K12" i="33"/>
  <c r="K15" i="33" s="1"/>
  <c r="K18" i="33" s="1"/>
  <c r="K21" i="33" s="1"/>
  <c r="K24" i="33" s="1"/>
  <c r="S12" i="33"/>
  <c r="S15" i="33" s="1"/>
  <c r="S18" i="33" s="1"/>
  <c r="S21" i="33" s="1"/>
  <c r="S24" i="33" s="1"/>
  <c r="W12" i="33"/>
  <c r="W15" i="33" s="1"/>
  <c r="W18" i="33" s="1"/>
  <c r="W21" i="33" s="1"/>
  <c r="W24" i="33" s="1"/>
  <c r="T14" i="33"/>
  <c r="T17" i="33" s="1"/>
  <c r="T20" i="33" s="1"/>
  <c r="T23" i="33" s="1"/>
  <c r="F14" i="33"/>
  <c r="F17" i="33" s="1"/>
  <c r="F20" i="33" s="1"/>
  <c r="F23" i="33" s="1"/>
  <c r="J14" i="33"/>
  <c r="J17" i="33" s="1"/>
  <c r="J20" i="33" s="1"/>
  <c r="J23" i="33" s="1"/>
  <c r="R14" i="33"/>
  <c r="R17" i="33" s="1"/>
  <c r="R20" i="33" s="1"/>
  <c r="R23" i="33" s="1"/>
  <c r="F12" i="33"/>
  <c r="F15" i="33" s="1"/>
  <c r="F18" i="33" s="1"/>
  <c r="F21" i="33" s="1"/>
  <c r="F24" i="33" s="1"/>
  <c r="G13" i="33"/>
  <c r="G16" i="33" s="1"/>
  <c r="G19" i="33" s="1"/>
  <c r="G22" i="33" s="1"/>
  <c r="O12" i="33"/>
  <c r="O15" i="33" s="1"/>
  <c r="O18" i="33" s="1"/>
  <c r="O21" i="33" s="1"/>
  <c r="O24" i="33" s="1"/>
  <c r="H13" i="33"/>
  <c r="H16" i="33" s="1"/>
  <c r="H19" i="33" s="1"/>
  <c r="H22" i="33" s="1"/>
  <c r="Y13" i="33"/>
  <c r="Y16" i="33" s="1"/>
  <c r="Y19" i="33" s="1"/>
  <c r="Y22" i="33" s="1"/>
  <c r="Q14" i="33"/>
  <c r="Q17" i="33" s="1"/>
  <c r="Q20" i="33" s="1"/>
  <c r="Q23" i="33" s="1"/>
  <c r="W14" i="33"/>
  <c r="W17" i="33" s="1"/>
  <c r="W20" i="33" s="1"/>
  <c r="W23" i="33" s="1"/>
  <c r="AA14" i="33"/>
  <c r="AA17" i="33" s="1"/>
  <c r="AA20" i="33" s="1"/>
  <c r="AA23" i="33" s="1"/>
  <c r="L12" i="33"/>
  <c r="L15" i="33" s="1"/>
  <c r="L18" i="33" s="1"/>
  <c r="L21" i="33" s="1"/>
  <c r="L24" i="33" s="1"/>
  <c r="T12" i="33"/>
  <c r="T15" i="33" s="1"/>
  <c r="T18" i="33" s="1"/>
  <c r="T21" i="33" s="1"/>
  <c r="T24" i="33" s="1"/>
  <c r="X12" i="33"/>
  <c r="X15" i="33" s="1"/>
  <c r="X18" i="33" s="1"/>
  <c r="X21" i="33" s="1"/>
  <c r="X24" i="33" s="1"/>
  <c r="U14" i="33"/>
  <c r="U17" i="33" s="1"/>
  <c r="U20" i="33" s="1"/>
  <c r="U23" i="33" s="1"/>
  <c r="G14" i="33"/>
  <c r="G17" i="33" s="1"/>
  <c r="G20" i="33" s="1"/>
  <c r="G23" i="33" s="1"/>
  <c r="K14" i="33"/>
  <c r="K17" i="33" s="1"/>
  <c r="K20" i="33" s="1"/>
  <c r="K23" i="33" s="1"/>
  <c r="V14" i="33"/>
  <c r="V17" i="33" s="1"/>
  <c r="V20" i="33" s="1"/>
  <c r="V23" i="33" s="1"/>
  <c r="G12" i="33"/>
  <c r="G15" i="33" s="1"/>
  <c r="G18" i="33" s="1"/>
  <c r="G21" i="33" s="1"/>
  <c r="G24" i="33" s="1"/>
  <c r="N12" i="33"/>
  <c r="N15" i="33" s="1"/>
  <c r="N18" i="33" s="1"/>
  <c r="N21" i="33" s="1"/>
  <c r="N24" i="33" s="1"/>
  <c r="K13" i="33"/>
  <c r="K16" i="33" s="1"/>
  <c r="K19" i="33" s="1"/>
  <c r="K22" i="33" s="1"/>
  <c r="X13" i="33"/>
  <c r="X16" i="33" s="1"/>
  <c r="X19" i="33" s="1"/>
  <c r="X22" i="33" s="1"/>
  <c r="AA13" i="33"/>
  <c r="AA16" i="33" s="1"/>
  <c r="AA19" i="33" s="1"/>
  <c r="AA22" i="33" s="1"/>
  <c r="L13" i="33"/>
  <c r="L16" i="33" s="1"/>
  <c r="L19" i="33" s="1"/>
  <c r="L22" i="33" s="1"/>
  <c r="T13" i="33"/>
  <c r="T16" i="33" s="1"/>
  <c r="T19" i="33" s="1"/>
  <c r="T22" i="33" s="1"/>
  <c r="P12" i="33"/>
  <c r="P15" i="33" s="1"/>
  <c r="P18" i="33" s="1"/>
  <c r="P21" i="33" s="1"/>
  <c r="P24" i="33" s="1"/>
  <c r="I13" i="33"/>
  <c r="I16" i="33" s="1"/>
  <c r="I19" i="33" s="1"/>
  <c r="I22" i="33" s="1"/>
  <c r="M13" i="33"/>
  <c r="M16" i="33" s="1"/>
  <c r="M19" i="33" s="1"/>
  <c r="M22" i="33" s="1"/>
  <c r="U13" i="33"/>
  <c r="U16" i="33" s="1"/>
  <c r="U19" i="33" s="1"/>
  <c r="U22" i="33" s="1"/>
  <c r="N14" i="33"/>
  <c r="N17" i="33" s="1"/>
  <c r="N20" i="33" s="1"/>
  <c r="N23" i="33" s="1"/>
  <c r="AB14" i="33"/>
  <c r="AB17" i="33" s="1"/>
  <c r="AB20" i="33" s="1"/>
  <c r="AB23" i="33" s="1"/>
  <c r="M12" i="33"/>
  <c r="M15" i="33" s="1"/>
  <c r="M18" i="33" s="1"/>
  <c r="M21" i="33" s="1"/>
  <c r="M24" i="33" s="1"/>
  <c r="U12" i="33"/>
  <c r="U15" i="33" s="1"/>
  <c r="U18" i="33" s="1"/>
  <c r="U21" i="33" s="1"/>
  <c r="U24" i="33" s="1"/>
  <c r="Y12" i="33"/>
  <c r="Y15" i="33" s="1"/>
  <c r="Y18" i="33" s="1"/>
  <c r="Y21" i="33" s="1"/>
  <c r="Y24" i="33" s="1"/>
  <c r="V12" i="33"/>
  <c r="V15" i="33" s="1"/>
  <c r="V18" i="33" s="1"/>
  <c r="V21" i="33" s="1"/>
  <c r="V24" i="33" s="1"/>
  <c r="H14" i="33"/>
  <c r="H17" i="33" s="1"/>
  <c r="H20" i="33" s="1"/>
  <c r="H23" i="33" s="1"/>
  <c r="L14" i="33"/>
  <c r="L17" i="33" s="1"/>
  <c r="L20" i="33" s="1"/>
  <c r="L23" i="33" s="1"/>
  <c r="X14" i="33"/>
  <c r="X17" i="33" s="1"/>
  <c r="X20" i="33" s="1"/>
  <c r="X23" i="33" s="1"/>
  <c r="H12" i="33"/>
  <c r="H15" i="33" s="1"/>
  <c r="H18" i="33" s="1"/>
  <c r="H21" i="33" s="1"/>
  <c r="H24" i="33" s="1"/>
  <c r="N13" i="33" l="1"/>
  <c r="N16" i="33" s="1"/>
  <c r="N19" i="33" s="1"/>
  <c r="N22" i="33" s="1"/>
  <c r="Z12" i="33"/>
  <c r="Z15" i="33" s="1"/>
  <c r="Z18" i="33" s="1"/>
  <c r="Z21" i="33" s="1"/>
  <c r="Z24" i="33" s="1"/>
  <c r="AA12" i="33"/>
  <c r="AA15" i="33" s="1"/>
  <c r="AA18" i="33" s="1"/>
  <c r="AA21" i="33" s="1"/>
  <c r="AA24" i="33" s="1"/>
  <c r="Q12" i="33"/>
  <c r="Q15" i="33" s="1"/>
  <c r="Q18" i="33" s="1"/>
  <c r="Q21" i="33" s="1"/>
  <c r="Q24" i="33" s="1"/>
  <c r="Z13" i="33"/>
  <c r="Z16" i="33" s="1"/>
  <c r="Z19" i="33" s="1"/>
  <c r="Z22" i="33" s="1"/>
  <c r="AB13" i="33"/>
  <c r="AB16" i="33" s="1"/>
  <c r="AB19" i="33" s="1"/>
  <c r="AB22" i="33" s="1"/>
  <c r="Q13" i="33"/>
  <c r="Q16" i="33" s="1"/>
  <c r="Q19" i="33" s="1"/>
  <c r="Q22" i="33" s="1"/>
  <c r="O13" i="33"/>
  <c r="O16" i="33" s="1"/>
  <c r="O19" i="33" s="1"/>
  <c r="O22" i="33" s="1"/>
  <c r="P13" i="33"/>
  <c r="P16" i="33" s="1"/>
  <c r="P19" i="33" s="1"/>
  <c r="P22" i="33" s="1"/>
  <c r="G10" i="4" l="1"/>
  <c r="G12" i="4" s="1"/>
  <c r="G11" i="4"/>
  <c r="F10" i="4"/>
  <c r="F12" i="4" s="1"/>
  <c r="F11" i="4"/>
  <c r="J13" i="11" l="1"/>
  <c r="J15" i="11" s="1"/>
  <c r="J17" i="11" s="1"/>
  <c r="J19" i="11" s="1"/>
  <c r="J21" i="11" s="1"/>
  <c r="J23" i="11" s="1"/>
  <c r="J25" i="11" s="1"/>
  <c r="K13" i="11"/>
  <c r="K15" i="11" s="1"/>
  <c r="K17" i="11" s="1"/>
  <c r="K19" i="11" s="1"/>
  <c r="K21" i="11" s="1"/>
  <c r="K23" i="11" s="1"/>
  <c r="K25" i="11" s="1"/>
  <c r="I15" i="11"/>
  <c r="I17" i="11" s="1"/>
  <c r="I19" i="11" s="1"/>
  <c r="I21" i="11" s="1"/>
  <c r="I23" i="11" s="1"/>
  <c r="I25" i="11" s="1"/>
  <c r="H15" i="11"/>
  <c r="H17" i="11" s="1"/>
  <c r="H19" i="11" s="1"/>
  <c r="H21" i="11" s="1"/>
  <c r="H23" i="11" s="1"/>
  <c r="H25" i="11" s="1"/>
  <c r="G15" i="11"/>
  <c r="G17" i="11" s="1"/>
  <c r="F15" i="11"/>
  <c r="F17" i="11" s="1"/>
  <c r="I14" i="11"/>
  <c r="I16" i="11" s="1"/>
  <c r="I20" i="11" s="1"/>
  <c r="I22" i="11" s="1"/>
  <c r="I24" i="11" s="1"/>
  <c r="H14" i="11"/>
  <c r="H16" i="11" s="1"/>
  <c r="H20" i="11" s="1"/>
  <c r="H22" i="11" s="1"/>
  <c r="H24" i="11" s="1"/>
  <c r="G14" i="11"/>
  <c r="G16" i="11" s="1"/>
  <c r="G20" i="11" s="1"/>
  <c r="G22" i="11" s="1"/>
  <c r="G24" i="11" s="1"/>
  <c r="F14" i="11"/>
  <c r="F16" i="11" s="1"/>
  <c r="F20" i="11" s="1"/>
  <c r="F22" i="11" s="1"/>
  <c r="F24" i="11" s="1"/>
  <c r="N13" i="11"/>
  <c r="N15" i="11" s="1"/>
  <c r="N17" i="11" s="1"/>
  <c r="N19" i="11" s="1"/>
  <c r="N21" i="11" s="1"/>
  <c r="N23" i="11" s="1"/>
  <c r="N25" i="11" s="1"/>
  <c r="M13" i="11"/>
  <c r="M15" i="11" s="1"/>
  <c r="M17" i="11" s="1"/>
  <c r="M19" i="11" s="1"/>
  <c r="M21" i="11" s="1"/>
  <c r="M23" i="11" s="1"/>
  <c r="M25" i="11" s="1"/>
  <c r="L13" i="11"/>
  <c r="L15" i="11" s="1"/>
  <c r="L17" i="11" s="1"/>
  <c r="L19" i="11" s="1"/>
  <c r="L21" i="11" s="1"/>
  <c r="L23" i="11" s="1"/>
  <c r="L25" i="11" s="1"/>
  <c r="N14" i="11"/>
  <c r="N16" i="11" s="1"/>
  <c r="N18" i="11" s="1"/>
  <c r="N20" i="11" s="1"/>
  <c r="N22" i="11" s="1"/>
  <c r="N24" i="11" s="1"/>
  <c r="M14" i="11"/>
  <c r="M16" i="11" s="1"/>
  <c r="M18" i="11" s="1"/>
  <c r="M20" i="11" s="1"/>
  <c r="M22" i="11" s="1"/>
  <c r="M24" i="11" s="1"/>
  <c r="L14" i="11"/>
  <c r="L16" i="11" s="1"/>
  <c r="L18" i="11" s="1"/>
  <c r="L20" i="11" s="1"/>
  <c r="L22" i="11" s="1"/>
  <c r="L24" i="11" s="1"/>
  <c r="K14" i="11"/>
  <c r="K16" i="11" s="1"/>
  <c r="K18" i="11" s="1"/>
  <c r="K20" i="11" s="1"/>
  <c r="K22" i="11" s="1"/>
  <c r="K24" i="11" s="1"/>
  <c r="J14" i="11"/>
  <c r="J16" i="11" s="1"/>
  <c r="J18" i="11" s="1"/>
  <c r="J20" i="11" s="1"/>
  <c r="J22" i="11" s="1"/>
  <c r="J24" i="11" s="1"/>
  <c r="I11" i="22" l="1"/>
  <c r="I13" i="22" s="1"/>
  <c r="I15" i="22" s="1"/>
  <c r="I17" i="22" s="1"/>
  <c r="I19" i="22" s="1"/>
  <c r="I21" i="22" s="1"/>
  <c r="I23" i="22" s="1"/>
  <c r="I25" i="22" s="1"/>
  <c r="H11" i="22"/>
  <c r="H13" i="22" s="1"/>
  <c r="H15" i="22" s="1"/>
  <c r="H17" i="22" s="1"/>
  <c r="H19" i="22" s="1"/>
  <c r="H21" i="22" s="1"/>
  <c r="H23" i="22" s="1"/>
  <c r="H25" i="22" s="1"/>
  <c r="M10" i="4" l="1"/>
  <c r="F11" i="27"/>
  <c r="G11" i="27"/>
  <c r="G12" i="27" s="1"/>
  <c r="G13" i="27" s="1"/>
  <c r="G14" i="27" s="1"/>
  <c r="G15" i="27" s="1"/>
  <c r="G16" i="27" s="1"/>
  <c r="G17" i="27" s="1"/>
  <c r="G18" i="27" s="1"/>
  <c r="G19" i="27" s="1"/>
  <c r="G20" i="27" s="1"/>
  <c r="G21" i="27" s="1"/>
  <c r="G22" i="27" s="1"/>
  <c r="G23" i="27" s="1"/>
  <c r="G24" i="27" s="1"/>
  <c r="G25" i="27" s="1"/>
  <c r="G26" i="27" s="1"/>
  <c r="H11" i="27"/>
  <c r="H15" i="27" s="1"/>
  <c r="I11" i="27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J11" i="27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K11" i="27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L11" i="27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M11" i="27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I12" i="4"/>
  <c r="H12" i="4"/>
  <c r="H11" i="4"/>
  <c r="I11" i="4"/>
  <c r="P12" i="5"/>
  <c r="J11" i="5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K11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O11" i="5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R14" i="5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A11" i="14"/>
  <c r="A12" i="14" s="1"/>
  <c r="I14" i="10"/>
  <c r="I16" i="10" s="1"/>
  <c r="I18" i="10" s="1"/>
  <c r="I20" i="10" s="1"/>
  <c r="H14" i="10"/>
  <c r="H16" i="10" s="1"/>
  <c r="H18" i="10" s="1"/>
  <c r="H20" i="10" s="1"/>
  <c r="F14" i="10"/>
  <c r="F16" i="10" s="1"/>
  <c r="F18" i="10" s="1"/>
  <c r="F20" i="10" s="1"/>
  <c r="G14" i="10"/>
  <c r="G16" i="10" s="1"/>
  <c r="G18" i="10" s="1"/>
  <c r="G20" i="10" s="1"/>
  <c r="V10" i="3"/>
  <c r="V11" i="3" s="1"/>
  <c r="V12" i="3" s="1"/>
  <c r="U10" i="3"/>
  <c r="U11" i="3" s="1"/>
  <c r="U12" i="3" s="1"/>
  <c r="T10" i="3"/>
  <c r="T11" i="3" s="1"/>
  <c r="T12" i="3" s="1"/>
  <c r="S10" i="3"/>
  <c r="S11" i="3" s="1"/>
  <c r="S12" i="3" s="1"/>
  <c r="R10" i="3"/>
  <c r="R11" i="3" s="1"/>
  <c r="R12" i="3" s="1"/>
  <c r="Q10" i="3"/>
  <c r="Q11" i="3" s="1"/>
  <c r="Q12" i="3" s="1"/>
  <c r="P10" i="3"/>
  <c r="P11" i="3" s="1"/>
  <c r="P12" i="3" s="1"/>
  <c r="O10" i="3"/>
  <c r="O11" i="3" s="1"/>
  <c r="O12" i="3" s="1"/>
  <c r="N10" i="3"/>
  <c r="N11" i="3" s="1"/>
  <c r="N12" i="3" s="1"/>
  <c r="M10" i="3"/>
  <c r="M11" i="3" s="1"/>
  <c r="M12" i="3" s="1"/>
  <c r="L10" i="3"/>
  <c r="L11" i="3" s="1"/>
  <c r="L12" i="3" s="1"/>
  <c r="K10" i="3"/>
  <c r="K11" i="3" s="1"/>
  <c r="K12" i="3" s="1"/>
  <c r="J10" i="3"/>
  <c r="J11" i="3" s="1"/>
  <c r="J12" i="3" s="1"/>
  <c r="I10" i="3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F10" i="3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A10" i="3"/>
  <c r="A11" i="3" s="1"/>
  <c r="A12" i="3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N10" i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P14" i="18"/>
  <c r="P15" i="18" s="1"/>
  <c r="P16" i="18" s="1"/>
  <c r="P17" i="18" s="1"/>
  <c r="P18" i="18" s="1"/>
  <c r="P19" i="18" s="1"/>
  <c r="P20" i="18" s="1"/>
  <c r="P21" i="18" s="1"/>
  <c r="P23" i="18" s="1"/>
  <c r="P24" i="18" s="1"/>
  <c r="P25" i="18" s="1"/>
  <c r="P26" i="18" s="1"/>
  <c r="P27" i="18" s="1"/>
  <c r="P28" i="18" s="1"/>
  <c r="P29" i="18" s="1"/>
  <c r="P30" i="18" s="1"/>
  <c r="O14" i="18"/>
  <c r="O15" i="18" s="1"/>
  <c r="O16" i="18" s="1"/>
  <c r="O17" i="18" s="1"/>
  <c r="O18" i="18" s="1"/>
  <c r="O19" i="18" s="1"/>
  <c r="O20" i="18" s="1"/>
  <c r="O21" i="18" s="1"/>
  <c r="O23" i="18" s="1"/>
  <c r="O24" i="18" s="1"/>
  <c r="O25" i="18" s="1"/>
  <c r="O26" i="18" s="1"/>
  <c r="O27" i="18" s="1"/>
  <c r="O28" i="18" s="1"/>
  <c r="O29" i="18" s="1"/>
  <c r="O30" i="18" s="1"/>
  <c r="N14" i="18"/>
  <c r="N15" i="18" s="1"/>
  <c r="N16" i="18" s="1"/>
  <c r="N17" i="18" s="1"/>
  <c r="N18" i="18" s="1"/>
  <c r="N19" i="18" s="1"/>
  <c r="N20" i="18" s="1"/>
  <c r="N21" i="18" s="1"/>
  <c r="N23" i="18" s="1"/>
  <c r="N24" i="18" s="1"/>
  <c r="N25" i="18" s="1"/>
  <c r="N26" i="18" s="1"/>
  <c r="N27" i="18" s="1"/>
  <c r="N28" i="18" s="1"/>
  <c r="N29" i="18" s="1"/>
  <c r="N30" i="18" s="1"/>
  <c r="K14" i="18"/>
  <c r="K15" i="18" s="1"/>
  <c r="K16" i="18" s="1"/>
  <c r="K17" i="18" s="1"/>
  <c r="K18" i="18" s="1"/>
  <c r="K19" i="18" s="1"/>
  <c r="K20" i="18" s="1"/>
  <c r="K21" i="18" s="1"/>
  <c r="K23" i="18" s="1"/>
  <c r="K24" i="18" s="1"/>
  <c r="K25" i="18" s="1"/>
  <c r="K26" i="18" s="1"/>
  <c r="K27" i="18" s="1"/>
  <c r="K28" i="18" s="1"/>
  <c r="K29" i="18" s="1"/>
  <c r="K30" i="18" s="1"/>
  <c r="J14" i="18"/>
  <c r="J15" i="18" s="1"/>
  <c r="J16" i="18" s="1"/>
  <c r="J17" i="18" s="1"/>
  <c r="J18" i="18" s="1"/>
  <c r="J19" i="18" s="1"/>
  <c r="J20" i="18" s="1"/>
  <c r="J21" i="18" s="1"/>
  <c r="J23" i="18" s="1"/>
  <c r="J24" i="18" s="1"/>
  <c r="J25" i="18" s="1"/>
  <c r="J26" i="18" s="1"/>
  <c r="J27" i="18" s="1"/>
  <c r="J28" i="18" s="1"/>
  <c r="J29" i="18" s="1"/>
  <c r="J30" i="18" s="1"/>
  <c r="I17" i="18"/>
  <c r="I21" i="18" s="1"/>
  <c r="I26" i="18" s="1"/>
  <c r="I30" i="18" s="1"/>
  <c r="H17" i="18"/>
  <c r="H21" i="18" s="1"/>
  <c r="H26" i="18" s="1"/>
  <c r="H30" i="18" s="1"/>
  <c r="G17" i="18"/>
  <c r="G21" i="18" s="1"/>
  <c r="G26" i="18" s="1"/>
  <c r="G30" i="18" s="1"/>
  <c r="F17" i="18"/>
  <c r="F21" i="18" s="1"/>
  <c r="I15" i="18"/>
  <c r="I19" i="18" s="1"/>
  <c r="I24" i="18" s="1"/>
  <c r="I28" i="18" s="1"/>
  <c r="H15" i="18"/>
  <c r="H19" i="18" s="1"/>
  <c r="H24" i="18" s="1"/>
  <c r="H28" i="18" s="1"/>
  <c r="G15" i="18"/>
  <c r="G19" i="18" s="1"/>
  <c r="G24" i="18" s="1"/>
  <c r="G28" i="18" s="1"/>
  <c r="F15" i="18"/>
  <c r="F19" i="18" s="1"/>
  <c r="F24" i="18" s="1"/>
  <c r="F28" i="18" s="1"/>
  <c r="I14" i="18"/>
  <c r="I18" i="18" s="1"/>
  <c r="I23" i="18" s="1"/>
  <c r="I27" i="18" s="1"/>
  <c r="H14" i="18"/>
  <c r="H18" i="18" s="1"/>
  <c r="H23" i="18" s="1"/>
  <c r="H27" i="18" s="1"/>
  <c r="G14" i="18"/>
  <c r="G18" i="18" s="1"/>
  <c r="G23" i="18" s="1"/>
  <c r="G27" i="18" s="1"/>
  <c r="F14" i="18"/>
  <c r="F18" i="18" s="1"/>
  <c r="F23" i="18" s="1"/>
  <c r="F27" i="18" s="1"/>
  <c r="K11" i="22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P11" i="22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O11" i="22"/>
  <c r="O12" i="22" s="1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N11" i="22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M11" i="22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L11" i="22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G12" i="22"/>
  <c r="G14" i="22" s="1"/>
  <c r="G18" i="22" s="1"/>
  <c r="G20" i="22" s="1"/>
  <c r="G22" i="22" s="1"/>
  <c r="G24" i="22" s="1"/>
  <c r="G26" i="22" s="1"/>
  <c r="F12" i="22"/>
  <c r="F14" i="22" s="1"/>
  <c r="F18" i="22" s="1"/>
  <c r="F20" i="22" s="1"/>
  <c r="F22" i="22" s="1"/>
  <c r="F24" i="22" s="1"/>
  <c r="F26" i="22" s="1"/>
  <c r="P14" i="21"/>
  <c r="P16" i="21" s="1"/>
  <c r="P18" i="21" s="1"/>
  <c r="P20" i="21" s="1"/>
  <c r="P22" i="21" s="1"/>
  <c r="P24" i="21" s="1"/>
  <c r="P26" i="21" s="1"/>
  <c r="P28" i="21" s="1"/>
  <c r="P30" i="21" s="1"/>
  <c r="P32" i="21" s="1"/>
  <c r="O14" i="21"/>
  <c r="O16" i="21" s="1"/>
  <c r="O18" i="21" s="1"/>
  <c r="O20" i="21" s="1"/>
  <c r="O22" i="21" s="1"/>
  <c r="O24" i="21" s="1"/>
  <c r="O26" i="21" s="1"/>
  <c r="O28" i="21" s="1"/>
  <c r="O30" i="21" s="1"/>
  <c r="O32" i="21" s="1"/>
  <c r="N14" i="21"/>
  <c r="N16" i="21" s="1"/>
  <c r="N18" i="21" s="1"/>
  <c r="N20" i="21" s="1"/>
  <c r="N22" i="21" s="1"/>
  <c r="N24" i="21" s="1"/>
  <c r="N26" i="21" s="1"/>
  <c r="N28" i="21" s="1"/>
  <c r="N30" i="21" s="1"/>
  <c r="N32" i="21" s="1"/>
  <c r="M14" i="21"/>
  <c r="M16" i="21" s="1"/>
  <c r="M18" i="21" s="1"/>
  <c r="M20" i="21" s="1"/>
  <c r="M22" i="21" s="1"/>
  <c r="M24" i="21" s="1"/>
  <c r="M26" i="21" s="1"/>
  <c r="M28" i="21" s="1"/>
  <c r="M30" i="21" s="1"/>
  <c r="M32" i="21" s="1"/>
  <c r="L14" i="21"/>
  <c r="L16" i="21" s="1"/>
  <c r="L18" i="21" s="1"/>
  <c r="L20" i="21" s="1"/>
  <c r="L22" i="21" s="1"/>
  <c r="L24" i="21" s="1"/>
  <c r="L26" i="21" s="1"/>
  <c r="L28" i="21" s="1"/>
  <c r="L30" i="21" s="1"/>
  <c r="L32" i="21" s="1"/>
  <c r="I14" i="21"/>
  <c r="I16" i="21" s="1"/>
  <c r="I18" i="21" s="1"/>
  <c r="I20" i="21" s="1"/>
  <c r="I22" i="21" s="1"/>
  <c r="I24" i="21" s="1"/>
  <c r="I26" i="21" s="1"/>
  <c r="I28" i="21" s="1"/>
  <c r="I30" i="21" s="1"/>
  <c r="I32" i="21" s="1"/>
  <c r="H14" i="21"/>
  <c r="H16" i="21" s="1"/>
  <c r="H18" i="21" s="1"/>
  <c r="H20" i="21" s="1"/>
  <c r="H22" i="21" s="1"/>
  <c r="H24" i="21" s="1"/>
  <c r="H26" i="21" s="1"/>
  <c r="H28" i="21" s="1"/>
  <c r="H30" i="21" s="1"/>
  <c r="H32" i="21" s="1"/>
  <c r="G14" i="21"/>
  <c r="G16" i="21" s="1"/>
  <c r="G18" i="21" s="1"/>
  <c r="G20" i="21" s="1"/>
  <c r="G22" i="21" s="1"/>
  <c r="G24" i="21" s="1"/>
  <c r="G26" i="21" s="1"/>
  <c r="G28" i="21" s="1"/>
  <c r="G30" i="21" s="1"/>
  <c r="G32" i="21" s="1"/>
  <c r="F14" i="21"/>
  <c r="F16" i="21" s="1"/>
  <c r="F18" i="21" s="1"/>
  <c r="F20" i="21" s="1"/>
  <c r="F22" i="21" s="1"/>
  <c r="F24" i="21" s="1"/>
  <c r="F26" i="21" s="1"/>
  <c r="F28" i="21" s="1"/>
  <c r="F30" i="21" s="1"/>
  <c r="F32" i="21" s="1"/>
  <c r="P13" i="21"/>
  <c r="P15" i="21" s="1"/>
  <c r="P17" i="21" s="1"/>
  <c r="P19" i="21" s="1"/>
  <c r="P21" i="21" s="1"/>
  <c r="P23" i="21" s="1"/>
  <c r="P25" i="21" s="1"/>
  <c r="P27" i="21" s="1"/>
  <c r="P29" i="21" s="1"/>
  <c r="P31" i="21" s="1"/>
  <c r="O13" i="21"/>
  <c r="O15" i="21" s="1"/>
  <c r="O17" i="21" s="1"/>
  <c r="O19" i="21" s="1"/>
  <c r="O21" i="21" s="1"/>
  <c r="O23" i="21" s="1"/>
  <c r="O25" i="21" s="1"/>
  <c r="O27" i="21" s="1"/>
  <c r="O29" i="21" s="1"/>
  <c r="O31" i="21" s="1"/>
  <c r="N13" i="21"/>
  <c r="N15" i="21" s="1"/>
  <c r="N17" i="21" s="1"/>
  <c r="N19" i="21" s="1"/>
  <c r="N21" i="21" s="1"/>
  <c r="N23" i="21" s="1"/>
  <c r="N25" i="21" s="1"/>
  <c r="N27" i="21" s="1"/>
  <c r="N29" i="21" s="1"/>
  <c r="N31" i="21" s="1"/>
  <c r="M13" i="21"/>
  <c r="M15" i="21" s="1"/>
  <c r="M17" i="21" s="1"/>
  <c r="M19" i="21" s="1"/>
  <c r="M21" i="21" s="1"/>
  <c r="M23" i="21" s="1"/>
  <c r="M25" i="21" s="1"/>
  <c r="M27" i="21" s="1"/>
  <c r="M29" i="21" s="1"/>
  <c r="M31" i="21" s="1"/>
  <c r="L13" i="21"/>
  <c r="L15" i="21" s="1"/>
  <c r="L17" i="21" s="1"/>
  <c r="L19" i="21" s="1"/>
  <c r="L21" i="21" s="1"/>
  <c r="L23" i="21" s="1"/>
  <c r="L25" i="21" s="1"/>
  <c r="L27" i="21" s="1"/>
  <c r="L29" i="21" s="1"/>
  <c r="L31" i="21" s="1"/>
  <c r="K13" i="21"/>
  <c r="K15" i="21" s="1"/>
  <c r="K17" i="21" s="1"/>
  <c r="K19" i="21" s="1"/>
  <c r="K21" i="21" s="1"/>
  <c r="K23" i="21" s="1"/>
  <c r="K25" i="21" s="1"/>
  <c r="K27" i="21" s="1"/>
  <c r="K29" i="21" s="1"/>
  <c r="K31" i="21" s="1"/>
  <c r="J13" i="21"/>
  <c r="J15" i="21" s="1"/>
  <c r="J17" i="21" s="1"/>
  <c r="J19" i="21" s="1"/>
  <c r="J21" i="21" s="1"/>
  <c r="J23" i="21" s="1"/>
  <c r="J25" i="21" s="1"/>
  <c r="J27" i="21" s="1"/>
  <c r="J29" i="21" s="1"/>
  <c r="J31" i="21" s="1"/>
  <c r="I13" i="21"/>
  <c r="I15" i="21" s="1"/>
  <c r="I17" i="21" s="1"/>
  <c r="I19" i="21" s="1"/>
  <c r="I21" i="21" s="1"/>
  <c r="I23" i="21" s="1"/>
  <c r="I25" i="21" s="1"/>
  <c r="I27" i="21" s="1"/>
  <c r="I29" i="21" s="1"/>
  <c r="I31" i="21" s="1"/>
  <c r="H13" i="21"/>
  <c r="H15" i="21" s="1"/>
  <c r="H17" i="21" s="1"/>
  <c r="H19" i="21" s="1"/>
  <c r="H21" i="21" s="1"/>
  <c r="H23" i="21" s="1"/>
  <c r="H25" i="21" s="1"/>
  <c r="H27" i="21" s="1"/>
  <c r="H29" i="21" s="1"/>
  <c r="H31" i="21" s="1"/>
  <c r="G13" i="21"/>
  <c r="G15" i="21" s="1"/>
  <c r="G17" i="21" s="1"/>
  <c r="G19" i="21" s="1"/>
  <c r="G21" i="21" s="1"/>
  <c r="G23" i="21" s="1"/>
  <c r="G25" i="21" s="1"/>
  <c r="G27" i="21" s="1"/>
  <c r="G29" i="21" s="1"/>
  <c r="G31" i="21" s="1"/>
  <c r="F13" i="21"/>
  <c r="F15" i="21" s="1"/>
  <c r="F17" i="21" s="1"/>
  <c r="F19" i="21" s="1"/>
  <c r="F21" i="21" s="1"/>
  <c r="F23" i="21" s="1"/>
  <c r="F25" i="21" s="1"/>
  <c r="F27" i="21" s="1"/>
  <c r="F29" i="21" s="1"/>
  <c r="F31" i="21" s="1"/>
  <c r="D13" i="16"/>
  <c r="D15" i="16" s="1"/>
  <c r="D17" i="16" s="1"/>
  <c r="D19" i="16" s="1"/>
  <c r="D21" i="16" s="1"/>
  <c r="D23" i="16" s="1"/>
  <c r="D25" i="16" s="1"/>
  <c r="D27" i="16" s="1"/>
  <c r="D29" i="16" s="1"/>
  <c r="D14" i="16"/>
  <c r="D16" i="16" s="1"/>
  <c r="D18" i="16" s="1"/>
  <c r="D20" i="16" s="1"/>
  <c r="D22" i="16" s="1"/>
  <c r="D24" i="16" s="1"/>
  <c r="D26" i="16" s="1"/>
  <c r="D28" i="16" s="1"/>
  <c r="D30" i="16" s="1"/>
  <c r="B14" i="16"/>
  <c r="B16" i="16" s="1"/>
  <c r="B18" i="16" s="1"/>
  <c r="B20" i="16" s="1"/>
  <c r="B22" i="16" s="1"/>
  <c r="B24" i="16" s="1"/>
  <c r="B26" i="16" s="1"/>
  <c r="B28" i="16" s="1"/>
  <c r="B30" i="16" s="1"/>
  <c r="G19" i="9"/>
  <c r="G22" i="9" s="1"/>
  <c r="G25" i="9" s="1"/>
  <c r="G27" i="9" s="1"/>
  <c r="G29" i="9" s="1"/>
  <c r="G31" i="9" s="1"/>
  <c r="G33" i="9" s="1"/>
  <c r="F19" i="9"/>
  <c r="F22" i="9" s="1"/>
  <c r="F25" i="9" s="1"/>
  <c r="F27" i="9" s="1"/>
  <c r="F29" i="9" s="1"/>
  <c r="F31" i="9" s="1"/>
  <c r="F33" i="9" s="1"/>
  <c r="G20" i="9"/>
  <c r="G23" i="9" s="1"/>
  <c r="G26" i="9" s="1"/>
  <c r="G28" i="9" s="1"/>
  <c r="G30" i="9" s="1"/>
  <c r="G32" i="9" s="1"/>
  <c r="F20" i="9"/>
  <c r="F23" i="9" s="1"/>
  <c r="F26" i="9" s="1"/>
  <c r="F28" i="9" s="1"/>
  <c r="F30" i="9" s="1"/>
  <c r="F32" i="9" s="1"/>
  <c r="I10" i="2"/>
  <c r="I11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H10" i="2"/>
  <c r="H11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I11" i="14"/>
  <c r="I13" i="14" s="1"/>
  <c r="I15" i="14" s="1"/>
  <c r="I17" i="14" s="1"/>
  <c r="I19" i="14" s="1"/>
  <c r="H11" i="14"/>
  <c r="H13" i="14" s="1"/>
  <c r="H15" i="14" s="1"/>
  <c r="H17" i="14" s="1"/>
  <c r="H19" i="14" s="1"/>
  <c r="G11" i="14"/>
  <c r="G13" i="14" s="1"/>
  <c r="G15" i="14" s="1"/>
  <c r="G17" i="14" s="1"/>
  <c r="G19" i="14" s="1"/>
  <c r="F11" i="14"/>
  <c r="F13" i="14" s="1"/>
  <c r="F15" i="14" s="1"/>
  <c r="F17" i="14" s="1"/>
  <c r="F19" i="14" s="1"/>
  <c r="H13" i="35"/>
  <c r="H16" i="35" s="1"/>
  <c r="H19" i="35" s="1"/>
  <c r="H22" i="35" s="1"/>
  <c r="H25" i="35" s="1"/>
  <c r="H28" i="35" s="1"/>
  <c r="H31" i="35" s="1"/>
  <c r="G13" i="35"/>
  <c r="G16" i="35" s="1"/>
  <c r="G19" i="35" s="1"/>
  <c r="G22" i="35" s="1"/>
  <c r="G25" i="35" s="1"/>
  <c r="G28" i="35" s="1"/>
  <c r="G31" i="35" s="1"/>
  <c r="H15" i="35"/>
  <c r="H18" i="35" s="1"/>
  <c r="H21" i="35" s="1"/>
  <c r="H24" i="35" s="1"/>
  <c r="H27" i="35" s="1"/>
  <c r="H30" i="35" s="1"/>
  <c r="H33" i="35" s="1"/>
  <c r="G15" i="35"/>
  <c r="G18" i="35" s="1"/>
  <c r="G21" i="35" s="1"/>
  <c r="G24" i="35" s="1"/>
  <c r="G27" i="35" s="1"/>
  <c r="G30" i="35" s="1"/>
  <c r="G33" i="35" s="1"/>
  <c r="H14" i="35"/>
  <c r="H17" i="35" s="1"/>
  <c r="H20" i="35" s="1"/>
  <c r="H23" i="35" s="1"/>
  <c r="H26" i="35" s="1"/>
  <c r="H29" i="35" s="1"/>
  <c r="H32" i="35" s="1"/>
  <c r="G14" i="35"/>
  <c r="G17" i="35" s="1"/>
  <c r="G20" i="35" s="1"/>
  <c r="G23" i="35" s="1"/>
  <c r="G26" i="35" s="1"/>
  <c r="G29" i="35" s="1"/>
  <c r="G32" i="35" s="1"/>
  <c r="O13" i="35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V13" i="35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S13" i="35"/>
  <c r="S14" i="35" s="1"/>
  <c r="S15" i="35" s="1"/>
  <c r="S16" i="35" s="1"/>
  <c r="S17" i="35" s="1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W13" i="35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X13" i="35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Y13" i="35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U13" i="35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R13" i="35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T13" i="35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T29" i="35" s="1"/>
  <c r="T30" i="35" s="1"/>
  <c r="T31" i="35" s="1"/>
  <c r="T32" i="35" s="1"/>
  <c r="T33" i="35" s="1"/>
  <c r="G12" i="24"/>
  <c r="G14" i="24" s="1"/>
  <c r="G16" i="24" s="1"/>
  <c r="G18" i="24" s="1"/>
  <c r="G20" i="24" s="1"/>
  <c r="G22" i="24" s="1"/>
  <c r="G24" i="24" s="1"/>
  <c r="G26" i="24" s="1"/>
  <c r="F12" i="24"/>
  <c r="F14" i="24" s="1"/>
  <c r="F16" i="24" s="1"/>
  <c r="F18" i="24" s="1"/>
  <c r="F20" i="24" s="1"/>
  <c r="F22" i="24" s="1"/>
  <c r="F24" i="24" s="1"/>
  <c r="F26" i="24" s="1"/>
  <c r="N12" i="29"/>
  <c r="N13" i="29" s="1"/>
  <c r="N14" i="29" s="1"/>
  <c r="N15" i="29" s="1"/>
  <c r="N16" i="29" s="1"/>
  <c r="N17" i="29" s="1"/>
  <c r="N18" i="29" s="1"/>
  <c r="N19" i="29" s="1"/>
  <c r="N20" i="29" s="1"/>
  <c r="N21" i="29" s="1"/>
  <c r="N22" i="29" s="1"/>
  <c r="N23" i="29" s="1"/>
  <c r="N24" i="29" s="1"/>
  <c r="N25" i="29" s="1"/>
  <c r="N26" i="29" s="1"/>
  <c r="N27" i="29" s="1"/>
  <c r="M12" i="29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L12" i="29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K12" i="29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J12" i="29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I12" i="29"/>
  <c r="I13" i="29" s="1"/>
  <c r="I14" i="29" s="1"/>
  <c r="I15" i="29" s="1"/>
  <c r="I16" i="29" s="1"/>
  <c r="I17" i="29" s="1"/>
  <c r="I18" i="29" s="1"/>
  <c r="I19" i="29" s="1"/>
  <c r="I20" i="29" s="1"/>
  <c r="I21" i="29" s="1"/>
  <c r="I24" i="29" s="1"/>
  <c r="I25" i="29" s="1"/>
  <c r="I26" i="29" s="1"/>
  <c r="I27" i="29" s="1"/>
  <c r="H12" i="29"/>
  <c r="H13" i="29" s="1"/>
  <c r="H14" i="29" s="1"/>
  <c r="H15" i="29" s="1"/>
  <c r="H16" i="29" s="1"/>
  <c r="H17" i="29" s="1"/>
  <c r="H18" i="29" s="1"/>
  <c r="H19" i="29" s="1"/>
  <c r="H20" i="29" s="1"/>
  <c r="H21" i="29" s="1"/>
  <c r="H24" i="29" s="1"/>
  <c r="H25" i="29" s="1"/>
  <c r="H26" i="29" s="1"/>
  <c r="H27" i="29" s="1"/>
  <c r="G12" i="29"/>
  <c r="G13" i="29" s="1"/>
  <c r="G14" i="29" s="1"/>
  <c r="G15" i="29" s="1"/>
  <c r="G16" i="29" s="1"/>
  <c r="G17" i="29" s="1"/>
  <c r="G18" i="29" s="1"/>
  <c r="G19" i="29" s="1"/>
  <c r="G20" i="29" s="1"/>
  <c r="G21" i="29" s="1"/>
  <c r="G24" i="29" s="1"/>
  <c r="G25" i="29" s="1"/>
  <c r="G26" i="29" s="1"/>
  <c r="G27" i="29" s="1"/>
  <c r="I11" i="30"/>
  <c r="I12" i="30" s="1"/>
  <c r="H11" i="30"/>
  <c r="H12" i="30" s="1"/>
  <c r="G11" i="30"/>
  <c r="G12" i="30" s="1"/>
  <c r="G14" i="30" s="1"/>
  <c r="G15" i="30" s="1"/>
  <c r="G16" i="30" s="1"/>
  <c r="G17" i="30" s="1"/>
  <c r="G18" i="30" s="1"/>
  <c r="G19" i="30" s="1"/>
  <c r="G20" i="30" s="1"/>
  <c r="G21" i="30" s="1"/>
  <c r="G22" i="30" s="1"/>
  <c r="G23" i="30" s="1"/>
  <c r="G24" i="30" s="1"/>
  <c r="G25" i="30" s="1"/>
  <c r="F11" i="30"/>
  <c r="F12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K11" i="14"/>
  <c r="K12" i="14" s="1"/>
  <c r="K13" i="14" s="1"/>
  <c r="K14" i="14" s="1"/>
  <c r="K15" i="14" s="1"/>
  <c r="K16" i="14" s="1"/>
  <c r="K17" i="14" s="1"/>
  <c r="K18" i="14" s="1"/>
  <c r="K19" i="14" s="1"/>
  <c r="K20" i="14" s="1"/>
  <c r="J11" i="14"/>
  <c r="J12" i="14" s="1"/>
  <c r="J13" i="14" s="1"/>
  <c r="J14" i="14" s="1"/>
  <c r="J15" i="14" s="1"/>
  <c r="J16" i="14" s="1"/>
  <c r="J17" i="14" s="1"/>
  <c r="J18" i="14" s="1"/>
  <c r="J19" i="14" s="1"/>
  <c r="J20" i="14" s="1"/>
  <c r="I12" i="14"/>
  <c r="I14" i="14" s="1"/>
  <c r="I16" i="14" s="1"/>
  <c r="I18" i="14" s="1"/>
  <c r="I20" i="14" s="1"/>
  <c r="H12" i="14"/>
  <c r="H14" i="14" s="1"/>
  <c r="H16" i="14" s="1"/>
  <c r="H18" i="14" s="1"/>
  <c r="H20" i="14" s="1"/>
  <c r="G12" i="14"/>
  <c r="G14" i="14" s="1"/>
  <c r="G16" i="14" s="1"/>
  <c r="G18" i="14" s="1"/>
  <c r="G20" i="14" s="1"/>
  <c r="F12" i="14"/>
  <c r="F14" i="14" s="1"/>
  <c r="F16" i="14" s="1"/>
  <c r="F18" i="14" s="1"/>
  <c r="F20" i="14" s="1"/>
  <c r="I14" i="16"/>
  <c r="I16" i="16" s="1"/>
  <c r="I18" i="16" s="1"/>
  <c r="I20" i="16" s="1"/>
  <c r="I22" i="16" s="1"/>
  <c r="I24" i="16" s="1"/>
  <c r="I26" i="16" s="1"/>
  <c r="I28" i="16" s="1"/>
  <c r="I30" i="16" s="1"/>
  <c r="H14" i="16"/>
  <c r="H16" i="16" s="1"/>
  <c r="H18" i="16" s="1"/>
  <c r="H20" i="16" s="1"/>
  <c r="H22" i="16" s="1"/>
  <c r="H24" i="16" s="1"/>
  <c r="H26" i="16" s="1"/>
  <c r="H28" i="16" s="1"/>
  <c r="H30" i="16" s="1"/>
  <c r="F14" i="16"/>
  <c r="F16" i="16" s="1"/>
  <c r="F18" i="16" s="1"/>
  <c r="F20" i="16" s="1"/>
  <c r="F22" i="16" s="1"/>
  <c r="F24" i="16" s="1"/>
  <c r="F26" i="16" s="1"/>
  <c r="F28" i="16" s="1"/>
  <c r="F30" i="16" s="1"/>
  <c r="W13" i="16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V13" i="16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T13" i="16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S13" i="16"/>
  <c r="S14" i="16" s="1"/>
  <c r="S15" i="16" s="1"/>
  <c r="S16" i="16" s="1"/>
  <c r="S17" i="16" s="1"/>
  <c r="S18" i="16" s="1"/>
  <c r="S19" i="16" s="1"/>
  <c r="R13" i="16"/>
  <c r="R14" i="16" s="1"/>
  <c r="R15" i="16" s="1"/>
  <c r="R16" i="16" s="1"/>
  <c r="R17" i="16" s="1"/>
  <c r="R18" i="16" s="1"/>
  <c r="R19" i="16" s="1"/>
  <c r="Q13" i="16"/>
  <c r="Q14" i="16" s="1"/>
  <c r="Q15" i="16" s="1"/>
  <c r="Q16" i="16" s="1"/>
  <c r="Q17" i="16" s="1"/>
  <c r="Q18" i="16" s="1"/>
  <c r="Q19" i="16" s="1"/>
  <c r="P13" i="16"/>
  <c r="P14" i="16" s="1"/>
  <c r="P15" i="16" s="1"/>
  <c r="P16" i="16" s="1"/>
  <c r="P17" i="16" s="1"/>
  <c r="P18" i="16" s="1"/>
  <c r="P19" i="16" s="1"/>
  <c r="O13" i="16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N13" i="16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M13" i="16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L13" i="16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I13" i="16"/>
  <c r="I15" i="16" s="1"/>
  <c r="I17" i="16" s="1"/>
  <c r="I19" i="16" s="1"/>
  <c r="I21" i="16" s="1"/>
  <c r="I23" i="16" s="1"/>
  <c r="I25" i="16" s="1"/>
  <c r="I27" i="16" s="1"/>
  <c r="I29" i="16" s="1"/>
  <c r="H13" i="16"/>
  <c r="H15" i="16" s="1"/>
  <c r="H17" i="16" s="1"/>
  <c r="H19" i="16" s="1"/>
  <c r="H21" i="16" s="1"/>
  <c r="H23" i="16" s="1"/>
  <c r="H25" i="16" s="1"/>
  <c r="H27" i="16" s="1"/>
  <c r="H29" i="16" s="1"/>
  <c r="G13" i="16"/>
  <c r="G15" i="16" s="1"/>
  <c r="G17" i="16" s="1"/>
  <c r="G19" i="16" s="1"/>
  <c r="G21" i="16" s="1"/>
  <c r="G23" i="16" s="1"/>
  <c r="G25" i="16" s="1"/>
  <c r="G27" i="16" s="1"/>
  <c r="G29" i="16" s="1"/>
  <c r="F13" i="16"/>
  <c r="F15" i="16" s="1"/>
  <c r="F17" i="16" s="1"/>
  <c r="F19" i="16" s="1"/>
  <c r="F21" i="16" s="1"/>
  <c r="F23" i="16" s="1"/>
  <c r="F25" i="16" s="1"/>
  <c r="F27" i="16" s="1"/>
  <c r="F29" i="16" s="1"/>
  <c r="A13" i="16"/>
  <c r="A15" i="16" s="1"/>
  <c r="A16" i="16" s="1"/>
  <c r="A17" i="16" s="1"/>
  <c r="I10" i="17"/>
  <c r="I11" i="17" s="1"/>
  <c r="I12" i="17" s="1"/>
  <c r="I13" i="17" s="1"/>
  <c r="I14" i="17" s="1"/>
  <c r="H10" i="17"/>
  <c r="H11" i="17" s="1"/>
  <c r="H12" i="17" s="1"/>
  <c r="H13" i="17" s="1"/>
  <c r="H14" i="17" s="1"/>
  <c r="G10" i="17"/>
  <c r="G11" i="17" s="1"/>
  <c r="G12" i="17" s="1"/>
  <c r="G13" i="17" s="1"/>
  <c r="G14" i="17" s="1"/>
  <c r="F10" i="17"/>
  <c r="F11" i="17" s="1"/>
  <c r="F12" i="17" s="1"/>
  <c r="F13" i="17" s="1"/>
  <c r="F14" i="17" s="1"/>
  <c r="I12" i="24"/>
  <c r="I14" i="24" s="1"/>
  <c r="I16" i="24" s="1"/>
  <c r="I18" i="24" s="1"/>
  <c r="I20" i="24" s="1"/>
  <c r="I22" i="24" s="1"/>
  <c r="I24" i="24" s="1"/>
  <c r="I26" i="24" s="1"/>
  <c r="H12" i="24"/>
  <c r="H14" i="24" s="1"/>
  <c r="H16" i="24" s="1"/>
  <c r="H18" i="24" s="1"/>
  <c r="H20" i="24" s="1"/>
  <c r="H22" i="24" s="1"/>
  <c r="H24" i="24" s="1"/>
  <c r="H26" i="24" s="1"/>
  <c r="G10" i="2"/>
  <c r="G11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F10" i="2"/>
  <c r="F11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I15" i="28"/>
  <c r="I17" i="28" s="1"/>
  <c r="I19" i="28" s="1"/>
  <c r="I21" i="28" s="1"/>
  <c r="I23" i="28" s="1"/>
  <c r="I25" i="28" s="1"/>
  <c r="H17" i="28"/>
  <c r="H19" i="28" s="1"/>
  <c r="H21" i="28" s="1"/>
  <c r="H23" i="28" s="1"/>
  <c r="H25" i="28" s="1"/>
  <c r="A12" i="32"/>
  <c r="A13" i="32" s="1"/>
  <c r="A14" i="32" s="1"/>
  <c r="R13" i="32"/>
  <c r="R16" i="32" s="1"/>
  <c r="R22" i="32" s="1"/>
  <c r="R25" i="32" s="1"/>
  <c r="R28" i="32" s="1"/>
  <c r="Q13" i="32"/>
  <c r="Q16" i="32" s="1"/>
  <c r="Q22" i="32" s="1"/>
  <c r="Q25" i="32" s="1"/>
  <c r="Q28" i="32" s="1"/>
  <c r="R12" i="32"/>
  <c r="R15" i="32" s="1"/>
  <c r="R18" i="32" s="1"/>
  <c r="R21" i="32" s="1"/>
  <c r="R24" i="32" s="1"/>
  <c r="R27" i="32" s="1"/>
  <c r="R30" i="32" s="1"/>
  <c r="Q12" i="32"/>
  <c r="Q15" i="32" s="1"/>
  <c r="Q18" i="32" s="1"/>
  <c r="Q21" i="32" s="1"/>
  <c r="Q24" i="32" s="1"/>
  <c r="Q27" i="32" s="1"/>
  <c r="Q30" i="32" s="1"/>
  <c r="G13" i="32"/>
  <c r="G16" i="32" s="1"/>
  <c r="G22" i="32" s="1"/>
  <c r="G25" i="32" s="1"/>
  <c r="G28" i="32" s="1"/>
  <c r="F13" i="32"/>
  <c r="F16" i="32" s="1"/>
  <c r="F22" i="32" s="1"/>
  <c r="F25" i="32" s="1"/>
  <c r="F28" i="32" s="1"/>
  <c r="G12" i="32"/>
  <c r="G15" i="32" s="1"/>
  <c r="G18" i="32" s="1"/>
  <c r="G21" i="32" s="1"/>
  <c r="G24" i="32" s="1"/>
  <c r="G27" i="32" s="1"/>
  <c r="G30" i="32" s="1"/>
  <c r="F12" i="32"/>
  <c r="F15" i="32" s="1"/>
  <c r="F18" i="32" s="1"/>
  <c r="F21" i="32" s="1"/>
  <c r="F24" i="32" s="1"/>
  <c r="F27" i="32" s="1"/>
  <c r="F30" i="32" s="1"/>
  <c r="I12" i="36"/>
  <c r="I14" i="36" s="1"/>
  <c r="I16" i="36" s="1"/>
  <c r="I18" i="36" s="1"/>
  <c r="I20" i="36" s="1"/>
  <c r="I22" i="36" s="1"/>
  <c r="I24" i="36" s="1"/>
  <c r="H12" i="36"/>
  <c r="H14" i="36" s="1"/>
  <c r="H16" i="36" s="1"/>
  <c r="H18" i="36" s="1"/>
  <c r="H20" i="36" s="1"/>
  <c r="H22" i="36" s="1"/>
  <c r="H24" i="36" s="1"/>
  <c r="G12" i="36"/>
  <c r="G14" i="36" s="1"/>
  <c r="G16" i="36" s="1"/>
  <c r="G18" i="36" s="1"/>
  <c r="G20" i="36" s="1"/>
  <c r="G22" i="36" s="1"/>
  <c r="G24" i="36" s="1"/>
  <c r="F12" i="36"/>
  <c r="F14" i="36" s="1"/>
  <c r="F16" i="36" s="1"/>
  <c r="F18" i="36" s="1"/>
  <c r="F20" i="36" s="1"/>
  <c r="F22" i="36" s="1"/>
  <c r="F24" i="36" s="1"/>
  <c r="D12" i="36"/>
  <c r="D14" i="36" s="1"/>
  <c r="D16" i="36" s="1"/>
  <c r="D18" i="36" s="1"/>
  <c r="D20" i="36" s="1"/>
  <c r="D22" i="36" s="1"/>
  <c r="D24" i="36" s="1"/>
  <c r="C12" i="36"/>
  <c r="C14" i="36" s="1"/>
  <c r="C16" i="36" s="1"/>
  <c r="C18" i="36" s="1"/>
  <c r="C20" i="36" s="1"/>
  <c r="C22" i="36" s="1"/>
  <c r="C24" i="36" s="1"/>
  <c r="I11" i="36"/>
  <c r="I13" i="36" s="1"/>
  <c r="I15" i="36" s="1"/>
  <c r="I17" i="36" s="1"/>
  <c r="I19" i="36" s="1"/>
  <c r="I21" i="36" s="1"/>
  <c r="I23" i="36" s="1"/>
  <c r="I25" i="36" s="1"/>
  <c r="H11" i="36"/>
  <c r="H13" i="36" s="1"/>
  <c r="H15" i="36" s="1"/>
  <c r="H17" i="36" s="1"/>
  <c r="H19" i="36" s="1"/>
  <c r="H21" i="36" s="1"/>
  <c r="H23" i="36" s="1"/>
  <c r="H25" i="36" s="1"/>
  <c r="G11" i="36"/>
  <c r="G13" i="36" s="1"/>
  <c r="G15" i="36" s="1"/>
  <c r="G17" i="36" s="1"/>
  <c r="G19" i="36" s="1"/>
  <c r="G21" i="36" s="1"/>
  <c r="G23" i="36" s="1"/>
  <c r="G25" i="36" s="1"/>
  <c r="F11" i="36"/>
  <c r="F13" i="36" s="1"/>
  <c r="F15" i="36" s="1"/>
  <c r="F17" i="36" s="1"/>
  <c r="F19" i="36" s="1"/>
  <c r="F21" i="36" s="1"/>
  <c r="F23" i="36" s="1"/>
  <c r="F25" i="36" s="1"/>
  <c r="M11" i="36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L11" i="36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K11" i="36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J11" i="36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R11" i="36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Q11" i="36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P11" i="36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O11" i="36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N11" i="36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I19" i="9"/>
  <c r="I25" i="9" s="1"/>
  <c r="I27" i="9" s="1"/>
  <c r="I29" i="9" s="1"/>
  <c r="H19" i="9"/>
  <c r="H25" i="9" s="1"/>
  <c r="H27" i="9" s="1"/>
  <c r="H29" i="9" s="1"/>
  <c r="I20" i="9"/>
  <c r="I23" i="9" s="1"/>
  <c r="I26" i="9" s="1"/>
  <c r="I28" i="9" s="1"/>
  <c r="I30" i="9" s="1"/>
  <c r="I32" i="9" s="1"/>
  <c r="H20" i="9"/>
  <c r="H23" i="9" s="1"/>
  <c r="H26" i="9" s="1"/>
  <c r="H28" i="9" s="1"/>
  <c r="H30" i="9" s="1"/>
  <c r="H32" i="9" s="1"/>
  <c r="N19" i="9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M19" i="9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L19" i="9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K19" i="9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J19" i="9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O9" i="9"/>
  <c r="S13" i="32"/>
  <c r="S16" i="32" s="1"/>
  <c r="S22" i="32" s="1"/>
  <c r="S25" i="32" s="1"/>
  <c r="S28" i="32" s="1"/>
  <c r="I13" i="32"/>
  <c r="I16" i="32" s="1"/>
  <c r="I22" i="32" s="1"/>
  <c r="I25" i="32" s="1"/>
  <c r="I28" i="32" s="1"/>
  <c r="H13" i="32"/>
  <c r="H16" i="32" s="1"/>
  <c r="H22" i="32" s="1"/>
  <c r="H25" i="32" s="1"/>
  <c r="H28" i="32" s="1"/>
  <c r="S12" i="32"/>
  <c r="S15" i="32" s="1"/>
  <c r="S18" i="32" s="1"/>
  <c r="S21" i="32" s="1"/>
  <c r="S24" i="32" s="1"/>
  <c r="S27" i="32" s="1"/>
  <c r="S30" i="32" s="1"/>
  <c r="I12" i="32"/>
  <c r="I15" i="32" s="1"/>
  <c r="I18" i="32" s="1"/>
  <c r="I21" i="32" s="1"/>
  <c r="I24" i="32" s="1"/>
  <c r="I27" i="32" s="1"/>
  <c r="I30" i="32" s="1"/>
  <c r="H12" i="32"/>
  <c r="H15" i="32" s="1"/>
  <c r="H18" i="32" s="1"/>
  <c r="H21" i="32" s="1"/>
  <c r="H24" i="32" s="1"/>
  <c r="H27" i="32" s="1"/>
  <c r="H30" i="32" s="1"/>
  <c r="I10" i="7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G11" i="8"/>
  <c r="G13" i="8" s="1"/>
  <c r="G15" i="8" s="1"/>
  <c r="G17" i="8" s="1"/>
  <c r="G19" i="8" s="1"/>
  <c r="G21" i="8" s="1"/>
  <c r="G23" i="8" s="1"/>
  <c r="G25" i="8" s="1"/>
  <c r="F11" i="8"/>
  <c r="F13" i="8" s="1"/>
  <c r="F15" i="8" s="1"/>
  <c r="F17" i="8" s="1"/>
  <c r="F19" i="8" s="1"/>
  <c r="F21" i="8" s="1"/>
  <c r="F23" i="8" s="1"/>
  <c r="F25" i="8" s="1"/>
  <c r="I11" i="8"/>
  <c r="I13" i="8" s="1"/>
  <c r="I15" i="8" s="1"/>
  <c r="I17" i="8" s="1"/>
  <c r="I19" i="8" s="1"/>
  <c r="I21" i="8" s="1"/>
  <c r="I23" i="8" s="1"/>
  <c r="I25" i="8" s="1"/>
  <c r="H11" i="8"/>
  <c r="H13" i="8" s="1"/>
  <c r="H15" i="8" s="1"/>
  <c r="H17" i="8" s="1"/>
  <c r="H19" i="8" s="1"/>
  <c r="H21" i="8" s="1"/>
  <c r="H23" i="8" s="1"/>
  <c r="H25" i="8" s="1"/>
  <c r="J10" i="17"/>
  <c r="J11" i="17" s="1"/>
  <c r="J12" i="17" s="1"/>
  <c r="J13" i="17" s="1"/>
  <c r="J14" i="17" s="1"/>
  <c r="K10" i="17"/>
  <c r="K11" i="17" s="1"/>
  <c r="K12" i="17" s="1"/>
  <c r="K13" i="17" s="1"/>
  <c r="K14" i="17" s="1"/>
  <c r="L10" i="17"/>
  <c r="L11" i="17" s="1"/>
  <c r="L12" i="17" s="1"/>
  <c r="L13" i="17" s="1"/>
  <c r="L14" i="17" s="1"/>
  <c r="M10" i="17"/>
  <c r="M11" i="17" s="1"/>
  <c r="M12" i="17" s="1"/>
  <c r="M13" i="17" s="1"/>
  <c r="M14" i="17" s="1"/>
  <c r="M17" i="17" s="1"/>
  <c r="N10" i="17"/>
  <c r="N11" i="17" s="1"/>
  <c r="N12" i="17" s="1"/>
  <c r="N13" i="17" s="1"/>
  <c r="N14" i="17" s="1"/>
  <c r="O10" i="17"/>
  <c r="O11" i="17" s="1"/>
  <c r="O12" i="17" s="1"/>
  <c r="O13" i="17" s="1"/>
  <c r="O14" i="17" s="1"/>
  <c r="P10" i="17"/>
  <c r="P11" i="17" s="1"/>
  <c r="P12" i="17" s="1"/>
  <c r="P13" i="17" s="1"/>
  <c r="P14" i="17" s="1"/>
  <c r="P17" i="17" s="1"/>
  <c r="G12" i="23"/>
  <c r="G15" i="23" s="1"/>
  <c r="G18" i="23" s="1"/>
  <c r="G21" i="23" s="1"/>
  <c r="G24" i="23" s="1"/>
  <c r="G27" i="23" s="1"/>
  <c r="G30" i="23" s="1"/>
  <c r="G33" i="23" s="1"/>
  <c r="G36" i="23" s="1"/>
  <c r="G39" i="23" s="1"/>
  <c r="G42" i="23" s="1"/>
  <c r="G45" i="23" s="1"/>
  <c r="G48" i="23" s="1"/>
  <c r="G51" i="23" s="1"/>
  <c r="G54" i="23" s="1"/>
  <c r="G57" i="23" s="1"/>
  <c r="G60" i="23" s="1"/>
  <c r="I12" i="23"/>
  <c r="I15" i="23" s="1"/>
  <c r="I18" i="23" s="1"/>
  <c r="I21" i="23" s="1"/>
  <c r="I24" i="23" s="1"/>
  <c r="I27" i="23" s="1"/>
  <c r="I30" i="23" s="1"/>
  <c r="I33" i="23" s="1"/>
  <c r="I36" i="23" s="1"/>
  <c r="I39" i="23" s="1"/>
  <c r="I42" i="23" s="1"/>
  <c r="I45" i="23" s="1"/>
  <c r="I48" i="23" s="1"/>
  <c r="I51" i="23" s="1"/>
  <c r="I54" i="23" s="1"/>
  <c r="I57" i="23" s="1"/>
  <c r="I60" i="23" s="1"/>
  <c r="F13" i="10"/>
  <c r="F15" i="10" s="1"/>
  <c r="F17" i="10" s="1"/>
  <c r="F19" i="10" s="1"/>
  <c r="F21" i="10" s="1"/>
  <c r="G13" i="10"/>
  <c r="G15" i="10" s="1"/>
  <c r="G17" i="10" s="1"/>
  <c r="G19" i="10" s="1"/>
  <c r="G21" i="10" s="1"/>
  <c r="J14" i="23"/>
  <c r="J17" i="23" s="1"/>
  <c r="J20" i="23" s="1"/>
  <c r="J23" i="23" s="1"/>
  <c r="J26" i="23" s="1"/>
  <c r="J29" i="23" s="1"/>
  <c r="J32" i="23" s="1"/>
  <c r="J35" i="23" s="1"/>
  <c r="J38" i="23" s="1"/>
  <c r="J41" i="23" s="1"/>
  <c r="J44" i="23" s="1"/>
  <c r="J47" i="23" s="1"/>
  <c r="J50" i="23" s="1"/>
  <c r="J53" i="23" s="1"/>
  <c r="J56" i="23" s="1"/>
  <c r="J59" i="23" s="1"/>
  <c r="J62" i="23" s="1"/>
  <c r="J13" i="23"/>
  <c r="J16" i="23" s="1"/>
  <c r="J19" i="23" s="1"/>
  <c r="J22" i="23" s="1"/>
  <c r="J25" i="23" s="1"/>
  <c r="J28" i="23" s="1"/>
  <c r="J31" i="23" s="1"/>
  <c r="J34" i="23" s="1"/>
  <c r="J37" i="23" s="1"/>
  <c r="J40" i="23" s="1"/>
  <c r="J43" i="23" s="1"/>
  <c r="J46" i="23" s="1"/>
  <c r="J49" i="23" s="1"/>
  <c r="J52" i="23" s="1"/>
  <c r="J55" i="23" s="1"/>
  <c r="J58" i="23" s="1"/>
  <c r="J61" i="23" s="1"/>
  <c r="J12" i="23"/>
  <c r="J15" i="23" s="1"/>
  <c r="J18" i="23" s="1"/>
  <c r="J21" i="23" s="1"/>
  <c r="J24" i="23" s="1"/>
  <c r="J27" i="23" s="1"/>
  <c r="J30" i="23" s="1"/>
  <c r="J33" i="23" s="1"/>
  <c r="J36" i="23" s="1"/>
  <c r="J39" i="23" s="1"/>
  <c r="J42" i="23" s="1"/>
  <c r="J45" i="23" s="1"/>
  <c r="J48" i="23" s="1"/>
  <c r="J51" i="23" s="1"/>
  <c r="J54" i="23" s="1"/>
  <c r="J57" i="23" s="1"/>
  <c r="J60" i="23" s="1"/>
  <c r="L13" i="23"/>
  <c r="L16" i="23" s="1"/>
  <c r="L19" i="23" s="1"/>
  <c r="L22" i="23" s="1"/>
  <c r="L25" i="23" s="1"/>
  <c r="L28" i="23" s="1"/>
  <c r="L31" i="23" s="1"/>
  <c r="L34" i="23" s="1"/>
  <c r="L37" i="23" s="1"/>
  <c r="L40" i="23" s="1"/>
  <c r="L43" i="23" s="1"/>
  <c r="L46" i="23" s="1"/>
  <c r="L49" i="23" s="1"/>
  <c r="L52" i="23" s="1"/>
  <c r="L55" i="23" s="1"/>
  <c r="L58" i="23" s="1"/>
  <c r="L61" i="23" s="1"/>
  <c r="L12" i="23"/>
  <c r="L15" i="23" s="1"/>
  <c r="L18" i="23" s="1"/>
  <c r="L21" i="23" s="1"/>
  <c r="L24" i="23" s="1"/>
  <c r="L27" i="23" s="1"/>
  <c r="L30" i="23" s="1"/>
  <c r="L33" i="23" s="1"/>
  <c r="L36" i="23" s="1"/>
  <c r="L39" i="23" s="1"/>
  <c r="L42" i="23" s="1"/>
  <c r="L45" i="23" s="1"/>
  <c r="L48" i="23" s="1"/>
  <c r="L51" i="23" s="1"/>
  <c r="L54" i="23" s="1"/>
  <c r="L57" i="23" s="1"/>
  <c r="L60" i="23" s="1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G10" i="7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F10" i="7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14" i="23"/>
  <c r="F17" i="23" s="1"/>
  <c r="F20" i="23" s="1"/>
  <c r="F23" i="23" s="1"/>
  <c r="F26" i="23" s="1"/>
  <c r="F29" i="23" s="1"/>
  <c r="F32" i="23" s="1"/>
  <c r="F35" i="23" s="1"/>
  <c r="F38" i="23" s="1"/>
  <c r="F41" i="23" s="1"/>
  <c r="F44" i="23" s="1"/>
  <c r="F47" i="23" s="1"/>
  <c r="F50" i="23" s="1"/>
  <c r="F53" i="23" s="1"/>
  <c r="F56" i="23" s="1"/>
  <c r="F59" i="23" s="1"/>
  <c r="F62" i="23" s="1"/>
  <c r="F12" i="23"/>
  <c r="F15" i="23" s="1"/>
  <c r="F18" i="23" s="1"/>
  <c r="F21" i="23" s="1"/>
  <c r="F24" i="23" s="1"/>
  <c r="F27" i="23" s="1"/>
  <c r="F30" i="23" s="1"/>
  <c r="F33" i="23" s="1"/>
  <c r="F36" i="23" s="1"/>
  <c r="F39" i="23" s="1"/>
  <c r="F42" i="23" s="1"/>
  <c r="F45" i="23" s="1"/>
  <c r="F48" i="23" s="1"/>
  <c r="F51" i="23" s="1"/>
  <c r="F54" i="23" s="1"/>
  <c r="F57" i="23" s="1"/>
  <c r="F60" i="23" s="1"/>
  <c r="G13" i="23"/>
  <c r="G16" i="23" s="1"/>
  <c r="G19" i="23" s="1"/>
  <c r="G22" i="23" s="1"/>
  <c r="G25" i="23" s="1"/>
  <c r="G28" i="23" s="1"/>
  <c r="G31" i="23" s="1"/>
  <c r="G34" i="23" s="1"/>
  <c r="G37" i="23" s="1"/>
  <c r="G40" i="23" s="1"/>
  <c r="G43" i="23" s="1"/>
  <c r="G46" i="23" s="1"/>
  <c r="G49" i="23" s="1"/>
  <c r="G52" i="23" s="1"/>
  <c r="G55" i="23" s="1"/>
  <c r="G58" i="23" s="1"/>
  <c r="G61" i="23" s="1"/>
  <c r="F13" i="23"/>
  <c r="F16" i="23" s="1"/>
  <c r="F19" i="23" s="1"/>
  <c r="F22" i="23" s="1"/>
  <c r="F25" i="23" s="1"/>
  <c r="F28" i="23" s="1"/>
  <c r="F31" i="23" s="1"/>
  <c r="F34" i="23" s="1"/>
  <c r="F37" i="23" s="1"/>
  <c r="F40" i="23" s="1"/>
  <c r="F43" i="23" s="1"/>
  <c r="F46" i="23" s="1"/>
  <c r="F49" i="23" s="1"/>
  <c r="F52" i="23" s="1"/>
  <c r="F55" i="23" s="1"/>
  <c r="F58" i="23" s="1"/>
  <c r="F61" i="23" s="1"/>
  <c r="H14" i="23"/>
  <c r="H17" i="23" s="1"/>
  <c r="H20" i="23" s="1"/>
  <c r="H23" i="23" s="1"/>
  <c r="H26" i="23" s="1"/>
  <c r="H29" i="23" s="1"/>
  <c r="H32" i="23" s="1"/>
  <c r="H35" i="23" s="1"/>
  <c r="H38" i="23" s="1"/>
  <c r="H41" i="23" s="1"/>
  <c r="H44" i="23" s="1"/>
  <c r="H47" i="23" s="1"/>
  <c r="H50" i="23" s="1"/>
  <c r="H53" i="23" s="1"/>
  <c r="H56" i="23" s="1"/>
  <c r="H59" i="23" s="1"/>
  <c r="H62" i="23" s="1"/>
  <c r="H12" i="23"/>
  <c r="H15" i="23" s="1"/>
  <c r="H18" i="23" s="1"/>
  <c r="H21" i="23" s="1"/>
  <c r="H24" i="23" s="1"/>
  <c r="H27" i="23" s="1"/>
  <c r="H30" i="23" s="1"/>
  <c r="H33" i="23" s="1"/>
  <c r="H36" i="23" s="1"/>
  <c r="H39" i="23" s="1"/>
  <c r="H42" i="23" s="1"/>
  <c r="H45" i="23" s="1"/>
  <c r="H48" i="23" s="1"/>
  <c r="H51" i="23" s="1"/>
  <c r="H54" i="23" s="1"/>
  <c r="H57" i="23" s="1"/>
  <c r="H60" i="23" s="1"/>
  <c r="I13" i="23"/>
  <c r="I16" i="23" s="1"/>
  <c r="I19" i="23" s="1"/>
  <c r="I22" i="23" s="1"/>
  <c r="I25" i="23" s="1"/>
  <c r="I28" i="23" s="1"/>
  <c r="I31" i="23" s="1"/>
  <c r="I34" i="23" s="1"/>
  <c r="I37" i="23" s="1"/>
  <c r="I40" i="23" s="1"/>
  <c r="I43" i="23" s="1"/>
  <c r="I46" i="23" s="1"/>
  <c r="I49" i="23" s="1"/>
  <c r="I52" i="23" s="1"/>
  <c r="I55" i="23" s="1"/>
  <c r="I58" i="23" s="1"/>
  <c r="I61" i="23" s="1"/>
  <c r="H13" i="23"/>
  <c r="H16" i="23" s="1"/>
  <c r="H19" i="23" s="1"/>
  <c r="H22" i="23" s="1"/>
  <c r="H25" i="23" s="1"/>
  <c r="H28" i="23" s="1"/>
  <c r="H31" i="23" s="1"/>
  <c r="H34" i="23" s="1"/>
  <c r="H37" i="23" s="1"/>
  <c r="H40" i="23" s="1"/>
  <c r="H43" i="23" s="1"/>
  <c r="H46" i="23" s="1"/>
  <c r="H49" i="23" s="1"/>
  <c r="H52" i="23" s="1"/>
  <c r="H55" i="23" s="1"/>
  <c r="H58" i="23" s="1"/>
  <c r="H61" i="23" s="1"/>
  <c r="I11" i="24"/>
  <c r="I13" i="24" s="1"/>
  <c r="I15" i="24" s="1"/>
  <c r="I17" i="24" s="1"/>
  <c r="I19" i="24" s="1"/>
  <c r="I21" i="24" s="1"/>
  <c r="I23" i="24" s="1"/>
  <c r="I25" i="24" s="1"/>
  <c r="I27" i="24" s="1"/>
  <c r="H11" i="24"/>
  <c r="H13" i="24" s="1"/>
  <c r="H15" i="24" s="1"/>
  <c r="H17" i="24" s="1"/>
  <c r="H19" i="24" s="1"/>
  <c r="H21" i="24" s="1"/>
  <c r="H23" i="24" s="1"/>
  <c r="H25" i="24" s="1"/>
  <c r="H27" i="24" s="1"/>
  <c r="G11" i="24"/>
  <c r="G13" i="24" s="1"/>
  <c r="G15" i="24" s="1"/>
  <c r="G17" i="24" s="1"/>
  <c r="G19" i="24" s="1"/>
  <c r="G21" i="24" s="1"/>
  <c r="G23" i="24" s="1"/>
  <c r="G25" i="24" s="1"/>
  <c r="G27" i="24" s="1"/>
  <c r="F11" i="24"/>
  <c r="F13" i="24" s="1"/>
  <c r="F15" i="24" s="1"/>
  <c r="F17" i="24" s="1"/>
  <c r="F19" i="24" s="1"/>
  <c r="F21" i="24" s="1"/>
  <c r="F23" i="24" s="1"/>
  <c r="F25" i="24" s="1"/>
  <c r="F27" i="24" s="1"/>
  <c r="P11" i="37"/>
  <c r="P12" i="37" s="1"/>
  <c r="P13" i="37" s="1"/>
  <c r="P14" i="37" s="1"/>
  <c r="P15" i="37" s="1"/>
  <c r="P16" i="37" s="1"/>
  <c r="P17" i="37" s="1"/>
  <c r="P18" i="37" s="1"/>
  <c r="P19" i="37" s="1"/>
  <c r="P20" i="37" s="1"/>
  <c r="P21" i="37" s="1"/>
  <c r="P22" i="37" s="1"/>
  <c r="P23" i="37" s="1"/>
  <c r="O11" i="37"/>
  <c r="O12" i="37" s="1"/>
  <c r="O13" i="37" s="1"/>
  <c r="O14" i="37" s="1"/>
  <c r="O15" i="37" s="1"/>
  <c r="O16" i="37" s="1"/>
  <c r="O17" i="37" s="1"/>
  <c r="O18" i="37" s="1"/>
  <c r="O19" i="37" s="1"/>
  <c r="O20" i="37" s="1"/>
  <c r="O21" i="37" s="1"/>
  <c r="O22" i="37" s="1"/>
  <c r="O23" i="37" s="1"/>
  <c r="N11" i="37"/>
  <c r="N12" i="37" s="1"/>
  <c r="N13" i="37" s="1"/>
  <c r="N14" i="37" s="1"/>
  <c r="N15" i="37" s="1"/>
  <c r="N16" i="37" s="1"/>
  <c r="N17" i="37" s="1"/>
  <c r="N18" i="37" s="1"/>
  <c r="N19" i="37" s="1"/>
  <c r="N20" i="37" s="1"/>
  <c r="N21" i="37" s="1"/>
  <c r="N22" i="37" s="1"/>
  <c r="N23" i="37" s="1"/>
  <c r="M11" i="37"/>
  <c r="M12" i="37" s="1"/>
  <c r="M13" i="37" s="1"/>
  <c r="M14" i="37" s="1"/>
  <c r="M15" i="37" s="1"/>
  <c r="M16" i="37" s="1"/>
  <c r="M17" i="37" s="1"/>
  <c r="M18" i="37" s="1"/>
  <c r="M19" i="37" s="1"/>
  <c r="M20" i="37" s="1"/>
  <c r="M21" i="37" s="1"/>
  <c r="M22" i="37" s="1"/>
  <c r="M23" i="37" s="1"/>
  <c r="L11" i="37"/>
  <c r="L12" i="37" s="1"/>
  <c r="L13" i="37" s="1"/>
  <c r="L14" i="37" s="1"/>
  <c r="L15" i="37" s="1"/>
  <c r="L16" i="37" s="1"/>
  <c r="L17" i="37" s="1"/>
  <c r="L18" i="37" s="1"/>
  <c r="L19" i="37" s="1"/>
  <c r="L20" i="37" s="1"/>
  <c r="L21" i="37" s="1"/>
  <c r="L22" i="37" s="1"/>
  <c r="L23" i="37" s="1"/>
  <c r="K11" i="37"/>
  <c r="K12" i="37" s="1"/>
  <c r="K13" i="37" s="1"/>
  <c r="K14" i="37" s="1"/>
  <c r="K15" i="37" s="1"/>
  <c r="K16" i="37" s="1"/>
  <c r="K17" i="37" s="1"/>
  <c r="K18" i="37" s="1"/>
  <c r="K19" i="37" s="1"/>
  <c r="K20" i="37" s="1"/>
  <c r="K21" i="37" s="1"/>
  <c r="K22" i="37" s="1"/>
  <c r="K23" i="37" s="1"/>
  <c r="J11" i="37"/>
  <c r="J12" i="37" s="1"/>
  <c r="J13" i="37" s="1"/>
  <c r="J14" i="37" s="1"/>
  <c r="J15" i="37" s="1"/>
  <c r="J16" i="37" s="1"/>
  <c r="J17" i="37" s="1"/>
  <c r="J18" i="37" s="1"/>
  <c r="J19" i="37" s="1"/>
  <c r="J20" i="37" s="1"/>
  <c r="J21" i="37" s="1"/>
  <c r="J22" i="37" s="1"/>
  <c r="J23" i="37" s="1"/>
  <c r="A10" i="17"/>
  <c r="A11" i="17" s="1"/>
  <c r="A12" i="17" s="1"/>
  <c r="M11" i="24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L11" i="24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K11" i="24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N11" i="24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P11" i="24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O11" i="24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J11" i="24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X12" i="32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W12" i="32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V12" i="32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U12" i="32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P12" i="32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O12" i="32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N12" i="32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M12" i="32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L12" i="32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K12" i="32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J12" i="32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N13" i="10"/>
  <c r="N14" i="10" s="1"/>
  <c r="N15" i="10" s="1"/>
  <c r="N16" i="10" s="1"/>
  <c r="N17" i="10" s="1"/>
  <c r="N18" i="10" s="1"/>
  <c r="N19" i="10" s="1"/>
  <c r="N20" i="10" s="1"/>
  <c r="N21" i="10" s="1"/>
  <c r="M13" i="10"/>
  <c r="M14" i="10" s="1"/>
  <c r="M15" i="10" s="1"/>
  <c r="M16" i="10" s="1"/>
  <c r="M17" i="10" s="1"/>
  <c r="M18" i="10" s="1"/>
  <c r="M19" i="10" s="1"/>
  <c r="M20" i="10" s="1"/>
  <c r="M21" i="10" s="1"/>
  <c r="L13" i="10"/>
  <c r="L14" i="10" s="1"/>
  <c r="L15" i="10" s="1"/>
  <c r="L16" i="10" s="1"/>
  <c r="L17" i="10" s="1"/>
  <c r="L18" i="10" s="1"/>
  <c r="L19" i="10" s="1"/>
  <c r="L20" i="10" s="1"/>
  <c r="L21" i="10" s="1"/>
  <c r="K13" i="10"/>
  <c r="K14" i="10" s="1"/>
  <c r="K15" i="10" s="1"/>
  <c r="K16" i="10" s="1"/>
  <c r="K17" i="10" s="1"/>
  <c r="K18" i="10" s="1"/>
  <c r="K19" i="10" s="1"/>
  <c r="K20" i="10" s="1"/>
  <c r="K21" i="10" s="1"/>
  <c r="J13" i="10"/>
  <c r="J14" i="10" s="1"/>
  <c r="J15" i="10" s="1"/>
  <c r="J16" i="10" s="1"/>
  <c r="J17" i="10" s="1"/>
  <c r="J18" i="10" s="1"/>
  <c r="J19" i="10" s="1"/>
  <c r="J20" i="10" s="1"/>
  <c r="J21" i="10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K10" i="2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L10" i="2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N10" i="2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J10" i="7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L12" i="8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M12" i="8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K12" i="8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13" i="23"/>
  <c r="K16" i="23" s="1"/>
  <c r="K19" i="23" s="1"/>
  <c r="K22" i="23" s="1"/>
  <c r="K25" i="23" s="1"/>
  <c r="K28" i="23" s="1"/>
  <c r="K31" i="23" s="1"/>
  <c r="K34" i="23" s="1"/>
  <c r="K37" i="23" s="1"/>
  <c r="K40" i="23" s="1"/>
  <c r="K43" i="23" s="1"/>
  <c r="K46" i="23" s="1"/>
  <c r="K49" i="23" s="1"/>
  <c r="K52" i="23" s="1"/>
  <c r="K55" i="23" s="1"/>
  <c r="K58" i="23" s="1"/>
  <c r="K61" i="23" s="1"/>
  <c r="N13" i="23"/>
  <c r="N16" i="23" s="1"/>
  <c r="N19" i="23" s="1"/>
  <c r="N22" i="23" s="1"/>
  <c r="N25" i="23" s="1"/>
  <c r="N28" i="23" s="1"/>
  <c r="N31" i="23" s="1"/>
  <c r="N34" i="23" s="1"/>
  <c r="N37" i="23" s="1"/>
  <c r="N40" i="23" s="1"/>
  <c r="N43" i="23" s="1"/>
  <c r="N46" i="23" s="1"/>
  <c r="N49" i="23" s="1"/>
  <c r="N52" i="23" s="1"/>
  <c r="N55" i="23" s="1"/>
  <c r="N58" i="23" s="1"/>
  <c r="N61" i="23" s="1"/>
  <c r="K14" i="23"/>
  <c r="K17" i="23" s="1"/>
  <c r="K20" i="23" s="1"/>
  <c r="K23" i="23" s="1"/>
  <c r="K26" i="23" s="1"/>
  <c r="K29" i="23" s="1"/>
  <c r="K32" i="23" s="1"/>
  <c r="K35" i="23" s="1"/>
  <c r="K38" i="23" s="1"/>
  <c r="K41" i="23" s="1"/>
  <c r="K44" i="23" s="1"/>
  <c r="K47" i="23" s="1"/>
  <c r="K50" i="23" s="1"/>
  <c r="K53" i="23" s="1"/>
  <c r="K56" i="23" s="1"/>
  <c r="K59" i="23" s="1"/>
  <c r="K62" i="23" s="1"/>
  <c r="M13" i="23"/>
  <c r="M16" i="23" s="1"/>
  <c r="M19" i="23" s="1"/>
  <c r="M22" i="23" s="1"/>
  <c r="M25" i="23" s="1"/>
  <c r="M28" i="23" s="1"/>
  <c r="M31" i="23" s="1"/>
  <c r="M34" i="23" s="1"/>
  <c r="M37" i="23" s="1"/>
  <c r="M40" i="23" s="1"/>
  <c r="M43" i="23" s="1"/>
  <c r="M46" i="23" s="1"/>
  <c r="M49" i="23" s="1"/>
  <c r="M52" i="23" s="1"/>
  <c r="M55" i="23" s="1"/>
  <c r="M58" i="23" s="1"/>
  <c r="M61" i="23" s="1"/>
  <c r="M12" i="23"/>
  <c r="M15" i="23" s="1"/>
  <c r="M18" i="23" s="1"/>
  <c r="M21" i="23" s="1"/>
  <c r="M24" i="23" s="1"/>
  <c r="M27" i="23" s="1"/>
  <c r="M30" i="23" s="1"/>
  <c r="M33" i="23" s="1"/>
  <c r="M36" i="23" s="1"/>
  <c r="M39" i="23" s="1"/>
  <c r="M42" i="23" s="1"/>
  <c r="M45" i="23" s="1"/>
  <c r="M48" i="23" s="1"/>
  <c r="M51" i="23" s="1"/>
  <c r="M54" i="23" s="1"/>
  <c r="M57" i="23" s="1"/>
  <c r="M60" i="23" s="1"/>
  <c r="N12" i="23"/>
  <c r="N15" i="23" s="1"/>
  <c r="N18" i="23" s="1"/>
  <c r="N21" i="23" s="1"/>
  <c r="N24" i="23" s="1"/>
  <c r="N27" i="23" s="1"/>
  <c r="N30" i="23" s="1"/>
  <c r="N33" i="23" s="1"/>
  <c r="N36" i="23" s="1"/>
  <c r="N39" i="23" s="1"/>
  <c r="N42" i="23" s="1"/>
  <c r="N45" i="23" s="1"/>
  <c r="N48" i="23" s="1"/>
  <c r="N51" i="23" s="1"/>
  <c r="N54" i="23" s="1"/>
  <c r="N57" i="23" s="1"/>
  <c r="N60" i="23" s="1"/>
  <c r="G14" i="16"/>
  <c r="G16" i="16" s="1"/>
  <c r="G18" i="16" s="1"/>
  <c r="G20" i="16" s="1"/>
  <c r="G22" i="16" s="1"/>
  <c r="G24" i="16" s="1"/>
  <c r="G26" i="16" s="1"/>
  <c r="G28" i="16" s="1"/>
  <c r="G30" i="16" s="1"/>
  <c r="D11" i="36"/>
  <c r="D13" i="36" s="1"/>
  <c r="D15" i="36" s="1"/>
  <c r="D17" i="36" s="1"/>
  <c r="D19" i="36" s="1"/>
  <c r="D21" i="36" s="1"/>
  <c r="D23" i="36" s="1"/>
  <c r="D25" i="36" s="1"/>
  <c r="L11" i="14"/>
  <c r="L12" i="14" s="1"/>
  <c r="L13" i="14" s="1"/>
  <c r="L14" i="14" s="1"/>
  <c r="L15" i="14" s="1"/>
  <c r="L16" i="14" s="1"/>
  <c r="L17" i="14" s="1"/>
  <c r="L18" i="14" s="1"/>
  <c r="L19" i="14" s="1"/>
  <c r="L20" i="14" s="1"/>
  <c r="M11" i="14"/>
  <c r="M12" i="14" s="1"/>
  <c r="M13" i="14" s="1"/>
  <c r="M14" i="14" s="1"/>
  <c r="M15" i="14" s="1"/>
  <c r="M16" i="14" s="1"/>
  <c r="M17" i="14" s="1"/>
  <c r="M18" i="14" s="1"/>
  <c r="M19" i="14" s="1"/>
  <c r="M20" i="14" s="1"/>
  <c r="N11" i="14"/>
  <c r="N12" i="14" s="1"/>
  <c r="N13" i="14" s="1"/>
  <c r="N14" i="14" s="1"/>
  <c r="N15" i="14" s="1"/>
  <c r="N16" i="14" s="1"/>
  <c r="N17" i="14" s="1"/>
  <c r="N18" i="14" s="1"/>
  <c r="N19" i="14" s="1"/>
  <c r="N20" i="14" s="1"/>
  <c r="O11" i="14"/>
  <c r="O12" i="14" s="1"/>
  <c r="O13" i="14" s="1"/>
  <c r="O14" i="14" s="1"/>
  <c r="O15" i="14" s="1"/>
  <c r="O16" i="14" s="1"/>
  <c r="O17" i="14" s="1"/>
  <c r="O18" i="14" s="1"/>
  <c r="O19" i="14" s="1"/>
  <c r="O20" i="14" s="1"/>
  <c r="P11" i="14"/>
  <c r="P12" i="14" s="1"/>
  <c r="P13" i="14" s="1"/>
  <c r="P14" i="14" s="1"/>
  <c r="P15" i="14" s="1"/>
  <c r="P16" i="14" s="1"/>
  <c r="P17" i="14" s="1"/>
  <c r="P18" i="14" s="1"/>
  <c r="P19" i="14" s="1"/>
  <c r="P20" i="14" s="1"/>
  <c r="Q11" i="14"/>
  <c r="Q12" i="14" s="1"/>
  <c r="Q13" i="14" s="1"/>
  <c r="Q14" i="14" s="1"/>
  <c r="Q15" i="14" s="1"/>
  <c r="Q16" i="14" s="1"/>
  <c r="Q17" i="14" s="1"/>
  <c r="Q18" i="14" s="1"/>
  <c r="Q19" i="14" s="1"/>
  <c r="Q20" i="14" s="1"/>
  <c r="R11" i="14"/>
  <c r="R12" i="14" s="1"/>
  <c r="R13" i="14" s="1"/>
  <c r="R14" i="14" s="1"/>
  <c r="R15" i="14" s="1"/>
  <c r="R16" i="14" s="1"/>
  <c r="R17" i="14" s="1"/>
  <c r="R18" i="14" s="1"/>
  <c r="R19" i="14" s="1"/>
  <c r="S11" i="14"/>
  <c r="S12" i="14" s="1"/>
  <c r="S13" i="14" s="1"/>
  <c r="S14" i="14" s="1"/>
  <c r="S15" i="14" s="1"/>
  <c r="S16" i="14" s="1"/>
  <c r="S17" i="14" s="1"/>
  <c r="S18" i="14" s="1"/>
  <c r="S19" i="14" s="1"/>
  <c r="T11" i="14"/>
  <c r="T12" i="14" s="1"/>
  <c r="T13" i="14" s="1"/>
  <c r="T14" i="14" s="1"/>
  <c r="T15" i="14" s="1"/>
  <c r="T16" i="14" s="1"/>
  <c r="T17" i="14" s="1"/>
  <c r="T18" i="14" s="1"/>
  <c r="U11" i="14"/>
  <c r="U12" i="14" s="1"/>
  <c r="U13" i="14" s="1"/>
  <c r="U14" i="14" s="1"/>
  <c r="U15" i="14" s="1"/>
  <c r="U16" i="14" s="1"/>
  <c r="U17" i="14" s="1"/>
  <c r="U18" i="14" s="1"/>
  <c r="V11" i="14"/>
  <c r="V12" i="14" s="1"/>
  <c r="V13" i="14" s="1"/>
  <c r="V14" i="14" s="1"/>
  <c r="V15" i="14" s="1"/>
  <c r="V16" i="14" s="1"/>
  <c r="V17" i="14" s="1"/>
  <c r="V18" i="14" s="1"/>
  <c r="F12" i="29"/>
  <c r="F13" i="29" s="1"/>
  <c r="F14" i="29" s="1"/>
  <c r="F15" i="29" s="1"/>
  <c r="F16" i="29" s="1"/>
  <c r="F17" i="29" s="1"/>
  <c r="F18" i="29" s="1"/>
  <c r="F19" i="29" s="1"/>
  <c r="F20" i="29" s="1"/>
  <c r="F21" i="29" s="1"/>
  <c r="F24" i="29" s="1"/>
  <c r="F25" i="29" s="1"/>
  <c r="F26" i="29" s="1"/>
  <c r="F27" i="29" s="1"/>
  <c r="P22" i="16" l="1"/>
  <c r="P23" i="16" s="1"/>
  <c r="P24" i="16" s="1"/>
  <c r="P25" i="16" s="1"/>
  <c r="P26" i="16" s="1"/>
  <c r="P27" i="16" s="1"/>
  <c r="P28" i="16" s="1"/>
  <c r="P29" i="16" s="1"/>
  <c r="P30" i="16" s="1"/>
  <c r="P20" i="16"/>
  <c r="Q22" i="16"/>
  <c r="Q23" i="16" s="1"/>
  <c r="Q24" i="16" s="1"/>
  <c r="Q25" i="16" s="1"/>
  <c r="Q26" i="16" s="1"/>
  <c r="Q27" i="16" s="1"/>
  <c r="Q28" i="16" s="1"/>
  <c r="Q29" i="16" s="1"/>
  <c r="Q30" i="16" s="1"/>
  <c r="Q20" i="16"/>
  <c r="R22" i="16"/>
  <c r="R23" i="16" s="1"/>
  <c r="R24" i="16" s="1"/>
  <c r="R25" i="16" s="1"/>
  <c r="R26" i="16" s="1"/>
  <c r="R27" i="16" s="1"/>
  <c r="R28" i="16" s="1"/>
  <c r="R29" i="16" s="1"/>
  <c r="R30" i="16" s="1"/>
  <c r="R20" i="16"/>
  <c r="S22" i="16"/>
  <c r="S23" i="16" s="1"/>
  <c r="S24" i="16" s="1"/>
  <c r="S25" i="16" s="1"/>
  <c r="S26" i="16" s="1"/>
  <c r="S27" i="16" s="1"/>
  <c r="S28" i="16" s="1"/>
  <c r="S29" i="16" s="1"/>
  <c r="S30" i="16" s="1"/>
  <c r="S20" i="16"/>
  <c r="F26" i="18"/>
  <c r="F30" i="18" s="1"/>
  <c r="Y12" i="34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Q12" i="34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X12" i="34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S12" i="34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O12" i="34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G12" i="34"/>
  <c r="G15" i="34" s="1"/>
  <c r="G18" i="34" s="1"/>
  <c r="G21" i="34" s="1"/>
  <c r="G24" i="34" s="1"/>
  <c r="G14" i="34"/>
  <c r="G17" i="34" s="1"/>
  <c r="G20" i="34" s="1"/>
  <c r="G23" i="34" s="1"/>
  <c r="G13" i="34"/>
  <c r="G16" i="34" s="1"/>
  <c r="G19" i="34" s="1"/>
  <c r="G22" i="34" s="1"/>
  <c r="G25" i="34" s="1"/>
  <c r="T12" i="34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Z12" i="34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H12" i="34"/>
  <c r="H15" i="34" s="1"/>
  <c r="H18" i="34" s="1"/>
  <c r="H21" i="34" s="1"/>
  <c r="H24" i="34" s="1"/>
  <c r="F14" i="34"/>
  <c r="F17" i="34" s="1"/>
  <c r="F20" i="34" s="1"/>
  <c r="F23" i="34" s="1"/>
  <c r="F13" i="34"/>
  <c r="F16" i="34" s="1"/>
  <c r="F19" i="34" s="1"/>
  <c r="F22" i="34" s="1"/>
  <c r="F25" i="34" s="1"/>
  <c r="P12" i="34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V12" i="34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U12" i="34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I12" i="34"/>
  <c r="I15" i="34" s="1"/>
  <c r="I18" i="34" s="1"/>
  <c r="I21" i="34" s="1"/>
  <c r="I24" i="34" s="1"/>
  <c r="I14" i="34"/>
  <c r="I17" i="34" s="1"/>
  <c r="I20" i="34" s="1"/>
  <c r="I23" i="34" s="1"/>
  <c r="I13" i="34"/>
  <c r="I16" i="34" s="1"/>
  <c r="I19" i="34" s="1"/>
  <c r="I22" i="34" s="1"/>
  <c r="I25" i="34" s="1"/>
  <c r="W12" i="34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R12" i="34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N12" i="34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F12" i="34"/>
  <c r="F15" i="34" s="1"/>
  <c r="F18" i="34" s="1"/>
  <c r="F21" i="34" s="1"/>
  <c r="F24" i="34" s="1"/>
  <c r="H14" i="34"/>
  <c r="H17" i="34" s="1"/>
  <c r="H20" i="34" s="1"/>
  <c r="H23" i="34" s="1"/>
  <c r="H13" i="34"/>
  <c r="H16" i="34" s="1"/>
  <c r="H19" i="34" s="1"/>
  <c r="H22" i="34" s="1"/>
  <c r="H25" i="34" s="1"/>
  <c r="T18" i="31"/>
  <c r="T21" i="31" s="1"/>
  <c r="T24" i="31" s="1"/>
  <c r="T27" i="31" s="1"/>
  <c r="W16" i="3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O16" i="3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K16" i="3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R18" i="31"/>
  <c r="R21" i="31" s="1"/>
  <c r="R24" i="31" s="1"/>
  <c r="R27" i="31" s="1"/>
  <c r="S18" i="31"/>
  <c r="S21" i="31" s="1"/>
  <c r="S24" i="31" s="1"/>
  <c r="S27" i="31" s="1"/>
  <c r="V16" i="31"/>
  <c r="V17" i="31" s="1"/>
  <c r="V18" i="31" s="1"/>
  <c r="V19" i="31" s="1"/>
  <c r="V20" i="31" s="1"/>
  <c r="V21" i="31" s="1"/>
  <c r="V22" i="31" s="1"/>
  <c r="V23" i="31" s="1"/>
  <c r="V24" i="31" s="1"/>
  <c r="V25" i="31" s="1"/>
  <c r="V26" i="31" s="1"/>
  <c r="V27" i="31" s="1"/>
  <c r="N16" i="3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J16" i="3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F18" i="31"/>
  <c r="F21" i="31" s="1"/>
  <c r="F24" i="31" s="1"/>
  <c r="F27" i="31" s="1"/>
  <c r="I18" i="31"/>
  <c r="I21" i="31" s="1"/>
  <c r="I24" i="31" s="1"/>
  <c r="I27" i="31" s="1"/>
  <c r="U16" i="3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M16" i="3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G18" i="31"/>
  <c r="G21" i="31" s="1"/>
  <c r="G24" i="31" s="1"/>
  <c r="G27" i="31" s="1"/>
  <c r="H18" i="31"/>
  <c r="H21" i="31" s="1"/>
  <c r="H24" i="31" s="1"/>
  <c r="H27" i="31" s="1"/>
  <c r="X16" i="3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P16" i="3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L16" i="3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Q18" i="31"/>
  <c r="Q21" i="31" s="1"/>
  <c r="Q24" i="31" s="1"/>
  <c r="Q27" i="31" s="1"/>
  <c r="G16" i="5"/>
  <c r="G18" i="5" s="1"/>
  <c r="G20" i="5" s="1"/>
  <c r="G22" i="5" s="1"/>
  <c r="G24" i="5" s="1"/>
  <c r="G26" i="5" s="1"/>
  <c r="H16" i="5"/>
  <c r="H18" i="5" s="1"/>
  <c r="H20" i="5" s="1"/>
  <c r="H22" i="5" s="1"/>
  <c r="H24" i="5" s="1"/>
  <c r="H26" i="5" s="1"/>
  <c r="F16" i="5"/>
  <c r="F18" i="5" s="1"/>
  <c r="F20" i="5" s="1"/>
  <c r="F22" i="5" s="1"/>
  <c r="F24" i="5" s="1"/>
  <c r="F26" i="5" s="1"/>
  <c r="I16" i="5"/>
  <c r="I18" i="5" s="1"/>
  <c r="I20" i="5" s="1"/>
  <c r="I22" i="5" s="1"/>
  <c r="I24" i="5" s="1"/>
  <c r="I26" i="5" s="1"/>
  <c r="F15" i="5"/>
  <c r="F17" i="5" s="1"/>
  <c r="F19" i="5" s="1"/>
  <c r="F21" i="5" s="1"/>
  <c r="F23" i="5" s="1"/>
  <c r="F25" i="5" s="1"/>
  <c r="Q14" i="5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G15" i="5"/>
  <c r="G17" i="5" s="1"/>
  <c r="G19" i="5" s="1"/>
  <c r="G21" i="5" s="1"/>
  <c r="G23" i="5" s="1"/>
  <c r="G25" i="5" s="1"/>
  <c r="I15" i="5"/>
  <c r="I17" i="5" s="1"/>
  <c r="I19" i="5" s="1"/>
  <c r="I21" i="5" s="1"/>
  <c r="I23" i="5" s="1"/>
  <c r="I25" i="5" s="1"/>
  <c r="H15" i="5"/>
  <c r="H17" i="5" s="1"/>
  <c r="H19" i="5" s="1"/>
  <c r="H21" i="5" s="1"/>
  <c r="H23" i="5" s="1"/>
  <c r="H25" i="5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Q13" i="35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F12" i="27"/>
  <c r="F13" i="27" s="1"/>
  <c r="F14" i="27" s="1"/>
  <c r="F15" i="27" s="1"/>
  <c r="F16" i="27" s="1"/>
  <c r="F17" i="27" s="1"/>
  <c r="F18" i="27" s="1"/>
  <c r="F19" i="27" s="1"/>
  <c r="L14" i="23"/>
  <c r="L17" i="23" s="1"/>
  <c r="L20" i="23" s="1"/>
  <c r="L23" i="23" s="1"/>
  <c r="L26" i="23" s="1"/>
  <c r="L29" i="23" s="1"/>
  <c r="L32" i="23" s="1"/>
  <c r="L35" i="23" s="1"/>
  <c r="L38" i="23" s="1"/>
  <c r="L41" i="23" s="1"/>
  <c r="L44" i="23" s="1"/>
  <c r="L47" i="23" s="1"/>
  <c r="L50" i="23" s="1"/>
  <c r="L53" i="23" s="1"/>
  <c r="L56" i="23" s="1"/>
  <c r="L59" i="23" s="1"/>
  <c r="L62" i="23" s="1"/>
  <c r="M11" i="4"/>
  <c r="N10" i="4"/>
  <c r="O10" i="4" s="1"/>
  <c r="J14" i="21"/>
  <c r="J16" i="21" s="1"/>
  <c r="J18" i="21" s="1"/>
  <c r="J20" i="21" s="1"/>
  <c r="J22" i="21" s="1"/>
  <c r="J24" i="21" s="1"/>
  <c r="J26" i="21" s="1"/>
  <c r="J28" i="21" s="1"/>
  <c r="J30" i="21" s="1"/>
  <c r="J32" i="21" s="1"/>
  <c r="K14" i="21"/>
  <c r="K16" i="21" s="1"/>
  <c r="K18" i="21" s="1"/>
  <c r="K20" i="21" s="1"/>
  <c r="K22" i="21" s="1"/>
  <c r="K24" i="21" s="1"/>
  <c r="K26" i="21" s="1"/>
  <c r="K28" i="21" s="1"/>
  <c r="K30" i="21" s="1"/>
  <c r="K32" i="21" s="1"/>
  <c r="M12" i="28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L12" i="28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F12" i="28"/>
  <c r="F14" i="28" s="1"/>
  <c r="F16" i="28" s="1"/>
  <c r="F18" i="28" s="1"/>
  <c r="F20" i="28" s="1"/>
  <c r="F22" i="28" s="1"/>
  <c r="F24" i="28" s="1"/>
  <c r="F26" i="28" s="1"/>
  <c r="H12" i="28"/>
  <c r="H14" i="28" s="1"/>
  <c r="H16" i="28" s="1"/>
  <c r="H18" i="28" s="1"/>
  <c r="H20" i="28" s="1"/>
  <c r="H22" i="28" s="1"/>
  <c r="H24" i="28" s="1"/>
  <c r="H26" i="28" s="1"/>
  <c r="N12" i="28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G12" i="28"/>
  <c r="G14" i="28" s="1"/>
  <c r="G16" i="28" s="1"/>
  <c r="G18" i="28" s="1"/>
  <c r="G20" i="28" s="1"/>
  <c r="G22" i="28" s="1"/>
  <c r="G24" i="28" s="1"/>
  <c r="G26" i="28" s="1"/>
  <c r="I12" i="28"/>
  <c r="I14" i="28" s="1"/>
  <c r="I16" i="28" s="1"/>
  <c r="I18" i="28" s="1"/>
  <c r="I20" i="28" s="1"/>
  <c r="I22" i="28" s="1"/>
  <c r="I24" i="28" s="1"/>
  <c r="I26" i="28" s="1"/>
  <c r="J12" i="28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K12" i="28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12" i="23"/>
  <c r="K15" i="23" s="1"/>
  <c r="K18" i="23" s="1"/>
  <c r="K21" i="23" s="1"/>
  <c r="K24" i="23" s="1"/>
  <c r="K27" i="23" s="1"/>
  <c r="K30" i="23" s="1"/>
  <c r="K33" i="23" s="1"/>
  <c r="K36" i="23" s="1"/>
  <c r="K39" i="23" s="1"/>
  <c r="K42" i="23" s="1"/>
  <c r="K45" i="23" s="1"/>
  <c r="K48" i="23" s="1"/>
  <c r="K51" i="23" s="1"/>
  <c r="K54" i="23" s="1"/>
  <c r="K57" i="23" s="1"/>
  <c r="K60" i="23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F10" i="6"/>
  <c r="F11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G10" i="6"/>
  <c r="G11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P13" i="35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L14" i="18"/>
  <c r="L15" i="18" s="1"/>
  <c r="L16" i="18" s="1"/>
  <c r="L17" i="18" s="1"/>
  <c r="L18" i="18" s="1"/>
  <c r="L19" i="18" s="1"/>
  <c r="L20" i="18" s="1"/>
  <c r="L21" i="18" s="1"/>
  <c r="L23" i="18" s="1"/>
  <c r="L24" i="18" s="1"/>
  <c r="L25" i="18" s="1"/>
  <c r="L26" i="18" s="1"/>
  <c r="L27" i="18" s="1"/>
  <c r="L28" i="18" s="1"/>
  <c r="L29" i="18" s="1"/>
  <c r="L30" i="18" s="1"/>
  <c r="M14" i="18"/>
  <c r="M15" i="18" s="1"/>
  <c r="M16" i="18" s="1"/>
  <c r="M17" i="18" s="1"/>
  <c r="M18" i="18" s="1"/>
  <c r="M19" i="18" s="1"/>
  <c r="M20" i="18" s="1"/>
  <c r="M21" i="18" s="1"/>
  <c r="M23" i="18" s="1"/>
  <c r="M24" i="18" s="1"/>
  <c r="M25" i="18" s="1"/>
  <c r="M26" i="18" s="1"/>
  <c r="M27" i="18" s="1"/>
  <c r="M28" i="18" s="1"/>
  <c r="M29" i="18" s="1"/>
  <c r="M30" i="18" s="1"/>
  <c r="N13" i="35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K13" i="35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M13" i="35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L13" i="35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C11" i="36"/>
  <c r="C13" i="36" s="1"/>
  <c r="C15" i="36" s="1"/>
  <c r="C17" i="36" s="1"/>
  <c r="C19" i="36" s="1"/>
  <c r="C21" i="36" s="1"/>
  <c r="C23" i="36" s="1"/>
  <c r="C25" i="36" s="1"/>
  <c r="F20" i="27" l="1"/>
  <c r="L12" i="34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K12" i="34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J12" i="34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M12" i="34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12" i="4"/>
  <c r="N11" i="4"/>
  <c r="O11" i="4" s="1"/>
  <c r="T10" i="6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Q10" i="6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K10" i="6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L10" i="6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P10" i="6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I10" i="6"/>
  <c r="I11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M10" i="6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H10" i="6"/>
  <c r="H11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F21" i="27" l="1"/>
  <c r="M13" i="4"/>
  <c r="N12" i="4"/>
  <c r="O12" i="4" s="1"/>
  <c r="N11" i="27"/>
  <c r="N12" i="27" s="1"/>
  <c r="N13" i="27" s="1"/>
  <c r="N14" i="27" s="1"/>
  <c r="N15" i="27" s="1"/>
  <c r="N16" i="27" s="1"/>
  <c r="N17" i="27" s="1"/>
  <c r="N18" i="27" s="1"/>
  <c r="N19" i="27" s="1"/>
  <c r="N20" i="27" l="1"/>
  <c r="XFD19" i="27"/>
  <c r="F22" i="27"/>
  <c r="N13" i="4"/>
  <c r="O13" i="4" s="1"/>
  <c r="M14" i="4"/>
  <c r="N21" i="27" l="1"/>
  <c r="XFD20" i="27"/>
  <c r="F23" i="27"/>
  <c r="N14" i="4"/>
  <c r="O14" i="4" s="1"/>
  <c r="M15" i="4"/>
  <c r="N22" i="27" l="1"/>
  <c r="XFD21" i="27"/>
  <c r="F24" i="27"/>
  <c r="N15" i="4"/>
  <c r="O15" i="4" s="1"/>
  <c r="M16" i="4"/>
  <c r="F25" i="27" l="1"/>
  <c r="N23" i="27"/>
  <c r="XFD22" i="27"/>
  <c r="M17" i="4"/>
  <c r="M19" i="4" s="1"/>
  <c r="N16" i="4"/>
  <c r="O16" i="4" s="1"/>
  <c r="N24" i="27" l="1"/>
  <c r="XFD23" i="27"/>
  <c r="F26" i="27"/>
  <c r="N19" i="4"/>
  <c r="O19" i="4" s="1"/>
  <c r="N17" i="4"/>
  <c r="O17" i="4" s="1"/>
  <c r="N25" i="27" l="1"/>
  <c r="XFD24" i="27"/>
  <c r="M20" i="4"/>
  <c r="N26" i="27" l="1"/>
  <c r="XFD26" i="27" s="1"/>
  <c r="XFD25" i="27"/>
  <c r="N20" i="4"/>
  <c r="O20" i="4" s="1"/>
  <c r="M21" i="4"/>
  <c r="N21" i="4" l="1"/>
  <c r="O21" i="4" s="1"/>
  <c r="M22" i="4"/>
  <c r="N22" i="4" l="1"/>
  <c r="O22" i="4" s="1"/>
  <c r="M23" i="4"/>
  <c r="N23" i="4" l="1"/>
  <c r="O23" i="4" s="1"/>
  <c r="M24" i="4"/>
  <c r="A10" i="13"/>
  <c r="A11" i="13" s="1"/>
  <c r="A15" i="13"/>
  <c r="N24" i="4" l="1"/>
  <c r="O24" i="4" s="1"/>
  <c r="M25" i="4"/>
  <c r="A19" i="13"/>
  <c r="A20" i="13" s="1"/>
  <c r="A16" i="13"/>
  <c r="A17" i="13" s="1"/>
  <c r="A14" i="13"/>
  <c r="N25" i="4" l="1"/>
  <c r="O25" i="4" s="1"/>
  <c r="M26" i="4"/>
  <c r="N26" i="4" l="1"/>
  <c r="O26" i="4" s="1"/>
  <c r="M27" i="4"/>
  <c r="N27" i="4" s="1"/>
  <c r="O27" i="4" s="1"/>
</calcChain>
</file>

<file path=xl/comments1.xml><?xml version="1.0" encoding="utf-8"?>
<comments xmlns="http://schemas.openxmlformats.org/spreadsheetml/2006/main">
  <authors>
    <author>loyl/Lo Yin Lu (COSCON S.E.A)</author>
  </authors>
  <commentList>
    <comment ref="N20" authorId="0">
      <text>
        <r>
          <rPr>
            <b/>
            <sz val="9"/>
            <color indexed="81"/>
            <rFont val="Tahoma"/>
            <family val="2"/>
          </rPr>
          <t>loyl/Lo Yin Lu (COSCON S.E.A):</t>
        </r>
        <r>
          <rPr>
            <sz val="9"/>
            <color indexed="81"/>
            <rFont val="Tahoma"/>
            <family val="2"/>
          </rPr>
          <t xml:space="preserve">
WAN HAI 211 V.S360/N361 ETA PKG 16/2
FOR DISCHARGE ONLY (NO LOADING) </t>
        </r>
      </text>
    </comment>
  </commentList>
</comments>
</file>

<file path=xl/sharedStrings.xml><?xml version="1.0" encoding="utf-8"?>
<sst xmlns="http://schemas.openxmlformats.org/spreadsheetml/2006/main" count="4280" uniqueCount="777">
  <si>
    <t>VESSEL NAME</t>
  </si>
  <si>
    <t>SIN01</t>
  </si>
  <si>
    <t>SGN08</t>
  </si>
  <si>
    <t>ETA</t>
  </si>
  <si>
    <t>ETD</t>
  </si>
  <si>
    <t>CGP01</t>
  </si>
  <si>
    <t>BKK02</t>
  </si>
  <si>
    <t>SINAR SOLO</t>
  </si>
  <si>
    <t>ST7</t>
  </si>
  <si>
    <t>SINAR BANDUNG</t>
  </si>
  <si>
    <t>ACA</t>
  </si>
  <si>
    <t>SINAR SUMBA</t>
  </si>
  <si>
    <t>AOZ</t>
  </si>
  <si>
    <t>SINAR SABANG</t>
  </si>
  <si>
    <t>AOJ</t>
  </si>
  <si>
    <t>WAN HAI 205</t>
  </si>
  <si>
    <t>Q11</t>
  </si>
  <si>
    <t>BKK03</t>
  </si>
  <si>
    <t>PKG02</t>
  </si>
  <si>
    <t>WAN HAI 203</t>
  </si>
  <si>
    <t>QEG</t>
  </si>
  <si>
    <t>LCH05</t>
  </si>
  <si>
    <t>018N</t>
  </si>
  <si>
    <t>018S</t>
  </si>
  <si>
    <t>002N</t>
  </si>
  <si>
    <t>002S</t>
  </si>
  <si>
    <t>SAT</t>
  </si>
  <si>
    <t>SUN</t>
  </si>
  <si>
    <t>TUE</t>
  </si>
  <si>
    <t>WED</t>
  </si>
  <si>
    <t>RGN03</t>
  </si>
  <si>
    <t>DAD01</t>
  </si>
  <si>
    <t>UIH01</t>
  </si>
  <si>
    <t>KCH01</t>
  </si>
  <si>
    <t>BTU01</t>
  </si>
  <si>
    <t>FRI</t>
  </si>
  <si>
    <t>MON</t>
  </si>
  <si>
    <t>HPH09</t>
  </si>
  <si>
    <t>SRG02</t>
  </si>
  <si>
    <t>HPH08</t>
  </si>
  <si>
    <t>THU</t>
  </si>
  <si>
    <t>001N</t>
  </si>
  <si>
    <t>013S</t>
  </si>
  <si>
    <t>014N</t>
  </si>
  <si>
    <t>001S</t>
  </si>
  <si>
    <t>JKT01</t>
  </si>
  <si>
    <t>KANWAY GALAXY</t>
  </si>
  <si>
    <t>QVR</t>
  </si>
  <si>
    <t>week</t>
  </si>
  <si>
    <t>VSL OP</t>
  </si>
  <si>
    <t>VSL CODE</t>
  </si>
  <si>
    <t>VOYAGE</t>
  </si>
  <si>
    <t>SINGAPORE</t>
  </si>
  <si>
    <t>CAT LAI</t>
  </si>
  <si>
    <t>IRIS2</t>
  </si>
  <si>
    <t>SSL</t>
  </si>
  <si>
    <t>COMMON</t>
  </si>
  <si>
    <t>ETB</t>
  </si>
  <si>
    <t>CHITTAGONG</t>
  </si>
  <si>
    <t>ACL</t>
  </si>
  <si>
    <t>Port Code: SIN-Singapore, BLW-BELAWAN</t>
  </si>
  <si>
    <t>BELAWAN</t>
  </si>
  <si>
    <t>BLW01</t>
  </si>
  <si>
    <t>Port Code: SIN-Singapore, SRG-Semarang</t>
  </si>
  <si>
    <t>SEMARNG</t>
  </si>
  <si>
    <t>HAI PHONG</t>
  </si>
  <si>
    <t>Port Code: SIN-Singapore, HPH-Hai Phong, DAD-Danang</t>
  </si>
  <si>
    <t>DANANG</t>
  </si>
  <si>
    <t>SURABAYA</t>
  </si>
  <si>
    <t>SUB02</t>
  </si>
  <si>
    <t>CSE</t>
  </si>
  <si>
    <t>Port Code: SIN-Singapore, KCH-Kuching, TJM-Tanjung Manis, BTU-Bintulu</t>
  </si>
  <si>
    <t>KUCHING</t>
  </si>
  <si>
    <t>BINTULU</t>
  </si>
  <si>
    <t>YANGON</t>
  </si>
  <si>
    <t>PORT KLANG</t>
  </si>
  <si>
    <t>WHL</t>
  </si>
  <si>
    <t>Port Code: SGN-Ho Chi Minh, PKG-Port Klang</t>
  </si>
  <si>
    <t>Port Code: SIN-Singapore, BKK-Bangkok, LCH-Laem Chabang</t>
  </si>
  <si>
    <t>BANGKOK</t>
  </si>
  <si>
    <t>LAEM CHABANG (LOAD)</t>
  </si>
  <si>
    <t>JAKARTA</t>
  </si>
  <si>
    <t>HO CHI MINH</t>
  </si>
  <si>
    <t>Port Code: SIN-Singapore, PGU-Pasir Gudang</t>
  </si>
  <si>
    <t>PASIR GUDANG</t>
  </si>
  <si>
    <t>PGU01</t>
  </si>
  <si>
    <t>MON/THU</t>
  </si>
  <si>
    <t>TUE/FRI</t>
  </si>
  <si>
    <t>WED/THU/SAT</t>
  </si>
  <si>
    <t>TUE/THU/SAT</t>
  </si>
  <si>
    <t>PORT KELANG</t>
  </si>
  <si>
    <t>PKG03</t>
  </si>
  <si>
    <t>HORAI BRIDGE</t>
  </si>
  <si>
    <t>QCI</t>
  </si>
  <si>
    <t>MARINE BIA</t>
  </si>
  <si>
    <t>Q9I</t>
  </si>
  <si>
    <t>FSS</t>
  </si>
  <si>
    <t>Port Code: SIN-Singapore, YGN - Yangon, PKG - Port Klang</t>
  </si>
  <si>
    <t>PKG01</t>
  </si>
  <si>
    <t>ANAN BHUM</t>
  </si>
  <si>
    <t>IAL</t>
  </si>
  <si>
    <t>A02</t>
  </si>
  <si>
    <t>LAEM CHABANG</t>
  </si>
  <si>
    <t>LCH07</t>
  </si>
  <si>
    <t>MANILA NORTH</t>
  </si>
  <si>
    <t>MNN03</t>
  </si>
  <si>
    <t>WEST SCENT</t>
  </si>
  <si>
    <t>AUM</t>
  </si>
  <si>
    <t>PORT KLANG (WP)</t>
  </si>
  <si>
    <t>PORT KLANG (NP)</t>
  </si>
  <si>
    <t>KOTA BUANA</t>
  </si>
  <si>
    <t>AJ3</t>
  </si>
  <si>
    <t>SINGPAPORE</t>
  </si>
  <si>
    <t>RCL</t>
  </si>
  <si>
    <t>YM HARMONY</t>
  </si>
  <si>
    <t>SKR</t>
  </si>
  <si>
    <t>JKT06</t>
  </si>
  <si>
    <t>LAEM CHABANG (Optional)</t>
  </si>
  <si>
    <t>SAIGON BRIDGE</t>
  </si>
  <si>
    <t>R7A</t>
  </si>
  <si>
    <t>Port Code: SIN-Singapore, SUB-Surabaya</t>
  </si>
  <si>
    <t>KOTA BINTANG</t>
  </si>
  <si>
    <t>AB2</t>
  </si>
  <si>
    <t>RGN13</t>
  </si>
  <si>
    <t>XPF</t>
  </si>
  <si>
    <t xml:space="preserve">SAT </t>
  </si>
  <si>
    <t>KUO HSIUNG</t>
  </si>
  <si>
    <t>RFU</t>
  </si>
  <si>
    <t>GSS YANGON</t>
  </si>
  <si>
    <t>A3T</t>
  </si>
  <si>
    <t>NINOS</t>
  </si>
  <si>
    <t>A3V</t>
  </si>
  <si>
    <t>R2H</t>
  </si>
  <si>
    <t>MAYMYO STAR</t>
  </si>
  <si>
    <t>MMS</t>
  </si>
  <si>
    <t>LAEM CHABANG (DISC.)</t>
  </si>
  <si>
    <t>QSG</t>
  </si>
  <si>
    <t>NORDLION</t>
  </si>
  <si>
    <t>LCH08</t>
  </si>
  <si>
    <t>PORT KLANG (DISC.)</t>
  </si>
  <si>
    <t>Port Code: SIN-Singapore, BKK-PAT, LCH-Laem Chabang</t>
  </si>
  <si>
    <t>SINAR BANDA</t>
  </si>
  <si>
    <t>SINAR SANGIR</t>
  </si>
  <si>
    <t>AMT</t>
  </si>
  <si>
    <t>R4R</t>
  </si>
  <si>
    <t>SINAR BALI</t>
  </si>
  <si>
    <t>A88</t>
  </si>
  <si>
    <t>161E</t>
  </si>
  <si>
    <t>162W</t>
  </si>
  <si>
    <t>162E</t>
  </si>
  <si>
    <t>163W</t>
  </si>
  <si>
    <t>163E</t>
  </si>
  <si>
    <t>WAN HAI 211</t>
  </si>
  <si>
    <t>QG6</t>
  </si>
  <si>
    <t>LUCKY MERRY</t>
  </si>
  <si>
    <t>R9Q</t>
  </si>
  <si>
    <t>CHENNAI</t>
  </si>
  <si>
    <t>SIN02</t>
  </si>
  <si>
    <t>NYK PAULA</t>
  </si>
  <si>
    <t>NYK</t>
  </si>
  <si>
    <t>A5U</t>
  </si>
  <si>
    <t>MOL SUCCESS</t>
  </si>
  <si>
    <t>MOL</t>
  </si>
  <si>
    <t>ATT</t>
  </si>
  <si>
    <t>KATTUPALLI</t>
  </si>
  <si>
    <t>LCH04</t>
  </si>
  <si>
    <t>MAA03</t>
  </si>
  <si>
    <t>NYK JOANNA</t>
  </si>
  <si>
    <t>R3V</t>
  </si>
  <si>
    <t>CAPE FLORES</t>
  </si>
  <si>
    <t>ASH</t>
  </si>
  <si>
    <t xml:space="preserve">FRI </t>
  </si>
  <si>
    <t>Port Code: SIN01-PSA, RGN13-MYANMAR INDUSTRIAL PORT CO.(MIP), PGU01-Johor Port Container Terminal</t>
  </si>
  <si>
    <t>QUI NHON</t>
  </si>
  <si>
    <t>115N</t>
  </si>
  <si>
    <t>115S</t>
  </si>
  <si>
    <t>116N</t>
  </si>
  <si>
    <t>116S</t>
  </si>
  <si>
    <t>AEGEAN EXPRESS</t>
  </si>
  <si>
    <t>QA7</t>
  </si>
  <si>
    <t>THORSWIND</t>
  </si>
  <si>
    <t>CALICANTO BRIDGE</t>
  </si>
  <si>
    <t>Q8P</t>
  </si>
  <si>
    <t>S8F</t>
  </si>
  <si>
    <t>HIJAU SAMUDRA</t>
  </si>
  <si>
    <t>S8K</t>
  </si>
  <si>
    <t>OMIT</t>
  </si>
  <si>
    <t>KUP01</t>
  </si>
  <si>
    <t>COSCO SURABAYA</t>
  </si>
  <si>
    <t>CFI</t>
  </si>
  <si>
    <t>Port Code: LCB-LAEM CHABANG, SIN-SINGAPORE, PKG-PORT KLANG, MAA03-CHENNAI, KUP01 -KATTUPALLI</t>
  </si>
  <si>
    <t>KOTA INTAN</t>
  </si>
  <si>
    <t>KBTG</t>
  </si>
  <si>
    <t>KBUA</t>
  </si>
  <si>
    <t>AWK</t>
  </si>
  <si>
    <t>***the above schedule is subjected to change without prior notice</t>
  </si>
  <si>
    <t>Port Code: SIN01-PSA, MNN03-Manila North, PKG01-Port Kelang North</t>
  </si>
  <si>
    <t>THORSKY</t>
  </si>
  <si>
    <t>QAT</t>
  </si>
  <si>
    <t>SINAR BATAM</t>
  </si>
  <si>
    <t>A90</t>
  </si>
  <si>
    <t>中远集运仰光巴生支线三</t>
  </si>
  <si>
    <t>Port Code: YGN - Yangon, PKG - Port Klang, SIN - Singapore</t>
  </si>
  <si>
    <t>BC MUMBAI</t>
  </si>
  <si>
    <t>AYC</t>
  </si>
  <si>
    <t>ESM CREMONA</t>
  </si>
  <si>
    <t>A5C</t>
  </si>
  <si>
    <t>OOCL</t>
  </si>
  <si>
    <t>209E</t>
  </si>
  <si>
    <t>210E</t>
  </si>
  <si>
    <t>210W</t>
  </si>
  <si>
    <t>211W</t>
  </si>
  <si>
    <t>211E</t>
  </si>
  <si>
    <t>212W</t>
  </si>
  <si>
    <t>213W</t>
  </si>
  <si>
    <t>214W</t>
  </si>
  <si>
    <t>215W</t>
  </si>
  <si>
    <t>216W</t>
  </si>
  <si>
    <t>217W</t>
  </si>
  <si>
    <t>164W</t>
  </si>
  <si>
    <t>165W</t>
  </si>
  <si>
    <t>166W</t>
  </si>
  <si>
    <t>167W</t>
  </si>
  <si>
    <t>168W</t>
  </si>
  <si>
    <t>164E</t>
  </si>
  <si>
    <t>165E</t>
  </si>
  <si>
    <t>166E</t>
  </si>
  <si>
    <t>167E</t>
  </si>
  <si>
    <t>212E</t>
  </si>
  <si>
    <t>213E</t>
  </si>
  <si>
    <t>214E</t>
  </si>
  <si>
    <t>215E</t>
  </si>
  <si>
    <t>216E</t>
  </si>
  <si>
    <t>COS</t>
  </si>
  <si>
    <t>GSL</t>
  </si>
  <si>
    <t>ST GREEN</t>
  </si>
  <si>
    <t>N41</t>
  </si>
  <si>
    <t xml:space="preserve">COSCON YANGON STRAITS SINGAPORE (YSS) - </t>
  </si>
  <si>
    <t>* Haven't announced yet</t>
  </si>
  <si>
    <t>P/ KLANG W</t>
  </si>
  <si>
    <t>N60</t>
  </si>
  <si>
    <t>MILLENNIUM BRIGHT</t>
  </si>
  <si>
    <t>OCEAN NHAVA SHEVA</t>
  </si>
  <si>
    <t>N69</t>
  </si>
  <si>
    <t>Cycle</t>
  </si>
  <si>
    <t>441S</t>
  </si>
  <si>
    <t>R1</t>
  </si>
  <si>
    <t>PEARL RIVER BRIDGE</t>
  </si>
  <si>
    <t>AXL</t>
  </si>
  <si>
    <t>LCH03</t>
  </si>
  <si>
    <t>SINAR BIMA</t>
  </si>
  <si>
    <t>AKV</t>
  </si>
  <si>
    <t>WAN HAI 275</t>
  </si>
  <si>
    <t>QCT</t>
  </si>
  <si>
    <t>R2</t>
  </si>
  <si>
    <t>SINAR BINTAN</t>
  </si>
  <si>
    <t>A91</t>
  </si>
  <si>
    <t>IBERIAN EXPRESS</t>
  </si>
  <si>
    <t>T70</t>
  </si>
  <si>
    <t>R3</t>
  </si>
  <si>
    <t>0200</t>
  </si>
  <si>
    <t>NGS</t>
  </si>
  <si>
    <t>PON</t>
  </si>
  <si>
    <t>CHARLIE</t>
  </si>
  <si>
    <t xml:space="preserve">BANGKOK                          </t>
  </si>
  <si>
    <t>SINGAPORE (AD-HOC CALL)</t>
  </si>
  <si>
    <t>DISCHARGE / LOAD (TO PGU)</t>
  </si>
  <si>
    <t>OEL</t>
  </si>
  <si>
    <t>OEL STRAITS</t>
  </si>
  <si>
    <t>CAMILLA</t>
  </si>
  <si>
    <t>SB5</t>
  </si>
  <si>
    <t>SKE</t>
  </si>
  <si>
    <t>1100</t>
  </si>
  <si>
    <t>1700</t>
  </si>
  <si>
    <t>NORDEMILIA</t>
  </si>
  <si>
    <t>TCQ</t>
  </si>
  <si>
    <t>NOTE:</t>
  </si>
  <si>
    <t xml:space="preserve">1. VESSELS BERTH AT PSA IN SINGAPORE </t>
  </si>
  <si>
    <t>2. VESSELS BERTH AT NAM HAI DINH VU IN HAIPHONG</t>
  </si>
  <si>
    <t>3. VESSELS BERTH AT TIEN SA IN DANANG</t>
  </si>
  <si>
    <t>RACHA BHUM</t>
  </si>
  <si>
    <t>AQI</t>
  </si>
  <si>
    <t>0900</t>
  </si>
  <si>
    <t>KHKOS</t>
  </si>
  <si>
    <t>KOS01</t>
  </si>
  <si>
    <t>Port Code: SIN-SINGAPORE, KOS-SIHANOUVILLE</t>
  </si>
  <si>
    <t xml:space="preserve">KUO TAI </t>
  </si>
  <si>
    <t>WAN HAI 213</t>
  </si>
  <si>
    <t>NW9</t>
  </si>
  <si>
    <t xml:space="preserve">SINGAPORE                          </t>
  </si>
  <si>
    <r>
      <t xml:space="preserve">Port Code: PKG03-Port Klang </t>
    </r>
    <r>
      <rPr>
        <b/>
        <sz val="9"/>
        <color rgb="FFFF0000"/>
        <rFont val="Arial"/>
        <family val="2"/>
      </rPr>
      <t>Westport</t>
    </r>
    <r>
      <rPr>
        <b/>
        <sz val="9"/>
        <color indexed="12"/>
        <rFont val="Arial"/>
        <family val="2"/>
      </rPr>
      <t>, SGN08-Cat Lai, PGU01-Pasir Gudang (JCT), BKK02-PAT; LCH08-LAEM CHABANG KERRY</t>
    </r>
  </si>
  <si>
    <t>IS CHINA</t>
  </si>
  <si>
    <t>NX6</t>
  </si>
  <si>
    <t>Port Code: PKG03-Westport, CGP01-CPA</t>
  </si>
  <si>
    <t>Port Code: SIN01-PSA, CGP01-CPA</t>
  </si>
  <si>
    <t>Q9C</t>
  </si>
  <si>
    <t>Port Code: SIN01-PSA, CHB02- Laem Chabang Kerry, BKK05-Sahathai Terminal, RGN03-Aisa World Port Terminal, PKG03-Port Klang Westport,BKK02-PAT Terminal</t>
  </si>
  <si>
    <t>NYK FURANO</t>
  </si>
  <si>
    <t>QDV</t>
  </si>
  <si>
    <t>0600</t>
  </si>
  <si>
    <t>BANGKOK (BMT)</t>
  </si>
  <si>
    <t>BANGKOK (PAT)</t>
  </si>
  <si>
    <t>2. VESSELS BERTH AT TAN VU IN HAIPHONG</t>
  </si>
  <si>
    <t>3. VESSELS BERTH AT UIH NHON PORT</t>
  </si>
  <si>
    <t>SGN01</t>
  </si>
  <si>
    <t>QWM</t>
  </si>
  <si>
    <t>CSCL HOUSTON</t>
  </si>
  <si>
    <t>PKW</t>
  </si>
  <si>
    <t>1500</t>
  </si>
  <si>
    <t>2300</t>
  </si>
  <si>
    <t xml:space="preserve">COUGAR </t>
  </si>
  <si>
    <t>OREA</t>
  </si>
  <si>
    <t>N99</t>
  </si>
  <si>
    <t>OEL HIND</t>
  </si>
  <si>
    <t>Q3M</t>
  </si>
  <si>
    <t>JKT09*</t>
  </si>
  <si>
    <t>JKT01**</t>
  </si>
  <si>
    <t>*** Vesse berth at VICT (ICD PHG Cargo Barge via VICT)</t>
  </si>
  <si>
    <t>Port Code: SIN-Singapore, JKT01-JICT Jakarta, JKT09- TSJ Jakarta,SGN01-VICT, HoChiMinh,SGN08-CATLAI,HoChiMinh</t>
  </si>
  <si>
    <t>Port Code: PKG03- Port Klang West; SUB02 - SURABAYA; JKT01- JAKARTA;SIN02 : SINGAPORE ; PGU01:JOHOR PORT CONTAINER TERMINAL,PASIR GUDANG</t>
  </si>
  <si>
    <t>* Delay 2 days</t>
  </si>
  <si>
    <t>Port Code: LCB-LAEM CHABANG, SIN-SINGAPORE, PKG-PORT KLANG, MAA-CHENNAI</t>
  </si>
  <si>
    <t>SIMA PERFECT</t>
  </si>
  <si>
    <t>WSP</t>
  </si>
  <si>
    <t xml:space="preserve">IAL </t>
  </si>
  <si>
    <t>LAEM CHABANG (HIT)</t>
  </si>
  <si>
    <t>LAEM CHABANG (ESCO)</t>
  </si>
  <si>
    <t>Port Code: SIN01-PSA, RGN03-AWPT, PKG01-Northport, PKG03-Westport</t>
  </si>
  <si>
    <t>CSCL KINGSTON</t>
  </si>
  <si>
    <t>RJK</t>
  </si>
  <si>
    <t>CYCLE12</t>
  </si>
  <si>
    <t>CYCLE13</t>
  </si>
  <si>
    <t>NORDLILY</t>
  </si>
  <si>
    <t>N1E</t>
  </si>
  <si>
    <t>-</t>
  </si>
  <si>
    <t>Port Code: SIN01-PSA, BLW01-BICT, PKG03-Westport, PKG01-Northport</t>
  </si>
  <si>
    <t>BLW02</t>
  </si>
  <si>
    <t>CHANA BHUM</t>
  </si>
  <si>
    <t>AH2</t>
  </si>
  <si>
    <t>HAIAN FAIR</t>
  </si>
  <si>
    <t>N5E</t>
  </si>
  <si>
    <t>KOTA RANCAK</t>
  </si>
  <si>
    <t>ADB</t>
  </si>
  <si>
    <t>NAVIOS VERMILION</t>
  </si>
  <si>
    <t>N7E</t>
  </si>
  <si>
    <t xml:space="preserve">SINAR BINTAN </t>
  </si>
  <si>
    <t xml:space="preserve">PORT KELANG </t>
  </si>
  <si>
    <t>(N)</t>
  </si>
  <si>
    <t>(S)</t>
  </si>
  <si>
    <t xml:space="preserve">E </t>
  </si>
  <si>
    <t>(W/N)</t>
  </si>
  <si>
    <t>*M/V ST GREEN BERTH AT TSJ TERMINAL (JKT09)</t>
  </si>
  <si>
    <t>**M/V CSCL HOUSTON  BERTH AT JICT TERMINAL (JKT01)</t>
  </si>
  <si>
    <t>CYCLE14</t>
  </si>
  <si>
    <t>CYCLE15</t>
  </si>
  <si>
    <t>CYCLE17</t>
  </si>
  <si>
    <t>CAPE ORIENT</t>
  </si>
  <si>
    <t>S3E</t>
  </si>
  <si>
    <t>C17</t>
  </si>
  <si>
    <t>178N/179S</t>
  </si>
  <si>
    <t>180E/W</t>
  </si>
  <si>
    <t>374N/375S</t>
  </si>
  <si>
    <t>375E/N</t>
  </si>
  <si>
    <t>1172N/S</t>
  </si>
  <si>
    <t>1173E/W</t>
  </si>
  <si>
    <t>Remarks:</t>
  </si>
  <si>
    <t>MNN03-Manila North prot, MICT terminal</t>
  </si>
  <si>
    <t>PKG01-Terminal 1 KCT North Port Kelang</t>
  </si>
  <si>
    <t>CYCLE19</t>
  </si>
  <si>
    <t>* Delay 11 days</t>
  </si>
  <si>
    <t>071HHN</t>
  </si>
  <si>
    <t>072HHS</t>
  </si>
  <si>
    <t>075HHN</t>
  </si>
  <si>
    <t>076HHS</t>
  </si>
  <si>
    <t>中远海运集运新加坡吉大港支线（SCX）</t>
  </si>
  <si>
    <t>COSCO SHIPPING Lines SINGAPORE CHITTAGONG EXPRESS SERVICE (SCX)</t>
  </si>
  <si>
    <t>中远海运集运吉大港支线一（CGX1）</t>
  </si>
  <si>
    <t>中远海运集运吉大港支线二（CGX2）</t>
  </si>
  <si>
    <t>中远海运集运吉大港支线四（CGX4）</t>
  </si>
  <si>
    <t>中远海运集运新加坡仰光巴生支线二</t>
  </si>
  <si>
    <t>COSCO SHIPPING Lines SINGAPORE YANGON MALAYSIA 2 SERVICE</t>
  </si>
  <si>
    <t>COSCO SHIPPING Lines CHITTAGONG EXPRESS SERVICE 4 (CGX4)</t>
  </si>
  <si>
    <t>COSCO SHIPPING Lines CHITTAGONG EXPRESS SERVICE-1 (CGX1)</t>
  </si>
  <si>
    <t>* Delay 5 days</t>
  </si>
  <si>
    <t>COSCO SHIPPING Lines CHITTAGONG EXPRESS SERVICE 2 (CGX2)</t>
  </si>
  <si>
    <t>中远海运集运泗水支线一（SSX1）</t>
  </si>
  <si>
    <t>中远海运集运泗水支线二（SSX2）</t>
  </si>
  <si>
    <t>中远海运集运东马支线（KTS）</t>
  </si>
  <si>
    <t>COSCO SHIPPING Lines EAST MALAYSIA EXPRESS SERVICE (KTS)</t>
  </si>
  <si>
    <t>COSCO SHIPPING Lines CATLAI PORT KLANG EXPRESS SERVICE (KVS)</t>
  </si>
  <si>
    <t>中远海运集运胡志明巴生支线（KVS）</t>
  </si>
  <si>
    <t>中远海运集运巴西古当支线（PGX）</t>
  </si>
  <si>
    <t>COSCO SHIPPING Lines PASIR GUDANG EXPRESS SERVICE (PGX)</t>
  </si>
  <si>
    <t>COSCO SHIPPING Lines VIETNAM THAILAND SERVICE (VTS)</t>
  </si>
  <si>
    <t>中远海运集运越馬泰支线（VTS）</t>
  </si>
  <si>
    <t>中远海集运巴拉望支线一（BLX1）</t>
  </si>
  <si>
    <t>中远海集运巴拉望支线二（BLX2）</t>
  </si>
  <si>
    <t>中远海运集运新加坡仰光巴生支线一</t>
  </si>
  <si>
    <t>中远海运集运泰国钦奈支线</t>
  </si>
  <si>
    <t>中远海运集运泰国钦奈印诺尔支线</t>
  </si>
  <si>
    <t>中远海运集运印越支线（IHX）</t>
  </si>
  <si>
    <t>COSCO SHIPPING Lines INDONESIA HOCHIMINH EXPRESS SERVICE (IHX)</t>
  </si>
  <si>
    <t>中远海运集运印馬支线（GMI）</t>
  </si>
  <si>
    <t>中远海运集运仰光支线</t>
  </si>
  <si>
    <t>COSCO SHIPPING Lines  GRAND MALAYSIA INDONESIA SERVICES</t>
  </si>
  <si>
    <t>COSCO SHIPPING Lines YANGON EXPRESS SERVICE (YGX)</t>
  </si>
  <si>
    <t>中远海运集运仰光泰国支线（MTS）</t>
  </si>
  <si>
    <t>COSCO SHIPPING LINES MYANMAR THAILAND STRAITS</t>
  </si>
  <si>
    <t>COSCO SHIPPING Lines THAILAND-STRAITS-CHENNAI SERVICE (TSC)</t>
  </si>
  <si>
    <t>COSCO SHIPPING Lines THAILAND-CHENNAI X-PRESS SERVICE (TCX)</t>
  </si>
  <si>
    <t>COSCO SHIPPING Lines SINGAPORE YANGON MALAYSIA 1 SERVICE</t>
  </si>
  <si>
    <t>COSCO SHIPPING Lines SINGAPORE SIHANOUKVILLE SERVICE (SHS)</t>
  </si>
  <si>
    <t>COSCO SHIPPING Lines BELAWAN EXPRESS SERVICE-2 (BLX2)</t>
  </si>
  <si>
    <t>COSCO SHIPPING Lines BELAWAN EXPRESS SERVICE-1 (BLX1)</t>
  </si>
  <si>
    <t>中远海运集运新鑫海巴拉望支线</t>
  </si>
  <si>
    <t>中远海运集运曼谷支线一（BKX1）</t>
  </si>
  <si>
    <t>中远海运集运曼谷支线二（BKX2）</t>
  </si>
  <si>
    <t>中远海运集运曼谷支线三（BKX3）</t>
  </si>
  <si>
    <t>中远海运集运雅加达支线一（SIX1）</t>
  </si>
  <si>
    <t>中远海运集运三宝垄支线一（SRX1）</t>
  </si>
  <si>
    <t>COSCO SHIPPING Lines BELAWAN STRAIT SERVICE (BSS)</t>
  </si>
  <si>
    <t>COSCO SHIPPING Lines BANGKOK EXPRESS SERVICE-1 (BKX1)</t>
  </si>
  <si>
    <t>COSCO SHIPPING Lines BANGKOK EXPRESS SERVICE-2 (BKX2)</t>
  </si>
  <si>
    <t>COSCO SHIPPING Lines BANGKOK EXPRESS SERVICE-3 (BKX3)</t>
  </si>
  <si>
    <t>COSCO SHIPPING Lines JAKARTA EXPRESS SERVICE-1 (SIX1)</t>
  </si>
  <si>
    <t>COSCO SHIPPING Lines SEMARANG EXPRESS SERVICE-1 (SRX1)</t>
  </si>
  <si>
    <t>COSCO SHIPPING Lines SEMARANG EXPRESS SERVICE-2 (SRX2)</t>
  </si>
  <si>
    <t>中远海运集运三宝垄支线二（SRX2）</t>
  </si>
  <si>
    <t>SEVILLIA</t>
  </si>
  <si>
    <t>A2U</t>
  </si>
  <si>
    <t>KAPITAN AFANASYEV</t>
  </si>
  <si>
    <t>CYCLE16</t>
  </si>
  <si>
    <t>中远海运集运巴生吉大港支线（MBX）</t>
  </si>
  <si>
    <t>COSCO SHIPPING Lines PORT KELANG CHITTAGONG EXPRESS SERVICE (MBX)</t>
  </si>
  <si>
    <t>中远海运集运新加坡北越归仁支线（NVX）</t>
  </si>
  <si>
    <t>中远海运集运新加坡北越归仁支线（NVX2）</t>
  </si>
  <si>
    <t xml:space="preserve">COSCO SHIPPING LINES SINGAPORE NORTH VIETNAM (QUI NHON) EXPRESS SERVICE (NVX) </t>
  </si>
  <si>
    <t xml:space="preserve">COSCO SHIPPING LINES SINGAPORE NORTH VIETNAM (DANANG) EXPRESS SERVICE (NVX2) </t>
  </si>
  <si>
    <t>COSCO SHIPPING LINES SINGAPORE NORTH MANILA EXPRESS-1 (NP1)</t>
  </si>
  <si>
    <t>中远海运集运西哈努克线（SHS）</t>
  </si>
  <si>
    <t>中远海运集运北菲律賓支线一（NP1）</t>
  </si>
  <si>
    <t>COSCO SHIPPING Lines SURABAYA EXPRESS SERVICE 1 (SSX1)</t>
  </si>
  <si>
    <t>COSCO SHIPPING Lines SURABAYA EXPRESS SERVICE 2 (SSX2)</t>
  </si>
  <si>
    <t>0032N</t>
  </si>
  <si>
    <t>0032S</t>
  </si>
  <si>
    <t>0033N</t>
  </si>
  <si>
    <t>R3: Nordlion re-instate UIH call, Etb SIN delay to 17/11</t>
  </si>
  <si>
    <t>R4</t>
  </si>
  <si>
    <t>CHANGE ROUTING SIN-UIH-HPH-SIN</t>
  </si>
  <si>
    <t>Port Code: SIN-Singapore, UIH-Qui Nhon, HPH-Hai Phong</t>
  </si>
  <si>
    <t>中远集运新加坡吉大港支线三（CGX3）</t>
  </si>
  <si>
    <t>COSCON SINGAPORE CHITTAGONG EXPRESS SERVICE 3 (CGX3)</t>
  </si>
  <si>
    <t>TZINI</t>
  </si>
  <si>
    <t>R1S</t>
  </si>
  <si>
    <t>181N/182S</t>
  </si>
  <si>
    <t>183E/W</t>
  </si>
  <si>
    <t>375N/376S</t>
  </si>
  <si>
    <t>376E/N</t>
  </si>
  <si>
    <t>1174N/S</t>
  </si>
  <si>
    <t>1175E/W</t>
  </si>
  <si>
    <t>MAENAM 1</t>
  </si>
  <si>
    <t>RPL</t>
  </si>
  <si>
    <t>R1: WEST SCENT 162S Phase out at PKG</t>
  </si>
  <si>
    <t>R2: MAENAM 1 001N Phase in at PKG</t>
  </si>
  <si>
    <t>CAPE ARAXOS</t>
  </si>
  <si>
    <t>N62</t>
  </si>
  <si>
    <t>K31</t>
  </si>
  <si>
    <t>R5</t>
  </si>
  <si>
    <t xml:space="preserve">R1: Nordemilia omitting UIH port due to unable to berth UIH port at low draft limitation 5.5M resulting </t>
  </si>
  <si>
    <t>R2: Nordlion omitting UIH port as a result from typhoon with port restricted draft limitation 5.5M which lead to vsl cannot berth</t>
  </si>
  <si>
    <t>079HHN</t>
  </si>
  <si>
    <t>080HHS</t>
  </si>
  <si>
    <t>083HHN</t>
  </si>
  <si>
    <t>084HHS</t>
  </si>
  <si>
    <t>C18</t>
  </si>
  <si>
    <t>C19</t>
  </si>
  <si>
    <t>184N/185S</t>
  </si>
  <si>
    <t>186E/W</t>
  </si>
  <si>
    <t>376N/377S</t>
  </si>
  <si>
    <t>377E/N</t>
  </si>
  <si>
    <t>1176N/S</t>
  </si>
  <si>
    <t>1177E/W</t>
  </si>
  <si>
    <t>C20</t>
  </si>
  <si>
    <t>189E/W</t>
  </si>
  <si>
    <t>377N/378S</t>
  </si>
  <si>
    <t>378E/N</t>
  </si>
  <si>
    <t>1178N/S</t>
  </si>
  <si>
    <t>1179E/W</t>
  </si>
  <si>
    <t>CYCLE18</t>
  </si>
  <si>
    <t xml:space="preserve">AXL </t>
  </si>
  <si>
    <t xml:space="preserve">JAKARTA BRIDGE </t>
  </si>
  <si>
    <t>R3Q</t>
  </si>
  <si>
    <t>PHASE OUT</t>
  </si>
  <si>
    <t>Port Code: SIN-PSA, JKT06-T300</t>
  </si>
  <si>
    <t>0441S</t>
  </si>
  <si>
    <t>OEL LANKA</t>
  </si>
  <si>
    <t>KOTA WAJAR</t>
  </si>
  <si>
    <t>AGG</t>
  </si>
  <si>
    <t xml:space="preserve">LAEM CHABANG </t>
  </si>
  <si>
    <t>Port Code: SIN-Singapore, BKK-Bangkok (BMT), LCH-Laem Chabang</t>
  </si>
  <si>
    <t>中远海运集运巴拉望巴生新加坡支线（RTB）</t>
  </si>
  <si>
    <t>COSCO SHIPPING Lines BELAWAN PORT KLANG SINGPORE EXPRESS (RTB)</t>
  </si>
  <si>
    <t>Port Code: BLW01-BICT, PKG03-Port Klang Westport, SIN01-PSA</t>
  </si>
  <si>
    <t>Vessel Sliding</t>
  </si>
  <si>
    <t xml:space="preserve">R1: P/O </t>
  </si>
  <si>
    <t>YM HORIZON</t>
  </si>
  <si>
    <t>SNV</t>
  </si>
  <si>
    <t>278E</t>
  </si>
  <si>
    <t>R2: P/I</t>
  </si>
  <si>
    <t>* Delay 8 days</t>
  </si>
  <si>
    <t>Delay Eta Sin/Bkk/Lch 2 days</t>
  </si>
  <si>
    <t>764N</t>
  </si>
  <si>
    <t>764S</t>
  </si>
  <si>
    <t>777N</t>
  </si>
  <si>
    <t>777S</t>
  </si>
  <si>
    <t>* Delay Eta MNL 4 days</t>
  </si>
  <si>
    <t>* Delay Eta SIN 2 days, Delay Eta MNL 1 day</t>
  </si>
  <si>
    <t>* SSL INSERTING AD HOC UIH CALL</t>
  </si>
  <si>
    <t>* Delay Eta HPH 1 day, delay etd hph to 24/dec</t>
  </si>
  <si>
    <t>* Delay Eta HPH 1 day, 1 day early Etd DAD</t>
  </si>
  <si>
    <t>R6</t>
  </si>
  <si>
    <t>*Delayed 1-2 days.</t>
  </si>
  <si>
    <t>*Delayed 2-5 days due to SUB heavy port congestion.</t>
  </si>
  <si>
    <t>*Delayed 4 days.</t>
  </si>
  <si>
    <t>*Arrived SUB on PFS, delayed 2 days upon SUB departure due port congestion &amp; bad weather.</t>
  </si>
  <si>
    <t>087HHN</t>
  </si>
  <si>
    <t>088HHS</t>
  </si>
  <si>
    <t>091HHN</t>
  </si>
  <si>
    <t>092HHS</t>
  </si>
  <si>
    <t>Omit 1st call LCH(HIT) for schedule recovery</t>
  </si>
  <si>
    <t>ATA SIN 16/12 (DELAY 4 DAYS)</t>
  </si>
  <si>
    <t>ATA SIN 07/12 (DELAY 2 DAYS)</t>
  </si>
  <si>
    <t>P.KLANG (WP)</t>
  </si>
  <si>
    <t>CYCLE20</t>
  </si>
  <si>
    <t>192E/W</t>
  </si>
  <si>
    <t>378N/379S</t>
  </si>
  <si>
    <t>379E/N</t>
  </si>
  <si>
    <t>1180N/S</t>
  </si>
  <si>
    <t>1181E/W</t>
  </si>
  <si>
    <t>CNY LAY UP</t>
  </si>
  <si>
    <t>* P/O NORDLILY 083HHN/084HHS, 013N/S, 1 day delay Eta Sin</t>
  </si>
  <si>
    <t>* P/O NORDLILY 087HHN/088HHS, 014N/S</t>
  </si>
  <si>
    <t>* P/O NORDLILY 091HHN/092HHS, 015N/S</t>
  </si>
  <si>
    <t>QHA</t>
  </si>
  <si>
    <t>KESTREL</t>
  </si>
  <si>
    <t>R1:End of TSC slot exchange svc</t>
  </si>
  <si>
    <t>R1: TSC service slot exchange terminated last voyage being NYK PAULA 170W/E ETA LCH 17/03- ETA LCH 07/04</t>
  </si>
  <si>
    <t>R1: COSCO SURABAYA 058W to phase back in TCX service at SIN 06/01 for loading</t>
  </si>
  <si>
    <t>R2: Revised BSA for TCX WEF NAVIOS VERMILION 036W/E</t>
  </si>
  <si>
    <t xml:space="preserve">ATA SIN 25/12 (brought forward 1 day) </t>
  </si>
  <si>
    <t xml:space="preserve">ATA SIN 2/01 (PFS) </t>
  </si>
  <si>
    <t>ATA SIN 9/01 (PFS)</t>
  </si>
  <si>
    <t>*vsl slide to WK52</t>
  </si>
  <si>
    <t>*ATA SIN 3RD, ATA SUB 6TH &gt;&gt; Delayed 3 days.</t>
  </si>
  <si>
    <t>*ATA SIN 10TH, ATA SUB 13TH &gt;&gt; Delayed 3 days.</t>
  </si>
  <si>
    <t>UPDATED AS ON 17Jan2018</t>
  </si>
  <si>
    <t>SAT/SUN</t>
  </si>
  <si>
    <t>*slide from wk2 to wk3</t>
  </si>
  <si>
    <t>UPDATED AS ON 18JAN2018</t>
  </si>
  <si>
    <t>CYCLE21</t>
  </si>
  <si>
    <t>CYCLE22</t>
  </si>
  <si>
    <t>*delay 2 days ATA SIN 9/1, delay 2 days ATA KCH, delay 3 days ATA BTU, bad weather &amp; port congestion, ETD BTU 18/01 with 6 days delay.</t>
  </si>
  <si>
    <t>CHERRY VESTA</t>
  </si>
  <si>
    <t>N6S</t>
  </si>
  <si>
    <t xml:space="preserve">GANTA BHUM </t>
  </si>
  <si>
    <t>A23</t>
  </si>
  <si>
    <t>331E</t>
  </si>
  <si>
    <t>R1: P/I</t>
  </si>
  <si>
    <t>R6: Due to Chinese New Year, tentative schedule subject to changes</t>
  </si>
  <si>
    <t>UPDATED AS ON 23JAN2018</t>
  </si>
  <si>
    <t xml:space="preserve">WED </t>
  </si>
  <si>
    <t>SEMARANG</t>
  </si>
  <si>
    <t>CYCLE01</t>
  </si>
  <si>
    <t>TBC</t>
  </si>
  <si>
    <t>CYCLE02</t>
  </si>
  <si>
    <t>Port Code: PKG03- Port Klang West; SUB02 - SURABAYA;SRG02: SEMARANG; JKT01- JAKARTA;SIN02 : SINGAPORE ; PGU01:JOHOR PORT CONTAINER TERMINAL,PASIR GUDANG</t>
  </si>
  <si>
    <t>CYCLE03</t>
  </si>
  <si>
    <t>CYCLE17 /R1</t>
  </si>
  <si>
    <t>R1 :</t>
  </si>
  <si>
    <t>P/I TO NEW GMI FOR LOAD</t>
  </si>
  <si>
    <r>
      <t>中远海运集运印馬支线（GMI）</t>
    </r>
    <r>
      <rPr>
        <b/>
        <sz val="10"/>
        <color indexed="8"/>
        <rFont val="Arial"/>
        <family val="2"/>
      </rPr>
      <t>W.E.F 26 FEB 2018</t>
    </r>
  </si>
  <si>
    <t>324E</t>
  </si>
  <si>
    <t>325E</t>
  </si>
  <si>
    <t>326E</t>
  </si>
  <si>
    <t>327E</t>
  </si>
  <si>
    <t>328E</t>
  </si>
  <si>
    <t>329E</t>
  </si>
  <si>
    <t>R2: Blank Sailing</t>
  </si>
  <si>
    <t>R1: Wan Hai 211 N361 -OMIT SGN08. Hence, DO NOT arrange cargo ex PKG to SGN on Wan Hai 211 N361 ETA PKG 16/02.</t>
  </si>
  <si>
    <t>* Start winter schedule with SIN port omission effective from WH213 V.322  ETA SIN 30/11/2017 until further notice from partner WHL.</t>
  </si>
  <si>
    <t>*ATA SIN 17/1, ata sub 20/1, atd sub 23/1 &gt;&gt;&gt; Delayed 3-5 days.</t>
  </si>
  <si>
    <t>VESSEL DELAY SLIDE FM WK2 TO WK3</t>
  </si>
  <si>
    <t>R3: Resume SINGAPORE call from WH205 V.468 ETA SIN 5/APR/2018.</t>
  </si>
  <si>
    <t>(-)</t>
  </si>
  <si>
    <t>updated as at 25JAN2018</t>
  </si>
  <si>
    <t>WAN HAI 171</t>
  </si>
  <si>
    <t>ARU</t>
  </si>
  <si>
    <t>R4: Due to Wan Hai 211 N361 omit SGN, which affect us no loading ex PKG to SGN, BSA 120 teus / 580tons will be reallocate on Wan Hai 171 S235 ETA PKG NORTHPORT 28/2, ETD PKG NORTHPORT 1/3, ETA SGN 04/03.</t>
  </si>
  <si>
    <t>UPDATED AS AT 26JAN2018</t>
  </si>
  <si>
    <t>*delay 4 days.</t>
  </si>
  <si>
    <t>MAX CRUSADER</t>
  </si>
  <si>
    <t>R6P</t>
  </si>
  <si>
    <t>SLIDE DUE TO VESSEL DELAY</t>
  </si>
  <si>
    <t>*Delay ETA SIN 19/01 (3day)</t>
  </si>
  <si>
    <t>*Delay ATA SIN 28/01 (5days)</t>
  </si>
  <si>
    <t>*WEEK 5 SLIDING DUE TO VESSEL DELAY 1 WEEK</t>
  </si>
  <si>
    <t>* Delay 7 days</t>
  </si>
  <si>
    <t>193N/194S</t>
  </si>
  <si>
    <t>195E/W</t>
  </si>
  <si>
    <t>379N/380S</t>
  </si>
  <si>
    <t>380E/N</t>
  </si>
  <si>
    <t>1182N/S</t>
  </si>
  <si>
    <t>1183E/W</t>
  </si>
  <si>
    <t>CYCLE04</t>
  </si>
  <si>
    <t>updated on 01/02/2018</t>
  </si>
  <si>
    <t>095HHN</t>
  </si>
  <si>
    <t>096HHS</t>
  </si>
  <si>
    <t>099HHN</t>
  </si>
  <si>
    <t>100HHS</t>
  </si>
  <si>
    <t>Vsl Sliding 1 week</t>
  </si>
  <si>
    <t>103HHN</t>
  </si>
  <si>
    <t>104HHS</t>
  </si>
  <si>
    <t>UPDATED AS OF 02FEB2018</t>
  </si>
  <si>
    <t>UPDATED AS AT 02FEB2018</t>
  </si>
  <si>
    <t>UPDATED AS AT 05FEB2018</t>
  </si>
  <si>
    <t>updated as of 05 FEB 2018</t>
  </si>
  <si>
    <t xml:space="preserve">*WEEK 4 &amp; 7, insert calling LCH for discharge </t>
  </si>
  <si>
    <t>*DELAY ETA SIN 07/02 (8days)</t>
  </si>
  <si>
    <t>*delay 3-4 days.</t>
  </si>
  <si>
    <t>*est delay 3 days</t>
  </si>
  <si>
    <t>*est delay 2 days</t>
  </si>
  <si>
    <t>*est delay 1 day</t>
  </si>
  <si>
    <t>SUNSHINE BANDAMA</t>
  </si>
  <si>
    <t>N5A</t>
  </si>
  <si>
    <t>updated as of 06 FEB 2018</t>
  </si>
  <si>
    <t>R1 - KANWAY GALAXY P/O FOR DRY DOCK, SUNSHINE BANDAMA P/I FOR 1 WEEK</t>
  </si>
  <si>
    <t>updated 06 FEB 2018</t>
  </si>
  <si>
    <t xml:space="preserve">UPDATED AS OF 06 FEB 2018 </t>
  </si>
  <si>
    <t xml:space="preserve">GENOVA </t>
  </si>
  <si>
    <t>R1: P/O</t>
  </si>
  <si>
    <t>R1: HIJAU SAMUDRA 078 ETA SIN 24/02 phase out BLX1 service</t>
  </si>
  <si>
    <t>R2: SUNSHINE BANDAMA 035 ETA SIN 26/02 phase in BLX1 service</t>
  </si>
  <si>
    <t>UPDATED 06/02/2018</t>
  </si>
  <si>
    <t>RBK</t>
  </si>
  <si>
    <t>S235</t>
  </si>
  <si>
    <t>COSCO SHIPPING Lines ARABIAN-SEA X-PRESS SERVICE (ASX)</t>
  </si>
  <si>
    <t>Port Code: JEA-JEBEL ALI, KLF-KHOR FAKKAN, MUN-MUNDRA, HZA-HAZIRA, NVA- NHAVA SHEVA, KHL- KHALIFA</t>
  </si>
  <si>
    <t>JEBEL ALI</t>
  </si>
  <si>
    <t>KHOR FAKKAN</t>
  </si>
  <si>
    <t>MUNDRA</t>
  </si>
  <si>
    <t>HAZIRA</t>
  </si>
  <si>
    <t>NHAVA SHEVA</t>
  </si>
  <si>
    <t>KHALIFA</t>
  </si>
  <si>
    <t>JEA01</t>
  </si>
  <si>
    <t>JEA03</t>
  </si>
  <si>
    <t>KLF01</t>
  </si>
  <si>
    <t>MUN01</t>
  </si>
  <si>
    <t>HZA01</t>
  </si>
  <si>
    <t>NVA03</t>
  </si>
  <si>
    <t>KHL01</t>
  </si>
  <si>
    <t>NORTHERN PRACTISE</t>
  </si>
  <si>
    <t>QQ5</t>
  </si>
  <si>
    <t>INTER MUMBAI</t>
  </si>
  <si>
    <t>SO6</t>
  </si>
  <si>
    <t>COSCO SHIPPING Lines INDIA GULF INDIA X-PRESS SERVICE (IGX)</t>
  </si>
  <si>
    <t>Port Code: JEA-JEBEL ALI, SOH-SOHAR, NVA- NHAVA SHEVA, MUN-MUNDRA</t>
  </si>
  <si>
    <t>SOHAR</t>
  </si>
  <si>
    <t>SOH01</t>
  </si>
  <si>
    <t>NVA02</t>
  </si>
  <si>
    <t>MUN02</t>
  </si>
  <si>
    <t>NORTHERN GENERAL</t>
  </si>
  <si>
    <t>A4Z</t>
  </si>
  <si>
    <t>NORTHERN PRELUDE</t>
  </si>
  <si>
    <t>RMN</t>
  </si>
  <si>
    <t>中远海运集运海湾印度支线</t>
  </si>
  <si>
    <t>COSCO SHIPPING Lines KARACHI GWADAR GULF SERVICE (KGS)</t>
  </si>
  <si>
    <t>Port Code: JEA-JEBEL ALI, QCT-PORT QASIM, KHI-KARACHI, GWR-GWADAR, SHJ- SHARJAH, KHL-KHALIFA</t>
  </si>
  <si>
    <t>week</t>
    <phoneticPr fontId="0" type="noConversion"/>
  </si>
  <si>
    <t>VESSEL NAME</t>
    <phoneticPr fontId="0" type="noConversion"/>
  </si>
  <si>
    <t>VSL OP</t>
    <phoneticPr fontId="0" type="noConversion"/>
  </si>
  <si>
    <t>VSL CODE</t>
    <phoneticPr fontId="0" type="noConversion"/>
  </si>
  <si>
    <t>VOY</t>
  </si>
  <si>
    <t>PORT QASIM</t>
  </si>
  <si>
    <t>KARACHI</t>
  </si>
  <si>
    <t>GWADAR</t>
  </si>
  <si>
    <t>VOY</t>
    <phoneticPr fontId="0" type="noConversion"/>
  </si>
  <si>
    <t>SHARJAH</t>
  </si>
  <si>
    <t>JEA02</t>
  </si>
  <si>
    <t>QCT01</t>
  </si>
  <si>
    <t>KHI02</t>
  </si>
  <si>
    <t>GWR01</t>
  </si>
  <si>
    <t>SHJ01</t>
  </si>
  <si>
    <t>IRIS2</t>
    <phoneticPr fontId="0" type="noConversion"/>
  </si>
  <si>
    <t xml:space="preserve">COMMON </t>
    <phoneticPr fontId="0" type="noConversion"/>
  </si>
  <si>
    <t>Wed</t>
  </si>
  <si>
    <t>Thu</t>
  </si>
  <si>
    <t>Fri</t>
  </si>
  <si>
    <t>Sun</t>
  </si>
  <si>
    <t>Mon</t>
  </si>
  <si>
    <t>Tue</t>
  </si>
  <si>
    <t>Sat</t>
  </si>
  <si>
    <t>1030</t>
  </si>
  <si>
    <t>1800</t>
    <phoneticPr fontId="0" type="noConversion"/>
  </si>
  <si>
    <t>0600</t>
    <phoneticPr fontId="0" type="noConversion"/>
  </si>
  <si>
    <t>1030</t>
    <phoneticPr fontId="0" type="noConversion"/>
  </si>
  <si>
    <t>0830</t>
    <phoneticPr fontId="0" type="noConversion"/>
  </si>
  <si>
    <t>0400</t>
    <phoneticPr fontId="0" type="noConversion"/>
  </si>
  <si>
    <t>1400</t>
    <phoneticPr fontId="0" type="noConversion"/>
  </si>
  <si>
    <t>0030</t>
    <phoneticPr fontId="0" type="noConversion"/>
  </si>
  <si>
    <t>1630</t>
  </si>
  <si>
    <t>1730</t>
  </si>
  <si>
    <t>1000</t>
    <phoneticPr fontId="0" type="noConversion"/>
  </si>
  <si>
    <t>1700</t>
    <phoneticPr fontId="0" type="noConversion"/>
  </si>
  <si>
    <t>0900</t>
    <phoneticPr fontId="0" type="noConversion"/>
  </si>
  <si>
    <t>1430</t>
    <phoneticPr fontId="0" type="noConversion"/>
  </si>
  <si>
    <t>0530</t>
  </si>
  <si>
    <t>0630</t>
  </si>
  <si>
    <t>2030</t>
    <phoneticPr fontId="0" type="noConversion"/>
  </si>
  <si>
    <t>0200</t>
    <phoneticPr fontId="0" type="noConversion"/>
  </si>
  <si>
    <t>2230</t>
    <phoneticPr fontId="0" type="noConversion"/>
  </si>
  <si>
    <t>MS TIGER</t>
  </si>
  <si>
    <t>NGS</t>
    <phoneticPr fontId="0" type="noConversion"/>
  </si>
  <si>
    <t>AZB</t>
  </si>
  <si>
    <t>PROSPER</t>
    <phoneticPr fontId="0" type="noConversion"/>
  </si>
  <si>
    <t>XPF</t>
    <phoneticPr fontId="0" type="noConversion"/>
  </si>
  <si>
    <t>PRS</t>
  </si>
  <si>
    <t>067E</t>
  </si>
  <si>
    <t>067W</t>
  </si>
  <si>
    <t>070E</t>
  </si>
  <si>
    <t>070W</t>
  </si>
  <si>
    <t>中远海运集运阿拉伯印度支线</t>
  </si>
  <si>
    <t>中远海运集运瓜尔达海湾支线</t>
  </si>
  <si>
    <t>UPDATED 07/02/2018</t>
  </si>
  <si>
    <t>updated as at 07 FEB 2018</t>
  </si>
  <si>
    <t>updated as at 7 FEB 2018</t>
  </si>
  <si>
    <r>
      <t>190N/</t>
    </r>
    <r>
      <rPr>
        <b/>
        <sz val="9"/>
        <color rgb="FFFF0000"/>
        <rFont val="Arial"/>
        <family val="2"/>
      </rPr>
      <t>191S</t>
    </r>
  </si>
  <si>
    <t>R1: KOTA RANCAK V.0077E REPLACED BY CHERRY VESTA V.0001E ETA SIN 27/1.</t>
  </si>
  <si>
    <t>updated as at 07 Feb 2018</t>
  </si>
  <si>
    <t>*For Tanjung Manis Caller (TMI) - Total 8 days.</t>
  </si>
  <si>
    <t>NON TMI CALLER (ttl 7 DAYS) + 1 DAY TO KCH</t>
  </si>
  <si>
    <t>TMI CALLER ( ttl 8 DAYS) + 7 DAYS TO ETA SIN + 2 DAYS TO KCH</t>
  </si>
  <si>
    <r>
      <t xml:space="preserve">*For </t>
    </r>
    <r>
      <rPr>
        <b/>
        <sz val="8"/>
        <color rgb="FFFF0000"/>
        <rFont val="Arial"/>
        <family val="2"/>
      </rPr>
      <t>NON</t>
    </r>
    <r>
      <rPr>
        <b/>
        <sz val="8"/>
        <rFont val="Arial"/>
        <family val="2"/>
      </rPr>
      <t xml:space="preserve"> Tanjung Manis Caller (TMI) - Total 7 days.</t>
    </r>
  </si>
  <si>
    <t>updated as at 8 FEB 2018</t>
  </si>
  <si>
    <t>R3 : MAYMYO STAR OMIT PGU 1ST CALL - AS PER LTS V.375S ETA PGU (1ST CALL) 19-DEC (currently 2.5 days behind schedule).</t>
  </si>
  <si>
    <t>C21</t>
  </si>
  <si>
    <t>C22</t>
  </si>
  <si>
    <t>C23</t>
  </si>
  <si>
    <t>196N/197S</t>
  </si>
  <si>
    <t>198E/W</t>
  </si>
  <si>
    <t>380N/381S</t>
  </si>
  <si>
    <t>381E/N</t>
  </si>
  <si>
    <t>1184N/S</t>
  </si>
  <si>
    <t>1185E/W</t>
  </si>
  <si>
    <t>C24</t>
  </si>
  <si>
    <t>199N/200S</t>
  </si>
  <si>
    <t>201E/W</t>
  </si>
  <si>
    <t>381N/382S</t>
  </si>
  <si>
    <t>382E/N</t>
  </si>
  <si>
    <t>1186N/S</t>
  </si>
  <si>
    <t>1187E/W</t>
  </si>
  <si>
    <t>R1  GANTA BHUM 331E to phase in RTB service for 1 voyage replacing CHANA BHUM</t>
  </si>
  <si>
    <t>R2 No vessel this week due to  both vessel bunching at Week 7</t>
  </si>
  <si>
    <t>SINAR SUMBA 489N PHASING OUT @ PGU ONCE DISCH IS COMPLELTED</t>
  </si>
  <si>
    <t xml:space="preserve">R1: Maymyo Star omit PGU 2nd call - v.378N original ETA PGU 24/02 (delay eta 27/02) </t>
  </si>
  <si>
    <t>updated as at 9 FEB 2018</t>
  </si>
  <si>
    <t>187N/188S</t>
  </si>
  <si>
    <t>FRISIA NUERNBERG</t>
  </si>
  <si>
    <t>AXD</t>
  </si>
  <si>
    <t>ORNELLA</t>
  </si>
  <si>
    <t>S5L</t>
  </si>
  <si>
    <t>VLADIVOSTOK</t>
  </si>
  <si>
    <t>QPQ</t>
  </si>
  <si>
    <t>TR ARAMIS</t>
  </si>
  <si>
    <t>N8T</t>
  </si>
  <si>
    <t>OEL BANGLADESH</t>
  </si>
  <si>
    <t>OEB</t>
  </si>
  <si>
    <t>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</si>
</sst>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2" formatCode="_ &quot;¥&quot;* #,##0_ ;_ &quot;¥&quot;* \-#,##0_ ;_ &quot;¥&quot;* &quot;-&quot;_ ;_ @_ "/>
    <numFmt numFmtId="41" formatCode="_ * #,##0_ ;_ * \-#,##0_ ;_ * &quot;-&quot;_ ;_ @_ "/>
    <numFmt numFmtId="176" formatCode="_(* #,##0.00_);_(* \(#,##0.00\);_(* &quot;-&quot;??_);_(@_)"/>
    <numFmt numFmtId="177" formatCode="&quot;\&quot;#,##0;[Red]&quot;\&quot;\-#,##0"/>
    <numFmt numFmtId="178" formatCode="&quot;\&quot;#,##0.00;[Red]&quot;\&quot;\-#,##0.00"/>
    <numFmt numFmtId="179" formatCode="_ &quot;\&quot;* #,##0_ ;_ &quot;\&quot;* \-#,##0_ ;_ &quot;\&quot;* &quot;-&quot;_ ;_ @_ "/>
    <numFmt numFmtId="180" formatCode="#,##0;[Red]&quot;-&quot;#,##0"/>
    <numFmt numFmtId="181" formatCode="#,##0.00;[Red]&quot;-&quot;#,##0.00"/>
    <numFmt numFmtId="182" formatCode="mm/dd/yy"/>
    <numFmt numFmtId="183" formatCode="_-* #,##0.00\ &quot;F&quot;_-;\-* #,##0.00\ &quot;F&quot;_-;_-* &quot;-&quot;??\ &quot;F&quot;_-;_-@_-"/>
    <numFmt numFmtId="184" formatCode="0.0&quot;  &quot;"/>
    <numFmt numFmtId="185" formatCode="0000"/>
    <numFmt numFmtId="186" formatCode="000&quot;E&quot;"/>
    <numFmt numFmtId="187" formatCode="000&quot;W&quot;"/>
    <numFmt numFmtId="188" formatCode="0000&quot;E&quot;"/>
    <numFmt numFmtId="189" formatCode="0000&quot;W&quot;"/>
    <numFmt numFmtId="190" formatCode="dd/mm"/>
    <numFmt numFmtId="191" formatCode="[$-14809]dd/mm/yyyy;@"/>
    <numFmt numFmtId="192" formatCode="hh:mm"/>
    <numFmt numFmtId="193" formatCode="000&quot;S&quot;"/>
    <numFmt numFmtId="194" formatCode="000&quot;N&quot;"/>
    <numFmt numFmtId="195" formatCode="0000&quot;N&quot;"/>
    <numFmt numFmtId="196" formatCode="&quot;S&quot;000"/>
    <numFmt numFmtId="197" formatCode="&quot;N&quot;000"/>
    <numFmt numFmtId="198" formatCode="0000&quot;S&quot;"/>
    <numFmt numFmtId="199" formatCode="_-&quot;¥&quot;* #,##0_-;\-&quot;¥&quot;* #,##0_-;_-&quot;¥&quot;* &quot;-&quot;_-;_-@_-"/>
    <numFmt numFmtId="200" formatCode="_ &quot;\&quot;* #,##0.00_ ;_ &quot;\&quot;* \-#,##0.00_ ;_ &quot;\&quot;* &quot;-&quot;??_ ;_ @_ "/>
    <numFmt numFmtId="201" formatCode="000"/>
    <numFmt numFmtId="202" formatCode="&quot;0&quot;00"/>
    <numFmt numFmtId="203" formatCode="[$-409]d/mmm;@"/>
    <numFmt numFmtId="204" formatCode="###0.#"/>
    <numFmt numFmtId="205" formatCode="\$#,##0\ ;\(\$#,##0\)"/>
    <numFmt numFmtId="206" formatCode="#,##0&quot; F&quot;_);\(#,##0&quot; F&quot;\)"/>
    <numFmt numFmtId="207" formatCode="#,##0.000_);[Red]\(#,##0.000\)"/>
    <numFmt numFmtId="208" formatCode="0.000%"/>
    <numFmt numFmtId="209" formatCode="_-* #,##0.00_-;\-* #,##0.00_-;_-* &quot;-&quot;??_-;_-@_-"/>
    <numFmt numFmtId="210" formatCode="_-&quot;\&quot;* #,##0.00_-;\-&quot;\&quot;* #,##0.00_-;_-&quot;\&quot;* &quot;-&quot;??_-;_-@_-"/>
  </numFmts>
  <fonts count="244"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0"/>
      <name val="Arial"/>
      <family val="2"/>
    </font>
    <font>
      <u/>
      <sz val="11"/>
      <color indexed="12"/>
      <name val="宋体"/>
      <charset val="134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indexed="8"/>
      <name val="宋体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i/>
      <sz val="11"/>
      <color indexed="6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b/>
      <sz val="18"/>
      <color indexed="62"/>
      <name val="Cambria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夥鰻羹"/>
      <family val="1"/>
      <charset val="136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u/>
      <sz val="11"/>
      <color indexed="36"/>
      <name val="ＭＳ Ｐゴシック"/>
      <family val="1"/>
      <charset val="136"/>
    </font>
    <font>
      <sz val="12"/>
      <name val="宋体"/>
      <family val="3"/>
      <charset val="134"/>
    </font>
    <font>
      <b/>
      <sz val="15"/>
      <color indexed="8"/>
      <name val="Arial"/>
      <family val="2"/>
    </font>
    <font>
      <sz val="12"/>
      <color indexed="8"/>
      <name val="黑体"/>
      <family val="3"/>
      <charset val="134"/>
    </font>
    <font>
      <sz val="8"/>
      <color indexed="8"/>
      <name val="黑体"/>
      <family val="3"/>
      <charset val="134"/>
    </font>
    <font>
      <sz val="8"/>
      <color indexed="8"/>
      <name val="Arial Narrow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4"/>
      <name val="?l?r ??fc"/>
      <family val="1"/>
    </font>
    <font>
      <b/>
      <sz val="9"/>
      <color indexed="12"/>
      <name val="Arial"/>
      <family val="2"/>
    </font>
    <font>
      <b/>
      <sz val="9"/>
      <color indexed="8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sz val="9"/>
      <color indexed="8"/>
      <name val="Impact"/>
      <family val="2"/>
    </font>
    <font>
      <b/>
      <sz val="9"/>
      <name val="Arial"/>
      <family val="2"/>
    </font>
    <font>
      <sz val="9"/>
      <name val="Impact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9"/>
      <color theme="1"/>
      <name val="Comic Sans MS"/>
      <family val="4"/>
    </font>
    <font>
      <sz val="11"/>
      <color rgb="FFFF0000"/>
      <name val="宋体"/>
      <family val="2"/>
      <scheme val="minor"/>
    </font>
    <font>
      <b/>
      <sz val="9"/>
      <color rgb="FF0000FF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11"/>
      <color indexed="8"/>
      <name val="宋体"/>
      <family val="2"/>
      <scheme val="minor"/>
    </font>
    <font>
      <b/>
      <sz val="10"/>
      <color indexed="8"/>
      <name val="宋体"/>
      <family val="3"/>
      <charset val="134"/>
      <scheme val="major"/>
    </font>
    <font>
      <b/>
      <sz val="10"/>
      <color theme="1"/>
      <name val="Arial"/>
      <family val="2"/>
    </font>
    <font>
      <sz val="8"/>
      <color indexed="8"/>
      <name val="宋体"/>
      <family val="2"/>
      <scheme val="minor"/>
    </font>
    <font>
      <sz val="12"/>
      <color rgb="FF0000FF"/>
      <name val="黑体"/>
      <family val="3"/>
      <charset val="134"/>
    </font>
    <font>
      <sz val="12"/>
      <color rgb="FF0000FF"/>
      <name val="Arial"/>
      <family val="2"/>
    </font>
    <font>
      <sz val="11"/>
      <color rgb="FF0000FF"/>
      <name val="宋体"/>
      <family val="3"/>
      <charset val="134"/>
    </font>
    <font>
      <b/>
      <sz val="10"/>
      <name val="宋体"/>
      <family val="3"/>
      <charset val="134"/>
      <scheme val="major"/>
    </font>
    <font>
      <sz val="10"/>
      <color indexed="8"/>
      <name val="宋体"/>
      <family val="2"/>
      <scheme val="minor"/>
    </font>
    <font>
      <sz val="1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0"/>
      <color indexed="8"/>
      <name val="宋体"/>
      <family val="1"/>
      <scheme val="major"/>
    </font>
    <font>
      <b/>
      <sz val="10"/>
      <color rgb="FF0000FF"/>
      <name val="Arial"/>
      <family val="2"/>
    </font>
    <font>
      <b/>
      <sz val="10"/>
      <color rgb="FF0000FF"/>
      <name val="宋体"/>
      <family val="3"/>
      <charset val="134"/>
      <scheme val="major"/>
    </font>
    <font>
      <sz val="8"/>
      <color rgb="FFFF0000"/>
      <name val="Arial"/>
      <family val="2"/>
    </font>
    <font>
      <sz val="10"/>
      <name val="Impact"/>
      <family val="2"/>
    </font>
    <font>
      <sz val="10"/>
      <color indexed="8"/>
      <name val="Impact"/>
      <family val="2"/>
    </font>
    <font>
      <sz val="11"/>
      <color indexed="9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0"/>
      <name val="Helv"/>
      <family val="2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color theme="1"/>
      <name val="宋体"/>
      <family val="2"/>
      <scheme val="minor"/>
    </font>
    <font>
      <sz val="10"/>
      <color indexed="8"/>
      <name val="Arial Narrow"/>
      <family val="2"/>
    </font>
    <font>
      <b/>
      <sz val="10"/>
      <color rgb="FFFF0000"/>
      <name val="Arial"/>
      <family val="2"/>
    </font>
    <font>
      <b/>
      <sz val="10"/>
      <color rgb="FF3333FF"/>
      <name val="Arial"/>
      <family val="2"/>
    </font>
    <font>
      <b/>
      <sz val="11"/>
      <color rgb="FFFF0000"/>
      <name val="宋体"/>
      <family val="2"/>
      <scheme val="minor"/>
    </font>
    <font>
      <sz val="10"/>
      <color indexed="8"/>
      <name val="宋体"/>
      <family val="1"/>
      <scheme val="major"/>
    </font>
    <font>
      <sz val="9"/>
      <color theme="1"/>
      <name val="Impact"/>
      <family val="2"/>
    </font>
    <font>
      <sz val="8"/>
      <color theme="1"/>
      <name val="宋体"/>
      <family val="2"/>
      <scheme val="minor"/>
    </font>
    <font>
      <b/>
      <sz val="9"/>
      <color rgb="FF3333FF"/>
      <name val="Arial"/>
      <family val="2"/>
    </font>
    <font>
      <sz val="16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ajor"/>
    </font>
    <font>
      <b/>
      <sz val="11"/>
      <color rgb="FFFF0000"/>
      <name val="宋体"/>
      <family val="3"/>
      <charset val="134"/>
    </font>
    <font>
      <sz val="10"/>
      <name val="宋体"/>
      <family val="2"/>
      <scheme val="minor"/>
    </font>
    <font>
      <sz val="10"/>
      <color rgb="FFFF0000"/>
      <name val="宋体"/>
      <family val="2"/>
      <scheme val="minor"/>
    </font>
    <font>
      <sz val="8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color indexed="8"/>
      <name val="Arial"/>
      <family val="2"/>
    </font>
    <font>
      <b/>
      <sz val="9"/>
      <color indexed="8"/>
      <name val="宋体"/>
      <family val="3"/>
      <charset val="134"/>
      <scheme val="major"/>
    </font>
    <font>
      <b/>
      <sz val="9.5"/>
      <name val="宋体"/>
      <family val="3"/>
      <charset val="134"/>
      <scheme val="major"/>
    </font>
    <font>
      <sz val="5"/>
      <color indexed="8"/>
      <name val="Arial"/>
      <family val="2"/>
    </font>
    <font>
      <b/>
      <sz val="9"/>
      <name val="宋体"/>
      <family val="3"/>
      <charset val="134"/>
    </font>
    <font>
      <sz val="6"/>
      <color theme="1"/>
      <name val="宋体"/>
      <family val="2"/>
      <scheme val="minor"/>
    </font>
    <font>
      <sz val="8"/>
      <color indexed="8"/>
      <name val="宋体"/>
      <family val="3"/>
      <charset val="134"/>
    </font>
    <font>
      <b/>
      <sz val="10"/>
      <name val="宋体"/>
      <family val="1"/>
      <scheme val="major"/>
    </font>
    <font>
      <b/>
      <sz val="10"/>
      <color rgb="FF0000FF"/>
      <name val="宋体"/>
      <family val="1"/>
      <scheme val="major"/>
    </font>
    <font>
      <b/>
      <sz val="10"/>
      <color rgb="FFFF0000"/>
      <name val="宋体"/>
      <family val="1"/>
      <scheme val="major"/>
    </font>
    <font>
      <b/>
      <sz val="10"/>
      <color theme="1"/>
      <name val="宋体"/>
      <family val="1"/>
      <scheme val="major"/>
    </font>
    <font>
      <b/>
      <sz val="10"/>
      <color rgb="FF3333FF"/>
      <name val="宋体"/>
      <family val="3"/>
      <charset val="134"/>
      <scheme val="major"/>
    </font>
    <font>
      <b/>
      <sz val="12"/>
      <color indexed="8"/>
      <name val="黑体"/>
      <family val="3"/>
      <charset val="134"/>
    </font>
    <font>
      <b/>
      <sz val="12"/>
      <color indexed="8"/>
      <name val="Arial Narrow"/>
      <family val="2"/>
    </font>
    <font>
      <sz val="12"/>
      <color indexed="8"/>
      <name val="Arial Narrow"/>
      <family val="2"/>
    </font>
    <font>
      <b/>
      <sz val="15"/>
      <color indexed="8"/>
      <name val="黑体"/>
      <family val="3"/>
      <charset val="134"/>
    </font>
    <font>
      <b/>
      <sz val="10"/>
      <color rgb="FFFF0000"/>
      <name val="宋体"/>
      <family val="2"/>
      <scheme val="minor"/>
    </font>
    <font>
      <sz val="6"/>
      <color indexed="8"/>
      <name val="宋体"/>
      <family val="3"/>
      <charset val="134"/>
    </font>
    <font>
      <b/>
      <sz val="10"/>
      <color indexed="8"/>
      <name val="Calibri"/>
      <family val="2"/>
    </font>
    <font>
      <b/>
      <sz val="15"/>
      <color theme="1"/>
      <name val="Arial"/>
      <family val="2"/>
    </font>
    <font>
      <b/>
      <sz val="16"/>
      <color indexed="8"/>
      <name val="宋体"/>
      <family val="2"/>
      <scheme val="minor"/>
    </font>
    <font>
      <b/>
      <sz val="11"/>
      <color rgb="FFFF00FF"/>
      <name val="宋体"/>
      <family val="3"/>
      <charset val="134"/>
    </font>
    <font>
      <b/>
      <sz val="11"/>
      <color indexed="8"/>
      <name val="宋体"/>
      <family val="2"/>
      <scheme val="minor"/>
    </font>
    <font>
      <b/>
      <sz val="15"/>
      <color indexed="8"/>
      <name val="宋体"/>
      <family val="3"/>
      <charset val="134"/>
    </font>
    <font>
      <b/>
      <sz val="15"/>
      <color rgb="FFFF00FF"/>
      <name val="宋体"/>
      <family val="3"/>
      <charset val="134"/>
    </font>
    <font>
      <sz val="9"/>
      <color theme="9"/>
      <name val="Impact"/>
      <family val="2"/>
    </font>
    <font>
      <sz val="11"/>
      <color rgb="FF0000FF"/>
      <name val="宋体"/>
      <family val="2"/>
      <scheme val="minor"/>
    </font>
    <font>
      <sz val="11"/>
      <color rgb="FF000000"/>
      <name val="宋体"/>
      <family val="2"/>
      <scheme val="minor"/>
    </font>
    <font>
      <b/>
      <sz val="9"/>
      <color rgb="FF000000"/>
      <name val="Arial"/>
      <family val="2"/>
    </font>
    <font>
      <b/>
      <sz val="9.5"/>
      <name val="宋体"/>
      <family val="1"/>
      <scheme val="major"/>
    </font>
    <font>
      <b/>
      <sz val="9"/>
      <color rgb="FFFF0000"/>
      <name val="宋体"/>
      <family val="1"/>
      <scheme val="major"/>
    </font>
    <font>
      <sz val="7"/>
      <color indexed="8"/>
      <name val="宋体"/>
      <family val="3"/>
      <charset val="134"/>
    </font>
    <font>
      <sz val="5.5"/>
      <color theme="1"/>
      <name val="宋体"/>
      <family val="2"/>
      <scheme val="minor"/>
    </font>
    <font>
      <sz val="5.5"/>
      <color indexed="8"/>
      <name val="宋体"/>
      <family val="3"/>
      <charset val="134"/>
    </font>
    <font>
      <b/>
      <strike/>
      <sz val="9"/>
      <color indexed="8"/>
      <name val="Arial"/>
      <family val="2"/>
    </font>
    <font>
      <b/>
      <sz val="14"/>
      <color rgb="FFFF0000"/>
      <name val="宋体"/>
      <family val="2"/>
      <scheme val="minor"/>
    </font>
    <font>
      <sz val="14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7"/>
      <color indexed="8"/>
      <name val="Arial"/>
      <family val="2"/>
    </font>
    <font>
      <strike/>
      <sz val="9"/>
      <name val="Arial"/>
      <family val="2"/>
    </font>
    <font>
      <b/>
      <strike/>
      <sz val="9"/>
      <color rgb="FF0000FF"/>
      <name val="Arial"/>
      <family val="2"/>
    </font>
    <font>
      <b/>
      <strike/>
      <sz val="9"/>
      <color theme="1"/>
      <name val="Arial"/>
      <family val="2"/>
    </font>
    <font>
      <b/>
      <strike/>
      <sz val="9"/>
      <name val="Arial"/>
      <family val="2"/>
    </font>
    <font>
      <sz val="5"/>
      <color theme="1"/>
      <name val="宋体"/>
      <family val="2"/>
      <scheme val="minor"/>
    </font>
    <font>
      <sz val="9"/>
      <color theme="1"/>
      <name val="Arial"/>
      <family val="2"/>
    </font>
    <font>
      <b/>
      <sz val="9"/>
      <name val="宋体"/>
      <family val="1"/>
      <scheme val="major"/>
    </font>
    <font>
      <b/>
      <sz val="9"/>
      <color rgb="FF0000FF"/>
      <name val="宋体"/>
      <family val="1"/>
      <scheme val="major"/>
    </font>
    <font>
      <sz val="6.5"/>
      <color indexed="8"/>
      <name val="Arial"/>
      <family val="2"/>
    </font>
    <font>
      <b/>
      <sz val="10"/>
      <color theme="1"/>
      <name val="宋体"/>
      <family val="3"/>
      <charset val="134"/>
      <scheme val="major"/>
    </font>
    <font>
      <b/>
      <sz val="9"/>
      <color theme="1"/>
      <name val="宋体"/>
      <family val="1"/>
      <scheme val="major"/>
    </font>
    <font>
      <sz val="9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C00000"/>
      <name val="Arial"/>
      <family val="2"/>
    </font>
    <font>
      <sz val="11"/>
      <name val="宋体"/>
      <family val="3"/>
      <charset val="134"/>
    </font>
    <font>
      <sz val="11"/>
      <color rgb="FFC00000"/>
      <name val="宋体"/>
      <family val="2"/>
      <scheme val="minor"/>
    </font>
    <font>
      <sz val="11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11"/>
      <color indexed="9"/>
      <name val="宋体"/>
      <family val="3"/>
      <charset val="134"/>
    </font>
    <font>
      <sz val="8"/>
      <name val="돋움"/>
      <family val="2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name val="돋움"/>
      <family val="2"/>
      <charset val="129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43"/>
      <name val="Arial"/>
      <family val="2"/>
    </font>
    <font>
      <b/>
      <sz val="13"/>
      <color indexed="56"/>
      <name val="宋体"/>
      <family val="3"/>
      <charset val="134"/>
    </font>
    <font>
      <sz val="8"/>
      <name val="굴림체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돋움"/>
      <family val="2"/>
      <charset val="129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바탕체"/>
      <family val="3"/>
      <charset val="129"/>
    </font>
    <font>
      <u/>
      <sz val="9"/>
      <color indexed="36"/>
      <name val="바탕체"/>
      <family val="3"/>
      <charset val="129"/>
    </font>
    <font>
      <u/>
      <sz val="9"/>
      <color indexed="12"/>
      <name val="바탕체"/>
      <family val="3"/>
      <charset val="129"/>
    </font>
    <font>
      <sz val="11"/>
      <name val="돋움"/>
      <family val="2"/>
    </font>
    <font>
      <u/>
      <sz val="12"/>
      <color indexed="12"/>
      <name val="新細明體"/>
      <family val="1"/>
      <charset val="136"/>
    </font>
    <font>
      <u/>
      <sz val="11"/>
      <color theme="10"/>
      <name val="宋体"/>
      <family val="3"/>
      <charset val="134"/>
    </font>
    <font>
      <u/>
      <sz val="11"/>
      <color theme="10"/>
      <name val="Calibri"/>
      <family val="2"/>
    </font>
    <font>
      <sz val="9"/>
      <color theme="1"/>
      <name val="宋体"/>
      <family val="2"/>
      <scheme val="minor"/>
    </font>
    <font>
      <sz val="15"/>
      <color indexed="8"/>
      <name val="Arial"/>
      <family val="2"/>
    </font>
    <font>
      <sz val="15"/>
      <color theme="1"/>
      <name val="Arial"/>
      <family val="2"/>
    </font>
    <font>
      <sz val="15"/>
      <color indexed="8"/>
      <name val="宋体"/>
      <family val="2"/>
      <scheme val="minor"/>
    </font>
    <font>
      <sz val="15"/>
      <color theme="1"/>
      <name val="宋体"/>
      <family val="2"/>
      <scheme val="minor"/>
    </font>
    <font>
      <sz val="9"/>
      <color rgb="FFFF0000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23"/>
      </patternFill>
    </fill>
    <fill>
      <patternFill patternType="solid">
        <fgColor indexed="52"/>
      </patternFill>
    </fill>
    <fill>
      <patternFill patternType="solid">
        <fgColor indexed="5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1"/>
        <bgColor indexed="64"/>
      </patternFill>
    </fill>
  </fills>
  <borders count="1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/>
      <bottom style="medium">
        <color indexed="64"/>
      </bottom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/>
      <bottom style="thick">
        <color rgb="FFFF0000"/>
      </bottom>
      <diagonal/>
    </border>
    <border>
      <left/>
      <right style="dashDotDot">
        <color indexed="64"/>
      </right>
      <top style="thick">
        <color rgb="FFFF0000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mediumDashed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mediumDashDot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Dot">
        <color indexed="64"/>
      </left>
      <right/>
      <top style="medium">
        <color indexed="64"/>
      </top>
      <bottom style="thin">
        <color indexed="64"/>
      </bottom>
      <diagonal/>
    </border>
    <border>
      <left style="dashDot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DotDot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indexed="64"/>
      </left>
      <right/>
      <top style="medium">
        <color indexed="64"/>
      </top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medium">
        <color indexed="64"/>
      </top>
      <bottom/>
      <diagonal/>
    </border>
    <border>
      <left style="thin">
        <color indexed="64"/>
      </left>
      <right style="dashDot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dash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ashDot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808">
    <xf numFmtId="191" fontId="0" fillId="0" borderId="0"/>
    <xf numFmtId="191" fontId="40" fillId="2" borderId="0" applyNumberFormat="0" applyBorder="0" applyAlignment="0" applyProtection="0"/>
    <xf numFmtId="191" fontId="40" fillId="4" borderId="0" applyNumberFormat="0" applyBorder="0" applyAlignment="0" applyProtection="0"/>
    <xf numFmtId="191" fontId="40" fillId="6" borderId="0" applyNumberFormat="0" applyBorder="0" applyAlignment="0" applyProtection="0"/>
    <xf numFmtId="191" fontId="40" fillId="2" borderId="0" applyNumberFormat="0" applyBorder="0" applyAlignment="0" applyProtection="0"/>
    <xf numFmtId="191" fontId="40" fillId="7" borderId="0" applyNumberFormat="0" applyBorder="0" applyAlignment="0" applyProtection="0"/>
    <xf numFmtId="191" fontId="40" fillId="4" borderId="0" applyNumberFormat="0" applyBorder="0" applyAlignment="0" applyProtection="0"/>
    <xf numFmtId="191" fontId="40" fillId="2" borderId="0" applyNumberFormat="0" applyBorder="0" applyAlignment="0" applyProtection="0"/>
    <xf numFmtId="191" fontId="40" fillId="8" borderId="0" applyNumberFormat="0" applyBorder="0" applyAlignment="0" applyProtection="0"/>
    <xf numFmtId="191" fontId="40" fillId="9" borderId="0" applyNumberFormat="0" applyBorder="0" applyAlignment="0" applyProtection="0"/>
    <xf numFmtId="191" fontId="40" fillId="2" borderId="0" applyNumberFormat="0" applyBorder="0" applyAlignment="0" applyProtection="0"/>
    <xf numFmtId="191" fontId="40" fillId="7" borderId="0" applyNumberFormat="0" applyBorder="0" applyAlignment="0" applyProtection="0"/>
    <xf numFmtId="191" fontId="40" fillId="4" borderId="0" applyNumberFormat="0" applyBorder="0" applyAlignment="0" applyProtection="0"/>
    <xf numFmtId="191" fontId="41" fillId="10" borderId="0" applyNumberFormat="0" applyBorder="0" applyAlignment="0" applyProtection="0"/>
    <xf numFmtId="191" fontId="41" fillId="8" borderId="0" applyNumberFormat="0" applyBorder="0" applyAlignment="0" applyProtection="0"/>
    <xf numFmtId="191" fontId="41" fillId="9" borderId="0" applyNumberFormat="0" applyBorder="0" applyAlignment="0" applyProtection="0"/>
    <xf numFmtId="191" fontId="41" fillId="11" borderId="0" applyNumberFormat="0" applyBorder="0" applyAlignment="0" applyProtection="0"/>
    <xf numFmtId="191" fontId="41" fillId="10" borderId="0" applyNumberFormat="0" applyBorder="0" applyAlignment="0" applyProtection="0"/>
    <xf numFmtId="191" fontId="41" fillId="4" borderId="0" applyNumberFormat="0" applyBorder="0" applyAlignment="0" applyProtection="0"/>
    <xf numFmtId="191" fontId="41" fillId="10" borderId="0" applyNumberFormat="0" applyBorder="0" applyAlignment="0" applyProtection="0"/>
    <xf numFmtId="191" fontId="41" fillId="12" borderId="0" applyNumberFormat="0" applyBorder="0" applyAlignment="0" applyProtection="0"/>
    <xf numFmtId="191" fontId="41" fillId="9" borderId="0" applyNumberFormat="0" applyBorder="0" applyAlignment="0" applyProtection="0"/>
    <xf numFmtId="191" fontId="41" fillId="13" borderId="0" applyNumberFormat="0" applyBorder="0" applyAlignment="0" applyProtection="0"/>
    <xf numFmtId="191" fontId="41" fillId="10" borderId="0" applyNumberFormat="0" applyBorder="0" applyAlignment="0" applyProtection="0"/>
    <xf numFmtId="191" fontId="41" fillId="12" borderId="0" applyNumberFormat="0" applyBorder="0" applyAlignment="0" applyProtection="0"/>
    <xf numFmtId="191" fontId="42" fillId="3" borderId="0" applyNumberFormat="0" applyBorder="0" applyAlignment="0" applyProtection="0"/>
    <xf numFmtId="183" fontId="58" fillId="0" borderId="0" applyFill="0" applyBorder="0" applyAlignment="0"/>
    <xf numFmtId="191" fontId="49" fillId="2" borderId="1" applyNumberFormat="0" applyAlignment="0" applyProtection="0"/>
    <xf numFmtId="191" fontId="43" fillId="2" borderId="2" applyNumberFormat="0" applyAlignment="0" applyProtection="0"/>
    <xf numFmtId="191" fontId="59" fillId="0" borderId="0" applyNumberFormat="0" applyAlignment="0">
      <alignment horizontal="left"/>
    </xf>
    <xf numFmtId="191" fontId="60" fillId="0" borderId="0" applyNumberFormat="0" applyAlignment="0">
      <alignment horizontal="left"/>
    </xf>
    <xf numFmtId="191" fontId="50" fillId="0" borderId="0" applyNumberFormat="0" applyFill="0" applyBorder="0" applyAlignment="0" applyProtection="0"/>
    <xf numFmtId="191" fontId="44" fillId="5" borderId="0" applyNumberFormat="0" applyBorder="0" applyAlignment="0" applyProtection="0"/>
    <xf numFmtId="38" fontId="61" fillId="14" borderId="0" applyNumberFormat="0" applyBorder="0" applyAlignment="0" applyProtection="0"/>
    <xf numFmtId="191" fontId="36" fillId="0" borderId="3" applyNumberFormat="0" applyAlignment="0" applyProtection="0">
      <alignment horizontal="left" vertical="center"/>
    </xf>
    <xf numFmtId="191" fontId="36" fillId="0" borderId="4">
      <alignment horizontal="left" vertical="center"/>
    </xf>
    <xf numFmtId="191" fontId="51" fillId="0" borderId="5" applyNumberFormat="0" applyFill="0" applyAlignment="0" applyProtection="0"/>
    <xf numFmtId="191" fontId="52" fillId="0" borderId="6" applyNumberFormat="0" applyFill="0" applyAlignment="0" applyProtection="0"/>
    <xf numFmtId="191" fontId="53" fillId="0" borderId="7" applyNumberFormat="0" applyFill="0" applyAlignment="0" applyProtection="0"/>
    <xf numFmtId="191" fontId="53" fillId="0" borderId="0" applyNumberFormat="0" applyFill="0" applyBorder="0" applyAlignment="0" applyProtection="0"/>
    <xf numFmtId="10" fontId="61" fillId="15" borderId="8" applyNumberFormat="0" applyBorder="0" applyAlignment="0" applyProtection="0"/>
    <xf numFmtId="191" fontId="45" fillId="4" borderId="1" applyNumberFormat="0" applyAlignment="0" applyProtection="0"/>
    <xf numFmtId="191" fontId="54" fillId="0" borderId="9" applyNumberFormat="0" applyFill="0" applyAlignment="0" applyProtection="0"/>
    <xf numFmtId="191" fontId="46" fillId="16" borderId="0" applyNumberFormat="0" applyBorder="0" applyAlignment="0" applyProtection="0"/>
    <xf numFmtId="184" fontId="58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37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37" fillId="0" borderId="0"/>
    <xf numFmtId="191" fontId="32" fillId="0" borderId="0"/>
    <xf numFmtId="191" fontId="32" fillId="0" borderId="0"/>
    <xf numFmtId="191" fontId="37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84" fillId="0" borderId="0"/>
    <xf numFmtId="191" fontId="38" fillId="0" borderId="0"/>
    <xf numFmtId="191" fontId="85" fillId="0" borderId="0"/>
    <xf numFmtId="191" fontId="56" fillId="0" borderId="0"/>
    <xf numFmtId="191" fontId="38" fillId="0" borderId="0"/>
    <xf numFmtId="191" fontId="37" fillId="0" borderId="0"/>
    <xf numFmtId="191" fontId="37" fillId="0" borderId="0"/>
    <xf numFmtId="191" fontId="37" fillId="0" borderId="0"/>
    <xf numFmtId="191" fontId="37" fillId="0" borderId="0"/>
    <xf numFmtId="191" fontId="72" fillId="0" borderId="0"/>
    <xf numFmtId="191" fontId="72" fillId="0" borderId="0"/>
    <xf numFmtId="191" fontId="38" fillId="6" borderId="10" applyNumberFormat="0" applyFont="0" applyAlignment="0" applyProtection="0"/>
    <xf numFmtId="191" fontId="47" fillId="2" borderId="1" applyNumberFormat="0" applyAlignment="0" applyProtection="0"/>
    <xf numFmtId="10" fontId="38" fillId="0" borderId="0" applyFont="0" applyFill="0" applyBorder="0" applyAlignment="0" applyProtection="0"/>
    <xf numFmtId="9" fontId="57" fillId="0" borderId="0" applyFont="0" applyFill="0" applyBorder="0" applyAlignment="0" applyProtection="0"/>
    <xf numFmtId="182" fontId="62" fillId="0" borderId="0" applyNumberFormat="0" applyFill="0" applyBorder="0" applyAlignment="0" applyProtection="0">
      <alignment horizontal="left"/>
    </xf>
    <xf numFmtId="40" fontId="63" fillId="0" borderId="0" applyBorder="0">
      <alignment horizontal="right"/>
    </xf>
    <xf numFmtId="191" fontId="55" fillId="0" borderId="0" applyNumberFormat="0" applyFill="0" applyBorder="0" applyAlignment="0" applyProtection="0"/>
    <xf numFmtId="191" fontId="48" fillId="0" borderId="11" applyNumberFormat="0" applyFill="0" applyAlignment="0" applyProtection="0"/>
    <xf numFmtId="191" fontId="54" fillId="0" borderId="0" applyNumberFormat="0" applyFill="0" applyBorder="0" applyAlignment="0" applyProtection="0"/>
    <xf numFmtId="191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91" fontId="39" fillId="0" borderId="0">
      <alignment vertical="center"/>
    </xf>
    <xf numFmtId="191" fontId="65" fillId="0" borderId="0"/>
    <xf numFmtId="191" fontId="65" fillId="0" borderId="0"/>
    <xf numFmtId="191" fontId="56" fillId="0" borderId="0"/>
    <xf numFmtId="191" fontId="38" fillId="0" borderId="0"/>
    <xf numFmtId="179" fontId="58" fillId="0" borderId="0" applyFont="0" applyFill="0" applyBorder="0" applyAlignment="0" applyProtection="0"/>
    <xf numFmtId="191" fontId="34" fillId="0" borderId="0" applyProtection="0"/>
    <xf numFmtId="191" fontId="64" fillId="0" borderId="0" applyNumberFormat="0" applyFill="0" applyBorder="0" applyAlignment="0" applyProtection="0">
      <alignment vertical="top"/>
      <protection locked="0"/>
    </xf>
    <xf numFmtId="178" fontId="58" fillId="0" borderId="0" applyFont="0" applyFill="0" applyBorder="0" applyAlignment="0" applyProtection="0"/>
    <xf numFmtId="177" fontId="58" fillId="0" borderId="0" applyFont="0" applyFill="0" applyBorder="0" applyAlignment="0" applyProtection="0"/>
    <xf numFmtId="191" fontId="31" fillId="0" borderId="0"/>
    <xf numFmtId="191" fontId="30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8" fillId="0" borderId="0"/>
    <xf numFmtId="191" fontId="26" fillId="0" borderId="0"/>
    <xf numFmtId="0" fontId="40" fillId="2" borderId="0" applyNumberFormat="0" applyBorder="0" applyAlignment="0" applyProtection="0"/>
    <xf numFmtId="0" fontId="40" fillId="4" borderId="0" applyNumberFormat="0" applyBorder="0" applyAlignment="0" applyProtection="0"/>
    <xf numFmtId="0" fontId="40" fillId="6" borderId="0" applyNumberFormat="0" applyBorder="0" applyAlignment="0" applyProtection="0"/>
    <xf numFmtId="0" fontId="40" fillId="2" borderId="0" applyNumberFormat="0" applyBorder="0" applyAlignment="0" applyProtection="0"/>
    <xf numFmtId="0" fontId="40" fillId="7" borderId="0" applyNumberFormat="0" applyBorder="0" applyAlignment="0" applyProtection="0"/>
    <xf numFmtId="0" fontId="40" fillId="4" borderId="0" applyNumberFormat="0" applyBorder="0" applyAlignment="0" applyProtection="0"/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40" fillId="2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2" borderId="0" applyNumberFormat="0" applyBorder="0" applyAlignment="0" applyProtection="0"/>
    <xf numFmtId="0" fontId="40" fillId="7" borderId="0" applyNumberFormat="0" applyBorder="0" applyAlignment="0" applyProtection="0"/>
    <xf numFmtId="0" fontId="40" fillId="4" borderId="0" applyNumberFormat="0" applyBorder="0" applyAlignment="0" applyProtection="0"/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41" fillId="10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1" borderId="0" applyNumberFormat="0" applyBorder="0" applyAlignment="0" applyProtection="0"/>
    <xf numFmtId="0" fontId="41" fillId="10" borderId="0" applyNumberFormat="0" applyBorder="0" applyAlignment="0" applyProtection="0"/>
    <xf numFmtId="0" fontId="41" fillId="4" borderId="0" applyNumberFormat="0" applyBorder="0" applyAlignment="0" applyProtection="0"/>
    <xf numFmtId="0" fontId="107" fillId="38" borderId="0" applyNumberFormat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107" fillId="36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07" fillId="40" borderId="0" applyNumberFormat="0" applyBorder="0" applyAlignment="0" applyProtection="0">
      <alignment vertical="center"/>
    </xf>
    <xf numFmtId="0" fontId="107" fillId="41" borderId="0" applyNumberFormat="0" applyBorder="0" applyAlignment="0" applyProtection="0">
      <alignment vertical="center"/>
    </xf>
    <xf numFmtId="0" fontId="41" fillId="10" borderId="0" applyNumberFormat="0" applyBorder="0" applyAlignment="0" applyProtection="0"/>
    <xf numFmtId="0" fontId="41" fillId="12" borderId="0" applyNumberFormat="0" applyBorder="0" applyAlignment="0" applyProtection="0"/>
    <xf numFmtId="0" fontId="41" fillId="9" borderId="0" applyNumberFormat="0" applyBorder="0" applyAlignment="0" applyProtection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2" borderId="0" applyNumberFormat="0" applyBorder="0" applyAlignment="0" applyProtection="0"/>
    <xf numFmtId="0" fontId="42" fillId="3" borderId="0" applyNumberFormat="0" applyBorder="0" applyAlignment="0" applyProtection="0"/>
    <xf numFmtId="0" fontId="49" fillId="2" borderId="1" applyNumberFormat="0" applyAlignment="0" applyProtection="0"/>
    <xf numFmtId="0" fontId="43" fillId="2" borderId="2" applyNumberFormat="0" applyAlignment="0" applyProtection="0"/>
    <xf numFmtId="42" fontId="38" fillId="0" borderId="0" applyFont="0" applyFill="0" applyBorder="0" applyAlignment="0" applyProtection="0"/>
    <xf numFmtId="199" fontId="38" fillId="0" borderId="0" applyFont="0" applyFill="0" applyBorder="0" applyAlignment="0" applyProtection="0"/>
    <xf numFmtId="199" fontId="38" fillId="0" borderId="0" applyFont="0" applyFill="0" applyBorder="0" applyAlignment="0" applyProtection="0"/>
    <xf numFmtId="42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200" fontId="38" fillId="0" borderId="0" applyFont="0" applyFill="0" applyBorder="0" applyAlignment="0" applyProtection="0"/>
    <xf numFmtId="0" fontId="59" fillId="0" borderId="0" applyNumberFormat="0" applyAlignment="0">
      <alignment horizontal="left"/>
    </xf>
    <xf numFmtId="0" fontId="60" fillId="0" borderId="0" applyNumberFormat="0" applyAlignment="0">
      <alignment horizontal="left"/>
    </xf>
    <xf numFmtId="0" fontId="50" fillId="0" borderId="0" applyNumberFormat="0" applyFill="0" applyBorder="0" applyAlignment="0" applyProtection="0"/>
    <xf numFmtId="0" fontId="44" fillId="5" borderId="0" applyNumberFormat="0" applyBorder="0" applyAlignment="0" applyProtection="0"/>
    <xf numFmtId="0" fontId="36" fillId="0" borderId="3" applyNumberFormat="0" applyAlignment="0" applyProtection="0">
      <alignment horizontal="left" vertical="center"/>
    </xf>
    <xf numFmtId="0" fontId="36" fillId="0" borderId="4">
      <alignment horizontal="left" vertical="center"/>
    </xf>
    <xf numFmtId="0" fontId="51" fillId="0" borderId="5" applyNumberFormat="0" applyFill="0" applyAlignment="0" applyProtection="0"/>
    <xf numFmtId="0" fontId="52" fillId="0" borderId="6" applyNumberFormat="0" applyFill="0" applyAlignment="0" applyProtection="0"/>
    <xf numFmtId="0" fontId="53" fillId="0" borderId="7" applyNumberFormat="0" applyFill="0" applyAlignment="0" applyProtection="0"/>
    <xf numFmtId="0" fontId="53" fillId="0" borderId="0" applyNumberFormat="0" applyFill="0" applyBorder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0" fontId="11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top"/>
      <protection locked="0"/>
    </xf>
    <xf numFmtId="0" fontId="45" fillId="4" borderId="1" applyNumberFormat="0" applyAlignment="0" applyProtection="0"/>
    <xf numFmtId="0" fontId="54" fillId="0" borderId="9" applyNumberFormat="0" applyFill="0" applyAlignment="0" applyProtection="0"/>
    <xf numFmtId="0" fontId="46" fillId="16" borderId="0" applyNumberFormat="0" applyBorder="0" applyAlignment="0" applyProtection="0"/>
    <xf numFmtId="0" fontId="26" fillId="0" borderId="0"/>
    <xf numFmtId="0" fontId="37" fillId="0" borderId="0"/>
    <xf numFmtId="0" fontId="32" fillId="0" borderId="0"/>
    <xf numFmtId="0" fontId="38" fillId="0" borderId="0"/>
    <xf numFmtId="0" fontId="26" fillId="0" borderId="0"/>
    <xf numFmtId="0" fontId="112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5" fillId="0" borderId="0"/>
    <xf numFmtId="0" fontId="26" fillId="0" borderId="0"/>
    <xf numFmtId="0" fontId="26" fillId="0" borderId="0"/>
    <xf numFmtId="0" fontId="56" fillId="0" borderId="0"/>
    <xf numFmtId="0" fontId="37" fillId="0" borderId="0"/>
    <xf numFmtId="0" fontId="38" fillId="0" borderId="0"/>
    <xf numFmtId="0" fontId="26" fillId="0" borderId="0">
      <alignment vertical="center"/>
    </xf>
    <xf numFmtId="0" fontId="37" fillId="0" borderId="0"/>
    <xf numFmtId="0" fontId="37" fillId="0" borderId="0"/>
    <xf numFmtId="0" fontId="37" fillId="0" borderId="0">
      <alignment vertical="center"/>
    </xf>
    <xf numFmtId="0" fontId="37" fillId="0" borderId="0"/>
    <xf numFmtId="0" fontId="38" fillId="6" borderId="10" applyNumberFormat="0" applyFont="0" applyAlignment="0" applyProtection="0"/>
    <xf numFmtId="0" fontId="47" fillId="2" borderId="1" applyNumberFormat="0" applyAlignment="0" applyProtection="0"/>
    <xf numFmtId="0" fontId="55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54" fillId="0" borderId="0" applyNumberFormat="0" applyFill="0" applyBorder="0" applyAlignment="0" applyProtection="0"/>
    <xf numFmtId="0" fontId="38" fillId="0" borderId="0"/>
    <xf numFmtId="0" fontId="56" fillId="0" borderId="0"/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5" borderId="0" applyNumberFormat="0" applyBorder="0" applyAlignment="0" applyProtection="0">
      <alignment vertical="center"/>
    </xf>
    <xf numFmtId="0" fontId="113" fillId="5" borderId="0" applyNumberFormat="0" applyBorder="0" applyAlignment="0" applyProtection="0">
      <alignment vertical="center"/>
    </xf>
    <xf numFmtId="0" fontId="113" fillId="5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3" fillId="30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3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114" fillId="29" borderId="0" applyNumberFormat="0" applyBorder="0" applyAlignment="0" applyProtection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0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107" fillId="42" borderId="0" applyNumberFormat="0" applyBorder="0" applyAlignment="0" applyProtection="0">
      <alignment vertical="center"/>
    </xf>
    <xf numFmtId="0" fontId="107" fillId="43" borderId="0" applyNumberFormat="0" applyBorder="0" applyAlignment="0" applyProtection="0">
      <alignment vertical="center"/>
    </xf>
    <xf numFmtId="0" fontId="107" fillId="44" borderId="0" applyNumberFormat="0" applyBorder="0" applyAlignment="0" applyProtection="0">
      <alignment vertical="center"/>
    </xf>
    <xf numFmtId="0" fontId="107" fillId="39" borderId="0" applyNumberFormat="0" applyBorder="0" applyAlignment="0" applyProtection="0">
      <alignment vertical="center"/>
    </xf>
    <xf numFmtId="0" fontId="107" fillId="40" borderId="0" applyNumberFormat="0" applyBorder="0" applyAlignment="0" applyProtection="0">
      <alignment vertical="center"/>
    </xf>
    <xf numFmtId="0" fontId="107" fillId="45" borderId="0" applyNumberFormat="0" applyBorder="0" applyAlignment="0" applyProtection="0">
      <alignment vertical="center"/>
    </xf>
    <xf numFmtId="0" fontId="116" fillId="0" borderId="62" applyNumberFormat="0" applyFill="0" applyAlignment="0" applyProtection="0">
      <alignment vertical="center"/>
    </xf>
    <xf numFmtId="0" fontId="117" fillId="0" borderId="63" applyNumberFormat="0" applyFill="0" applyAlignment="0" applyProtection="0">
      <alignment vertical="center"/>
    </xf>
    <xf numFmtId="0" fontId="118" fillId="0" borderId="64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>
      <alignment vertical="center"/>
    </xf>
    <xf numFmtId="0" fontId="120" fillId="0" borderId="0">
      <alignment vertical="center"/>
    </xf>
    <xf numFmtId="0" fontId="121" fillId="46" borderId="2" applyNumberFormat="0" applyAlignment="0" applyProtection="0">
      <alignment vertical="center"/>
    </xf>
    <xf numFmtId="0" fontId="38" fillId="0" borderId="0"/>
    <xf numFmtId="0" fontId="122" fillId="0" borderId="65" applyNumberFormat="0" applyFill="0" applyAlignment="0" applyProtection="0">
      <alignment vertical="center"/>
    </xf>
    <xf numFmtId="0" fontId="38" fillId="15" borderId="66" applyNumberFormat="0" applyFont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14" borderId="6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27" fillId="33" borderId="67" applyNumberFormat="0" applyAlignment="0" applyProtection="0">
      <alignment vertical="center"/>
    </xf>
    <xf numFmtId="0" fontId="128" fillId="14" borderId="1" applyNumberFormat="0" applyAlignment="0" applyProtection="0">
      <alignment vertical="center"/>
    </xf>
    <xf numFmtId="0" fontId="129" fillId="47" borderId="0" applyNumberFormat="0" applyBorder="0" applyAlignment="0" applyProtection="0">
      <alignment vertical="center"/>
    </xf>
    <xf numFmtId="0" fontId="130" fillId="0" borderId="68" applyNumberFormat="0" applyFill="0" applyAlignment="0" applyProtection="0">
      <alignment vertical="center"/>
    </xf>
    <xf numFmtId="191" fontId="25" fillId="0" borderId="0"/>
    <xf numFmtId="191" fontId="24" fillId="0" borderId="0"/>
    <xf numFmtId="191" fontId="23" fillId="0" borderId="0"/>
    <xf numFmtId="191" fontId="22" fillId="0" borderId="0"/>
    <xf numFmtId="191" fontId="21" fillId="0" borderId="0"/>
    <xf numFmtId="191" fontId="37" fillId="0" borderId="0"/>
    <xf numFmtId="191" fontId="20" fillId="0" borderId="0"/>
    <xf numFmtId="191" fontId="19" fillId="0" borderId="0"/>
    <xf numFmtId="191" fontId="18" fillId="0" borderId="0"/>
    <xf numFmtId="191" fontId="17" fillId="0" borderId="0"/>
    <xf numFmtId="0" fontId="17" fillId="0" borderId="0"/>
    <xf numFmtId="0" fontId="16" fillId="0" borderId="0"/>
    <xf numFmtId="191" fontId="15" fillId="0" borderId="0"/>
    <xf numFmtId="0" fontId="146" fillId="0" borderId="0"/>
    <xf numFmtId="0" fontId="13" fillId="0" borderId="0"/>
    <xf numFmtId="191" fontId="37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191" fontId="14" fillId="0" borderId="0"/>
    <xf numFmtId="0" fontId="14" fillId="0" borderId="0"/>
    <xf numFmtId="0" fontId="14" fillId="0" borderId="0"/>
    <xf numFmtId="191" fontId="14" fillId="0" borderId="0"/>
    <xf numFmtId="0" fontId="14" fillId="0" borderId="0"/>
    <xf numFmtId="191" fontId="12" fillId="0" borderId="0"/>
    <xf numFmtId="191" fontId="8" fillId="0" borderId="0"/>
    <xf numFmtId="191" fontId="5" fillId="0" borderId="0"/>
    <xf numFmtId="0" fontId="5" fillId="0" borderId="0"/>
    <xf numFmtId="191" fontId="3" fillId="0" borderId="0"/>
    <xf numFmtId="0" fontId="3" fillId="0" borderId="0"/>
    <xf numFmtId="191" fontId="2" fillId="0" borderId="0"/>
    <xf numFmtId="203" fontId="207" fillId="0" borderId="0" applyNumberFormat="0" applyFill="0" applyBorder="0" applyAlignment="0" applyProtection="0">
      <alignment vertical="top"/>
      <protection locked="0"/>
    </xf>
    <xf numFmtId="203" fontId="207" fillId="0" borderId="0" applyNumberFormat="0" applyFill="0" applyBorder="0" applyAlignment="0" applyProtection="0">
      <alignment vertical="top"/>
      <protection locked="0"/>
    </xf>
    <xf numFmtId="203" fontId="208" fillId="0" borderId="0" applyNumberFormat="0" applyFill="0" applyBorder="0" applyAlignment="0" applyProtection="0">
      <alignment vertical="top"/>
      <protection locked="0"/>
    </xf>
    <xf numFmtId="203" fontId="208" fillId="0" borderId="0" applyNumberFormat="0" applyFill="0" applyBorder="0" applyAlignment="0" applyProtection="0">
      <alignment vertical="top"/>
      <protection locked="0"/>
    </xf>
    <xf numFmtId="203" fontId="209" fillId="0" borderId="0" applyFont="0" applyFill="0" applyBorder="0" applyAlignment="0" applyProtection="0"/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56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3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58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4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8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9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5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7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39" fillId="60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61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8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59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0" fillId="12" borderId="0" applyNumberFormat="0" applyBorder="0" applyAlignment="0" applyProtection="0">
      <alignment vertical="center"/>
    </xf>
    <xf numFmtId="203" fontId="211" fillId="0" borderId="0" applyFont="0" applyFill="0" applyBorder="0" applyAlignment="0" applyProtection="0"/>
    <xf numFmtId="203" fontId="211" fillId="0" borderId="0" applyFont="0" applyFill="0" applyBorder="0" applyAlignment="0" applyProtection="0"/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3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4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5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62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10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0" fillId="66" borderId="0" applyNumberFormat="0" applyBorder="0" applyAlignment="0" applyProtection="0">
      <alignment vertical="center"/>
    </xf>
    <xf numFmtId="203" fontId="211" fillId="0" borderId="0" applyFont="0" applyFill="0" applyBorder="0" applyAlignment="0" applyProtection="0"/>
    <xf numFmtId="203" fontId="211" fillId="0" borderId="0" applyFont="0" applyFill="0" applyBorder="0" applyAlignment="0" applyProtection="0"/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3" fontId="212" fillId="3" borderId="0" applyNumberFormat="0" applyBorder="0" applyAlignment="0" applyProtection="0">
      <alignment vertical="center"/>
    </xf>
    <xf numFmtId="204" fontId="38" fillId="0" borderId="149" applyBorder="0"/>
    <xf numFmtId="185" fontId="38" fillId="0" borderId="150"/>
    <xf numFmtId="203" fontId="211" fillId="0" borderId="0"/>
    <xf numFmtId="203" fontId="211" fillId="0" borderId="0"/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3" fillId="9" borderId="67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203" fontId="214" fillId="67" borderId="2" applyNumberFormat="0" applyAlignment="0" applyProtection="0">
      <alignment vertical="center"/>
    </xf>
    <xf numFmtId="3" fontId="215" fillId="0" borderId="0" applyFont="0" applyFill="0" applyBorder="0" applyAlignment="0" applyProtection="0"/>
    <xf numFmtId="205" fontId="215" fillId="0" borderId="0" applyFont="0" applyFill="0" applyBorder="0" applyAlignment="0" applyProtection="0"/>
    <xf numFmtId="206" fontId="215" fillId="0" borderId="0">
      <protection locked="0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3" fontId="216" fillId="0" borderId="0" applyNumberFormat="0" applyFill="0" applyBorder="0" applyAlignment="0" applyProtection="0">
      <alignment vertical="center"/>
    </xf>
    <xf numFmtId="207" fontId="215" fillId="0" borderId="0">
      <protection locked="0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7" fillId="5" borderId="0" applyNumberFormat="0" applyBorder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9" fillId="0" borderId="0" applyNumberFormat="0" applyFill="0" applyBorder="0" applyAlignment="0" applyProtection="0"/>
    <xf numFmtId="203" fontId="219" fillId="0" borderId="0" applyNumberFormat="0" applyFill="0" applyBorder="0" applyAlignment="0" applyProtection="0"/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18" fillId="0" borderId="62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1" fillId="0" borderId="0" applyNumberFormat="0" applyFill="0" applyBorder="0" applyAlignment="0" applyProtection="0"/>
    <xf numFmtId="203" fontId="221" fillId="0" borderId="0" applyNumberFormat="0" applyFill="0" applyBorder="0" applyAlignment="0" applyProtection="0"/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0" fillId="0" borderId="63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64" applyNumberFormat="0" applyFill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3" fontId="222" fillId="0" borderId="0" applyNumberFormat="0" applyFill="0" applyBorder="0" applyAlignment="0" applyProtection="0">
      <alignment vertical="center"/>
    </xf>
    <xf numFmtId="208" fontId="215" fillId="0" borderId="0">
      <protection locked="0"/>
    </xf>
    <xf numFmtId="208" fontId="38" fillId="0" borderId="0">
      <protection locked="0"/>
    </xf>
    <xf numFmtId="208" fontId="38" fillId="0" borderId="0">
      <protection locked="0"/>
    </xf>
    <xf numFmtId="208" fontId="215" fillId="0" borderId="0">
      <protection locked="0"/>
    </xf>
    <xf numFmtId="203" fontId="215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11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09" fillId="0" borderId="0" applyNumberFormat="0" applyFill="0" applyBorder="0" applyAlignment="0" applyProtection="0">
      <alignment vertical="center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3" fillId="4" borderId="67" applyNumberFormat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4" fillId="0" borderId="68" applyNumberFormat="0" applyFill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225" fillId="16" borderId="0" applyNumberFormat="0" applyBorder="0" applyAlignment="0" applyProtection="0">
      <alignment vertical="center"/>
    </xf>
    <xf numFmtId="203" fontId="38" fillId="0" borderId="0"/>
    <xf numFmtId="203" fontId="65" fillId="0" borderId="0"/>
    <xf numFmtId="203" fontId="65" fillId="0" borderId="0"/>
    <xf numFmtId="203" fontId="65" fillId="0" borderId="0"/>
    <xf numFmtId="203" fontId="38" fillId="0" borderId="0"/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/>
    <xf numFmtId="203" fontId="65" fillId="0" borderId="0"/>
    <xf numFmtId="203" fontId="65" fillId="0" borderId="0"/>
    <xf numFmtId="203" fontId="65" fillId="0" borderId="0"/>
    <xf numFmtId="203" fontId="226" fillId="0" borderId="0">
      <alignment vertical="center"/>
    </xf>
    <xf numFmtId="203" fontId="226" fillId="0" borderId="0">
      <alignment vertical="center"/>
    </xf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38" fillId="0" borderId="0"/>
    <xf numFmtId="203" fontId="2" fillId="0" borderId="0"/>
    <xf numFmtId="203" fontId="2" fillId="0" borderId="0"/>
    <xf numFmtId="203" fontId="2" fillId="0" borderId="0"/>
    <xf numFmtId="203" fontId="2" fillId="0" borderId="0"/>
    <xf numFmtId="203" fontId="226" fillId="0" borderId="0">
      <alignment vertical="center"/>
    </xf>
    <xf numFmtId="203" fontId="226" fillId="0" borderId="0">
      <alignment vertical="center"/>
    </xf>
    <xf numFmtId="203" fontId="2" fillId="0" borderId="0"/>
    <xf numFmtId="203" fontId="2" fillId="0" borderId="0"/>
    <xf numFmtId="203" fontId="85" fillId="0" borderId="0"/>
    <xf numFmtId="203" fontId="2" fillId="0" borderId="0">
      <alignment vertical="center"/>
    </xf>
    <xf numFmtId="203" fontId="2" fillId="0" borderId="0"/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39" fillId="6" borderId="66" applyNumberFormat="0" applyFon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227" fillId="9" borderId="1" applyNumberFormat="0" applyAlignment="0" applyProtection="0">
      <alignment vertical="center"/>
    </xf>
    <xf numFmtId="203" fontId="83" fillId="0" borderId="0" applyNumberFormat="0" applyFill="0" applyBorder="0" applyAlignment="0" applyProtection="0"/>
    <xf numFmtId="203" fontId="120" fillId="0" borderId="0"/>
    <xf numFmtId="203" fontId="120" fillId="0" borderId="0"/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8" fillId="0" borderId="0" applyNumberFormat="0" applyFill="0" applyBorder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8" fontId="215" fillId="0" borderId="151">
      <protection locked="0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29" fillId="0" borderId="65" applyNumberFormat="0" applyFill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203" fontId="230" fillId="0" borderId="0" applyNumberFormat="0" applyFill="0" applyBorder="0" applyAlignment="0" applyProtection="0">
      <alignment vertical="center"/>
    </xf>
    <xf numFmtId="41" fontId="231" fillId="0" borderId="0" applyFont="0" applyFill="0" applyBorder="0" applyAlignment="0" applyProtection="0"/>
    <xf numFmtId="41" fontId="231" fillId="0" borderId="0" applyFont="0" applyFill="0" applyBorder="0" applyAlignment="0" applyProtection="0"/>
    <xf numFmtId="203" fontId="232" fillId="0" borderId="0" applyNumberFormat="0" applyFill="0" applyBorder="0" applyAlignment="0" applyProtection="0">
      <alignment vertical="top"/>
      <protection locked="0"/>
    </xf>
    <xf numFmtId="203" fontId="232" fillId="0" borderId="0" applyNumberFormat="0" applyFill="0" applyBorder="0" applyAlignment="0" applyProtection="0">
      <alignment vertical="top"/>
      <protection locked="0"/>
    </xf>
    <xf numFmtId="203" fontId="231" fillId="0" borderId="0" applyFont="0" applyFill="0" applyBorder="0" applyAlignment="0" applyProtection="0"/>
    <xf numFmtId="203" fontId="231" fillId="0" borderId="0" applyFont="0" applyFill="0" applyBorder="0" applyAlignment="0" applyProtection="0"/>
    <xf numFmtId="203" fontId="231" fillId="0" borderId="0"/>
    <xf numFmtId="203" fontId="231" fillId="0" borderId="0"/>
    <xf numFmtId="203" fontId="231" fillId="0" borderId="0"/>
    <xf numFmtId="203" fontId="231" fillId="0" borderId="0"/>
    <xf numFmtId="203" fontId="215" fillId="0" borderId="0"/>
    <xf numFmtId="203" fontId="233" fillId="0" borderId="0" applyNumberFormat="0" applyFill="0" applyBorder="0" applyAlignment="0" applyProtection="0">
      <alignment vertical="top"/>
      <protection locked="0"/>
    </xf>
    <xf numFmtId="203" fontId="233" fillId="0" borderId="0" applyNumberFormat="0" applyFill="0" applyBorder="0" applyAlignment="0" applyProtection="0">
      <alignment vertical="top"/>
      <protection locked="0"/>
    </xf>
    <xf numFmtId="203" fontId="111" fillId="0" borderId="0" applyNumberFormat="0" applyFill="0" applyBorder="0" applyAlignment="0" applyProtection="0">
      <alignment vertical="top"/>
      <protection locked="0"/>
    </xf>
    <xf numFmtId="203" fontId="56" fillId="0" borderId="0"/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41" fontId="65" fillId="0" borderId="0" applyFont="0" applyFill="0" applyBorder="0" applyAlignment="0" applyProtection="0">
      <alignment vertical="center"/>
    </xf>
    <xf numFmtId="209" fontId="56" fillId="0" borderId="0" applyFont="0" applyFill="0" applyBorder="0" applyAlignment="0" applyProtection="0"/>
    <xf numFmtId="203" fontId="2" fillId="0" borderId="0"/>
    <xf numFmtId="203" fontId="39" fillId="0" borderId="0">
      <alignment vertical="center"/>
    </xf>
    <xf numFmtId="203" fontId="39" fillId="0" borderId="0">
      <alignment vertical="center"/>
    </xf>
    <xf numFmtId="203" fontId="39" fillId="0" borderId="0">
      <alignment vertical="center"/>
    </xf>
    <xf numFmtId="203" fontId="39" fillId="0" borderId="0">
      <alignment vertical="center"/>
    </xf>
    <xf numFmtId="203" fontId="39" fillId="0" borderId="0">
      <alignment vertical="center"/>
    </xf>
    <xf numFmtId="203" fontId="39" fillId="0" borderId="0">
      <alignment vertical="center"/>
    </xf>
    <xf numFmtId="203" fontId="39" fillId="0" borderId="0">
      <alignment vertical="center"/>
    </xf>
    <xf numFmtId="203" fontId="39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/>
    <xf numFmtId="203" fontId="65" fillId="0" borderId="0"/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>
      <alignment vertical="center"/>
    </xf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38" fillId="0" borderId="0"/>
    <xf numFmtId="203" fontId="38" fillId="0" borderId="0"/>
    <xf numFmtId="203" fontId="65" fillId="0" borderId="0"/>
    <xf numFmtId="203" fontId="65" fillId="0" borderId="0"/>
    <xf numFmtId="203" fontId="39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65" fillId="0" borderId="0"/>
    <xf numFmtId="203" fontId="38" fillId="0" borderId="0"/>
    <xf numFmtId="0" fontId="38" fillId="0" borderId="0"/>
    <xf numFmtId="210" fontId="234" fillId="0" borderId="0" applyFont="0" applyFill="0" applyBorder="0" applyAlignment="0" applyProtection="0"/>
    <xf numFmtId="203" fontId="111" fillId="0" borderId="0" applyNumberFormat="0" applyFill="0" applyBorder="0" applyAlignment="0" applyProtection="0"/>
    <xf numFmtId="203" fontId="111" fillId="0" borderId="0" applyNumberFormat="0" applyFill="0" applyBorder="0" applyAlignment="0" applyProtection="0"/>
    <xf numFmtId="203" fontId="235" fillId="0" borderId="0" applyNumberFormat="0" applyFill="0" applyBorder="0" applyAlignment="0" applyProtection="0">
      <alignment vertical="top"/>
      <protection locked="0"/>
    </xf>
    <xf numFmtId="203" fontId="111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126" fillId="0" borderId="0" applyNumberFormat="0" applyFill="0" applyBorder="0" applyAlignment="0" applyProtection="0">
      <alignment vertical="top"/>
      <protection locked="0"/>
    </xf>
    <xf numFmtId="203" fontId="236" fillId="0" borderId="0" applyNumberFormat="0" applyFill="0" applyBorder="0" applyAlignment="0" applyProtection="0">
      <alignment vertical="top"/>
      <protection locked="0"/>
    </xf>
    <xf numFmtId="203" fontId="237" fillId="0" borderId="0" applyNumberFormat="0" applyFill="0" applyBorder="0" applyAlignment="0" applyProtection="0">
      <alignment vertical="top"/>
      <protection locked="0"/>
    </xf>
  </cellStyleXfs>
  <cellXfs count="2112">
    <xf numFmtId="191" fontId="0" fillId="0" borderId="0" xfId="0"/>
    <xf numFmtId="191" fontId="0" fillId="0" borderId="0" xfId="0" applyAlignment="1">
      <alignment vertical="center"/>
    </xf>
    <xf numFmtId="191" fontId="66" fillId="0" borderId="0" xfId="203" applyFont="1" applyFill="1" applyAlignment="1" applyProtection="1">
      <alignment horizontal="left" vertical="center"/>
    </xf>
    <xf numFmtId="191" fontId="67" fillId="0" borderId="0" xfId="203" applyFont="1" applyAlignment="1" applyProtection="1">
      <alignment horizontal="left" vertical="center"/>
    </xf>
    <xf numFmtId="185" fontId="68" fillId="0" borderId="0" xfId="203" applyNumberFormat="1" applyFont="1" applyFill="1" applyAlignment="1" applyProtection="1">
      <alignment horizontal="center" vertical="center"/>
    </xf>
    <xf numFmtId="186" fontId="68" fillId="0" borderId="0" xfId="203" applyNumberFormat="1" applyFont="1" applyFill="1" applyAlignment="1" applyProtection="1">
      <alignment horizontal="center" vertical="center"/>
    </xf>
    <xf numFmtId="191" fontId="69" fillId="0" borderId="0" xfId="203" applyFont="1" applyFill="1" applyAlignment="1" applyProtection="1">
      <alignment horizontal="center" vertical="center"/>
    </xf>
    <xf numFmtId="191" fontId="35" fillId="0" borderId="0" xfId="203" applyFont="1" applyAlignment="1" applyProtection="1">
      <alignment vertical="center"/>
    </xf>
    <xf numFmtId="185" fontId="70" fillId="0" borderId="0" xfId="203" applyNumberFormat="1" applyFont="1" applyFill="1" applyAlignment="1" applyProtection="1">
      <alignment horizontal="center" vertical="center"/>
    </xf>
    <xf numFmtId="186" fontId="71" fillId="0" borderId="0" xfId="203" applyNumberFormat="1" applyFont="1" applyFill="1" applyAlignment="1" applyProtection="1">
      <alignment horizontal="center" vertical="center"/>
    </xf>
    <xf numFmtId="191" fontId="71" fillId="0" borderId="0" xfId="203" applyFont="1" applyFill="1" applyAlignment="1" applyProtection="1">
      <alignment horizontal="center" vertical="center"/>
    </xf>
    <xf numFmtId="20" fontId="71" fillId="0" borderId="0" xfId="203" applyNumberFormat="1" applyFont="1" applyFill="1" applyAlignment="1" applyProtection="1">
      <alignment horizontal="center" vertical="center"/>
    </xf>
    <xf numFmtId="191" fontId="35" fillId="0" borderId="12" xfId="203" applyFont="1" applyBorder="1" applyAlignment="1" applyProtection="1">
      <alignment vertical="center"/>
    </xf>
    <xf numFmtId="185" fontId="70" fillId="0" borderId="12" xfId="203" applyNumberFormat="1" applyFont="1" applyFill="1" applyBorder="1" applyAlignment="1" applyProtection="1">
      <alignment horizontal="center" vertical="center"/>
    </xf>
    <xf numFmtId="186" fontId="71" fillId="0" borderId="12" xfId="203" applyNumberFormat="1" applyFont="1" applyFill="1" applyBorder="1" applyAlignment="1" applyProtection="1">
      <alignment horizontal="center" vertical="center"/>
    </xf>
    <xf numFmtId="191" fontId="71" fillId="0" borderId="12" xfId="203" applyFont="1" applyFill="1" applyBorder="1" applyAlignment="1" applyProtection="1">
      <alignment horizontal="center" vertical="center"/>
    </xf>
    <xf numFmtId="20" fontId="71" fillId="0" borderId="12" xfId="203" applyNumberFormat="1" applyFont="1" applyFill="1" applyBorder="1" applyAlignment="1" applyProtection="1">
      <alignment horizontal="center" vertical="center"/>
    </xf>
    <xf numFmtId="191" fontId="74" fillId="0" borderId="8" xfId="203" applyFont="1" applyFill="1" applyBorder="1" applyAlignment="1" applyProtection="1">
      <alignment horizontal="center" vertical="center"/>
    </xf>
    <xf numFmtId="191" fontId="74" fillId="0" borderId="13" xfId="203" applyFont="1" applyFill="1" applyBorder="1" applyAlignment="1" applyProtection="1">
      <alignment horizontal="center" vertical="center"/>
    </xf>
    <xf numFmtId="190" fontId="74" fillId="0" borderId="8" xfId="203" applyNumberFormat="1" applyFont="1" applyFill="1" applyBorder="1" applyAlignment="1" applyProtection="1">
      <alignment horizontal="center" vertical="center"/>
    </xf>
    <xf numFmtId="191" fontId="74" fillId="0" borderId="15" xfId="203" applyFont="1" applyFill="1" applyBorder="1" applyAlignment="1" applyProtection="1">
      <alignment horizontal="left" vertical="center"/>
    </xf>
    <xf numFmtId="191" fontId="74" fillId="0" borderId="16" xfId="119" applyFont="1" applyFill="1" applyBorder="1" applyAlignment="1" applyProtection="1">
      <alignment horizontal="center" vertical="center"/>
    </xf>
    <xf numFmtId="190" fontId="74" fillId="18" borderId="8" xfId="203" applyNumberFormat="1" applyFont="1" applyFill="1" applyBorder="1" applyAlignment="1" applyProtection="1">
      <alignment horizontal="center" vertical="center"/>
    </xf>
    <xf numFmtId="191" fontId="84" fillId="0" borderId="0" xfId="122" applyAlignment="1">
      <alignment vertical="center"/>
    </xf>
    <xf numFmtId="191" fontId="78" fillId="0" borderId="15" xfId="203" applyFont="1" applyFill="1" applyBorder="1" applyAlignment="1" applyProtection="1">
      <alignment horizontal="left" vertical="center"/>
    </xf>
    <xf numFmtId="191" fontId="78" fillId="0" borderId="19" xfId="203" applyFont="1" applyFill="1" applyBorder="1" applyAlignment="1" applyProtection="1">
      <alignment horizontal="center" vertical="center"/>
    </xf>
    <xf numFmtId="191" fontId="87" fillId="17" borderId="15" xfId="203" applyFont="1" applyFill="1" applyBorder="1" applyAlignment="1" applyProtection="1">
      <alignment horizontal="center" vertical="center"/>
    </xf>
    <xf numFmtId="190" fontId="78" fillId="18" borderId="8" xfId="203" applyNumberFormat="1" applyFont="1" applyFill="1" applyBorder="1" applyAlignment="1" applyProtection="1">
      <alignment horizontal="center" vertical="center"/>
    </xf>
    <xf numFmtId="191" fontId="78" fillId="0" borderId="16" xfId="119" applyFont="1" applyFill="1" applyBorder="1" applyAlignment="1" applyProtection="1">
      <alignment horizontal="center" vertical="center"/>
    </xf>
    <xf numFmtId="191" fontId="0" fillId="0" borderId="0" xfId="0" applyFill="1" applyAlignment="1">
      <alignment vertical="center"/>
    </xf>
    <xf numFmtId="190" fontId="78" fillId="0" borderId="8" xfId="203" applyNumberFormat="1" applyFont="1" applyFill="1" applyBorder="1" applyAlignment="1" applyProtection="1">
      <alignment horizontal="center" vertical="center"/>
    </xf>
    <xf numFmtId="188" fontId="87" fillId="0" borderId="17" xfId="203" applyNumberFormat="1" applyFont="1" applyFill="1" applyBorder="1" applyAlignment="1" applyProtection="1">
      <alignment horizontal="center" vertical="center"/>
    </xf>
    <xf numFmtId="189" fontId="87" fillId="0" borderId="16" xfId="203" applyNumberFormat="1" applyFont="1" applyFill="1" applyBorder="1" applyAlignment="1" applyProtection="1">
      <alignment horizontal="center" vertical="center"/>
    </xf>
    <xf numFmtId="191" fontId="88" fillId="0" borderId="16" xfId="119" applyFont="1" applyFill="1" applyBorder="1" applyAlignment="1" applyProtection="1">
      <alignment horizontal="center" vertical="center"/>
    </xf>
    <xf numFmtId="191" fontId="80" fillId="0" borderId="0" xfId="0" applyFont="1" applyAlignment="1">
      <alignment vertical="center"/>
    </xf>
    <xf numFmtId="190" fontId="89" fillId="18" borderId="8" xfId="203" applyNumberFormat="1" applyFont="1" applyFill="1" applyBorder="1" applyAlignment="1" applyProtection="1">
      <alignment horizontal="center" vertical="center"/>
    </xf>
    <xf numFmtId="191" fontId="90" fillId="0" borderId="0" xfId="0" applyFont="1" applyAlignment="1">
      <alignment vertical="center"/>
    </xf>
    <xf numFmtId="190" fontId="89" fillId="0" borderId="8" xfId="203" applyNumberFormat="1" applyFont="1" applyFill="1" applyBorder="1" applyAlignment="1" applyProtection="1">
      <alignment horizontal="center" vertical="center"/>
    </xf>
    <xf numFmtId="187" fontId="78" fillId="0" borderId="18" xfId="119" applyNumberFormat="1" applyFont="1" applyFill="1" applyBorder="1" applyAlignment="1" applyProtection="1">
      <alignment horizontal="center" vertical="center"/>
    </xf>
    <xf numFmtId="191" fontId="84" fillId="0" borderId="12" xfId="122" applyBorder="1" applyAlignment="1">
      <alignment vertical="center"/>
    </xf>
    <xf numFmtId="191" fontId="35" fillId="0" borderId="0" xfId="203" applyFont="1" applyBorder="1" applyAlignment="1" applyProtection="1">
      <alignment vertical="center"/>
    </xf>
    <xf numFmtId="185" fontId="70" fillId="0" borderId="0" xfId="203" applyNumberFormat="1" applyFont="1" applyFill="1" applyBorder="1" applyAlignment="1" applyProtection="1">
      <alignment horizontal="center" vertical="center"/>
    </xf>
    <xf numFmtId="186" fontId="71" fillId="0" borderId="0" xfId="203" applyNumberFormat="1" applyFont="1" applyFill="1" applyBorder="1" applyAlignment="1" applyProtection="1">
      <alignment horizontal="center" vertical="center"/>
    </xf>
    <xf numFmtId="191" fontId="71" fillId="0" borderId="0" xfId="203" applyFont="1" applyFill="1" applyBorder="1" applyAlignment="1" applyProtection="1">
      <alignment horizontal="center" vertical="center"/>
    </xf>
    <xf numFmtId="20" fontId="71" fillId="0" borderId="0" xfId="203" applyNumberFormat="1" applyFont="1" applyFill="1" applyBorder="1" applyAlignment="1" applyProtection="1">
      <alignment horizontal="center" vertical="center"/>
    </xf>
    <xf numFmtId="191" fontId="84" fillId="0" borderId="0" xfId="122" applyBorder="1" applyAlignment="1">
      <alignment vertical="center"/>
    </xf>
    <xf numFmtId="191" fontId="89" fillId="0" borderId="8" xfId="203" applyFont="1" applyFill="1" applyBorder="1" applyAlignment="1" applyProtection="1">
      <alignment horizontal="center" vertical="center"/>
    </xf>
    <xf numFmtId="191" fontId="91" fillId="0" borderId="20" xfId="203" applyFont="1" applyFill="1" applyBorder="1" applyAlignment="1" applyProtection="1">
      <alignment horizontal="center" vertical="center"/>
    </xf>
    <xf numFmtId="191" fontId="92" fillId="0" borderId="21" xfId="203" applyFont="1" applyFill="1" applyBorder="1" applyAlignment="1" applyProtection="1">
      <alignment horizontal="center" vertical="center"/>
    </xf>
    <xf numFmtId="191" fontId="74" fillId="0" borderId="21" xfId="203" applyFont="1" applyFill="1" applyBorder="1" applyAlignment="1" applyProtection="1">
      <alignment horizontal="center" vertical="center"/>
    </xf>
    <xf numFmtId="20" fontId="88" fillId="20" borderId="22" xfId="203" applyNumberFormat="1" applyFont="1" applyFill="1" applyBorder="1" applyAlignment="1" applyProtection="1">
      <alignment horizontal="center" vertical="center"/>
    </xf>
    <xf numFmtId="20" fontId="88" fillId="20" borderId="23" xfId="203" applyNumberFormat="1" applyFont="1" applyFill="1" applyBorder="1" applyAlignment="1" applyProtection="1">
      <alignment horizontal="center" vertical="center"/>
    </xf>
    <xf numFmtId="191" fontId="74" fillId="20" borderId="8" xfId="203" applyFont="1" applyFill="1" applyBorder="1" applyAlignment="1" applyProtection="1">
      <alignment horizontal="center" vertical="center"/>
    </xf>
    <xf numFmtId="191" fontId="74" fillId="20" borderId="21" xfId="203" applyFont="1" applyFill="1" applyBorder="1" applyAlignment="1" applyProtection="1">
      <alignment horizontal="center" vertical="center"/>
    </xf>
    <xf numFmtId="191" fontId="78" fillId="0" borderId="8" xfId="203" applyFont="1" applyFill="1" applyBorder="1" applyAlignment="1" applyProtection="1">
      <alignment horizontal="center" vertical="center"/>
    </xf>
    <xf numFmtId="191" fontId="88" fillId="0" borderId="19" xfId="203" applyFont="1" applyFill="1" applyBorder="1" applyAlignment="1" applyProtection="1">
      <alignment horizontal="center" vertical="center"/>
    </xf>
    <xf numFmtId="191" fontId="88" fillId="0" borderId="24" xfId="203" applyFont="1" applyFill="1" applyBorder="1" applyAlignment="1" applyProtection="1">
      <alignment horizontal="center" vertical="center"/>
    </xf>
    <xf numFmtId="191" fontId="35" fillId="0" borderId="0" xfId="203" applyFont="1" applyAlignment="1" applyProtection="1">
      <alignment horizontal="left" vertical="center"/>
    </xf>
    <xf numFmtId="185" fontId="71" fillId="0" borderId="0" xfId="203" applyNumberFormat="1" applyFont="1" applyFill="1" applyAlignment="1" applyProtection="1">
      <alignment horizontal="center" vertical="center"/>
    </xf>
    <xf numFmtId="190" fontId="74" fillId="17" borderId="8" xfId="203" applyNumberFormat="1" applyFont="1" applyFill="1" applyBorder="1" applyAlignment="1" applyProtection="1">
      <alignment horizontal="center" vertical="center"/>
    </xf>
    <xf numFmtId="191" fontId="69" fillId="0" borderId="0" xfId="203" applyNumberFormat="1" applyFont="1" applyFill="1" applyAlignment="1" applyProtection="1">
      <alignment horizontal="center" vertical="center"/>
    </xf>
    <xf numFmtId="191" fontId="94" fillId="0" borderId="0" xfId="203" applyFont="1" applyAlignment="1" applyProtection="1">
      <alignment horizontal="left" vertical="center"/>
    </xf>
    <xf numFmtId="191" fontId="95" fillId="0" borderId="0" xfId="203" applyFont="1" applyAlignment="1" applyProtection="1">
      <alignment vertical="center"/>
    </xf>
    <xf numFmtId="191" fontId="95" fillId="0" borderId="12" xfId="203" applyFont="1" applyBorder="1" applyAlignment="1" applyProtection="1">
      <alignment vertical="center"/>
    </xf>
    <xf numFmtId="191" fontId="74" fillId="0" borderId="25" xfId="203" applyFont="1" applyFill="1" applyBorder="1" applyAlignment="1" applyProtection="1">
      <alignment horizontal="center" vertical="center"/>
    </xf>
    <xf numFmtId="191" fontId="74" fillId="20" borderId="25" xfId="203" applyFont="1" applyFill="1" applyBorder="1" applyAlignment="1" applyProtection="1">
      <alignment horizontal="center" vertical="center"/>
    </xf>
    <xf numFmtId="191" fontId="96" fillId="0" borderId="0" xfId="0" applyFont="1" applyAlignment="1">
      <alignment vertical="center"/>
    </xf>
    <xf numFmtId="20" fontId="74" fillId="20" borderId="22" xfId="203" applyNumberFormat="1" applyFont="1" applyFill="1" applyBorder="1" applyAlignment="1" applyProtection="1">
      <alignment horizontal="center" vertical="center"/>
    </xf>
    <xf numFmtId="20" fontId="74" fillId="20" borderId="23" xfId="203" applyNumberFormat="1" applyFont="1" applyFill="1" applyBorder="1" applyAlignment="1" applyProtection="1">
      <alignment horizontal="center" vertical="center"/>
    </xf>
    <xf numFmtId="191" fontId="78" fillId="17" borderId="16" xfId="119" applyFont="1" applyFill="1" applyBorder="1" applyAlignment="1" applyProtection="1">
      <alignment horizontal="center" vertical="center"/>
    </xf>
    <xf numFmtId="190" fontId="78" fillId="17" borderId="8" xfId="203" applyNumberFormat="1" applyFont="1" applyFill="1" applyBorder="1" applyAlignment="1" applyProtection="1">
      <alignment horizontal="center" vertical="center"/>
    </xf>
    <xf numFmtId="193" fontId="88" fillId="0" borderId="18" xfId="119" applyNumberFormat="1" applyFont="1" applyFill="1" applyBorder="1" applyAlignment="1" applyProtection="1">
      <alignment horizontal="center" vertical="center"/>
    </xf>
    <xf numFmtId="186" fontId="87" fillId="0" borderId="17" xfId="203" applyNumberFormat="1" applyFont="1" applyFill="1" applyBorder="1" applyAlignment="1" applyProtection="1">
      <alignment horizontal="center" vertical="center"/>
    </xf>
    <xf numFmtId="193" fontId="88" fillId="0" borderId="14" xfId="119" applyNumberFormat="1" applyFont="1" applyFill="1" applyBorder="1" applyAlignment="1" applyProtection="1">
      <alignment horizontal="center" vertical="center"/>
    </xf>
    <xf numFmtId="191" fontId="84" fillId="0" borderId="0" xfId="123" applyAlignment="1">
      <alignment vertical="center"/>
    </xf>
    <xf numFmtId="193" fontId="88" fillId="0" borderId="8" xfId="119" applyNumberFormat="1" applyFont="1" applyFill="1" applyBorder="1" applyAlignment="1" applyProtection="1">
      <alignment horizontal="center" vertical="center"/>
    </xf>
    <xf numFmtId="193" fontId="87" fillId="0" borderId="8" xfId="203" applyNumberFormat="1" applyFont="1" applyFill="1" applyBorder="1" applyAlignment="1" applyProtection="1">
      <alignment horizontal="center" vertical="center"/>
    </xf>
    <xf numFmtId="191" fontId="84" fillId="0" borderId="0" xfId="122" applyFill="1" applyAlignment="1">
      <alignment vertical="center"/>
    </xf>
    <xf numFmtId="191" fontId="98" fillId="0" borderId="0" xfId="0" applyFont="1" applyAlignment="1">
      <alignment vertical="center"/>
    </xf>
    <xf numFmtId="191" fontId="84" fillId="0" borderId="0" xfId="147" applyAlignment="1">
      <alignment vertical="center"/>
    </xf>
    <xf numFmtId="193" fontId="78" fillId="0" borderId="18" xfId="119" applyNumberFormat="1" applyFont="1" applyFill="1" applyBorder="1" applyAlignment="1" applyProtection="1">
      <alignment horizontal="center" vertical="center"/>
    </xf>
    <xf numFmtId="194" fontId="88" fillId="0" borderId="18" xfId="119" applyNumberFormat="1" applyFont="1" applyFill="1" applyBorder="1" applyAlignment="1" applyProtection="1">
      <alignment horizontal="center" vertical="center"/>
    </xf>
    <xf numFmtId="193" fontId="78" fillId="0" borderId="14" xfId="119" applyNumberFormat="1" applyFont="1" applyFill="1" applyBorder="1" applyAlignment="1" applyProtection="1">
      <alignment horizontal="center" vertical="center"/>
    </xf>
    <xf numFmtId="194" fontId="87" fillId="0" borderId="17" xfId="203" applyNumberFormat="1" applyFont="1" applyFill="1" applyBorder="1" applyAlignment="1" applyProtection="1">
      <alignment horizontal="center" vertical="center"/>
    </xf>
    <xf numFmtId="193" fontId="87" fillId="0" borderId="17" xfId="203" applyNumberFormat="1" applyFont="1" applyFill="1" applyBorder="1" applyAlignment="1" applyProtection="1">
      <alignment horizontal="center" vertical="center"/>
    </xf>
    <xf numFmtId="194" fontId="78" fillId="0" borderId="18" xfId="119" applyNumberFormat="1" applyFont="1" applyFill="1" applyBorder="1" applyAlignment="1" applyProtection="1">
      <alignment horizontal="center" vertical="center"/>
    </xf>
    <xf numFmtId="191" fontId="74" fillId="18" borderId="15" xfId="203" applyFont="1" applyFill="1" applyBorder="1" applyAlignment="1" applyProtection="1">
      <alignment horizontal="left" vertical="center"/>
    </xf>
    <xf numFmtId="191" fontId="87" fillId="18" borderId="15" xfId="203" applyFont="1" applyFill="1" applyBorder="1" applyAlignment="1" applyProtection="1">
      <alignment horizontal="center" vertical="center"/>
    </xf>
    <xf numFmtId="191" fontId="88" fillId="18" borderId="19" xfId="203" applyFont="1" applyFill="1" applyBorder="1" applyAlignment="1" applyProtection="1">
      <alignment horizontal="center" vertical="center"/>
    </xf>
    <xf numFmtId="191" fontId="66" fillId="0" borderId="0" xfId="204" applyFont="1" applyFill="1" applyAlignment="1" applyProtection="1">
      <alignment horizontal="left" vertical="center"/>
    </xf>
    <xf numFmtId="191" fontId="35" fillId="0" borderId="0" xfId="204" applyFont="1" applyAlignment="1" applyProtection="1">
      <alignment vertical="center"/>
    </xf>
    <xf numFmtId="185" fontId="70" fillId="0" borderId="0" xfId="204" applyNumberFormat="1" applyFont="1" applyFill="1" applyAlignment="1" applyProtection="1">
      <alignment horizontal="center" vertical="center"/>
    </xf>
    <xf numFmtId="186" fontId="71" fillId="0" borderId="0" xfId="204" applyNumberFormat="1" applyFont="1" applyFill="1" applyAlignment="1" applyProtection="1">
      <alignment horizontal="center" vertical="center"/>
    </xf>
    <xf numFmtId="191" fontId="71" fillId="0" borderId="0" xfId="204" applyFont="1" applyFill="1" applyAlignment="1" applyProtection="1">
      <alignment horizontal="center" vertical="center"/>
    </xf>
    <xf numFmtId="20" fontId="71" fillId="0" borderId="0" xfId="204" applyNumberFormat="1" applyFont="1" applyFill="1" applyAlignment="1" applyProtection="1">
      <alignment horizontal="center" vertical="center"/>
    </xf>
    <xf numFmtId="191" fontId="35" fillId="0" borderId="0" xfId="204" applyFont="1" applyBorder="1" applyAlignment="1" applyProtection="1">
      <alignment vertical="center"/>
    </xf>
    <xf numFmtId="191" fontId="71" fillId="0" borderId="0" xfId="204" applyFont="1" applyFill="1" applyBorder="1" applyAlignment="1" applyProtection="1">
      <alignment horizontal="center" vertical="center"/>
    </xf>
    <xf numFmtId="20" fontId="71" fillId="0" borderId="0" xfId="204" applyNumberFormat="1" applyFont="1" applyFill="1" applyBorder="1" applyAlignment="1" applyProtection="1">
      <alignment horizontal="center" vertical="center"/>
    </xf>
    <xf numFmtId="191" fontId="74" fillId="0" borderId="8" xfId="204" applyFont="1" applyFill="1" applyBorder="1" applyAlignment="1" applyProtection="1">
      <alignment horizontal="center" vertical="center"/>
    </xf>
    <xf numFmtId="191" fontId="74" fillId="0" borderId="21" xfId="204" applyFont="1" applyFill="1" applyBorder="1" applyAlignment="1" applyProtection="1">
      <alignment horizontal="center" vertical="center"/>
    </xf>
    <xf numFmtId="190" fontId="88" fillId="0" borderId="8" xfId="203" applyNumberFormat="1" applyFont="1" applyFill="1" applyBorder="1" applyAlignment="1" applyProtection="1">
      <alignment horizontal="center" vertical="center"/>
    </xf>
    <xf numFmtId="191" fontId="67" fillId="0" borderId="0" xfId="204" applyFont="1" applyAlignment="1" applyProtection="1">
      <alignment horizontal="left" vertical="center"/>
    </xf>
    <xf numFmtId="185" fontId="68" fillId="0" borderId="0" xfId="204" applyNumberFormat="1" applyFont="1" applyFill="1" applyAlignment="1" applyProtection="1">
      <alignment horizontal="center" vertical="center"/>
    </xf>
    <xf numFmtId="186" fontId="68" fillId="0" borderId="0" xfId="204" applyNumberFormat="1" applyFont="1" applyFill="1" applyAlignment="1" applyProtection="1">
      <alignment horizontal="center" vertical="center"/>
    </xf>
    <xf numFmtId="191" fontId="69" fillId="0" borderId="0" xfId="204" applyFont="1" applyFill="1" applyAlignment="1" applyProtection="1">
      <alignment horizontal="center" vertical="center"/>
    </xf>
    <xf numFmtId="191" fontId="90" fillId="0" borderId="0" xfId="118" applyFont="1" applyAlignment="1">
      <alignment vertical="center"/>
    </xf>
    <xf numFmtId="191" fontId="35" fillId="0" borderId="12" xfId="204" applyFont="1" applyBorder="1" applyAlignment="1" applyProtection="1">
      <alignment vertical="center"/>
    </xf>
    <xf numFmtId="185" fontId="70" fillId="0" borderId="12" xfId="204" applyNumberFormat="1" applyFont="1" applyFill="1" applyBorder="1" applyAlignment="1" applyProtection="1">
      <alignment horizontal="center" vertical="center"/>
    </xf>
    <xf numFmtId="186" fontId="71" fillId="0" borderId="12" xfId="204" applyNumberFormat="1" applyFont="1" applyFill="1" applyBorder="1" applyAlignment="1" applyProtection="1">
      <alignment horizontal="center" vertical="center"/>
    </xf>
    <xf numFmtId="191" fontId="71" fillId="0" borderId="12" xfId="204" applyFont="1" applyFill="1" applyBorder="1" applyAlignment="1" applyProtection="1">
      <alignment horizontal="center" vertical="center"/>
    </xf>
    <xf numFmtId="20" fontId="71" fillId="0" borderId="12" xfId="204" applyNumberFormat="1" applyFont="1" applyFill="1" applyBorder="1" applyAlignment="1" applyProtection="1">
      <alignment horizontal="center" vertical="center"/>
    </xf>
    <xf numFmtId="191" fontId="91" fillId="0" borderId="20" xfId="204" applyFont="1" applyFill="1" applyBorder="1" applyAlignment="1" applyProtection="1">
      <alignment horizontal="center" vertical="center"/>
    </xf>
    <xf numFmtId="191" fontId="92" fillId="0" borderId="21" xfId="204" applyFont="1" applyFill="1" applyBorder="1" applyAlignment="1" applyProtection="1">
      <alignment horizontal="center" vertical="center"/>
    </xf>
    <xf numFmtId="191" fontId="88" fillId="0" borderId="15" xfId="204" applyFont="1" applyFill="1" applyBorder="1" applyAlignment="1" applyProtection="1">
      <alignment horizontal="left" vertical="center"/>
    </xf>
    <xf numFmtId="191" fontId="37" fillId="0" borderId="0" xfId="118" applyAlignment="1">
      <alignment vertical="center"/>
    </xf>
    <xf numFmtId="191" fontId="78" fillId="0" borderId="16" xfId="120" applyFont="1" applyFill="1" applyBorder="1" applyAlignment="1" applyProtection="1">
      <alignment horizontal="center" vertical="center"/>
    </xf>
    <xf numFmtId="190" fontId="78" fillId="0" borderId="8" xfId="204" applyNumberFormat="1" applyFont="1" applyFill="1" applyBorder="1" applyAlignment="1" applyProtection="1">
      <alignment horizontal="center" vertical="center"/>
    </xf>
    <xf numFmtId="190" fontId="74" fillId="0" borderId="15" xfId="203" applyNumberFormat="1" applyFont="1" applyFill="1" applyBorder="1" applyAlignment="1" applyProtection="1">
      <alignment horizontal="center" vertical="center"/>
    </xf>
    <xf numFmtId="20" fontId="88" fillId="20" borderId="22" xfId="204" applyNumberFormat="1" applyFont="1" applyFill="1" applyBorder="1" applyAlignment="1" applyProtection="1">
      <alignment horizontal="center" vertical="center"/>
    </xf>
    <xf numFmtId="20" fontId="74" fillId="20" borderId="22" xfId="204" applyNumberFormat="1" applyFont="1" applyFill="1" applyBorder="1" applyAlignment="1" applyProtection="1">
      <alignment horizontal="center" vertical="center"/>
    </xf>
    <xf numFmtId="20" fontId="74" fillId="20" borderId="23" xfId="204" applyNumberFormat="1" applyFont="1" applyFill="1" applyBorder="1" applyAlignment="1" applyProtection="1">
      <alignment horizontal="center" vertical="center"/>
    </xf>
    <xf numFmtId="192" fontId="88" fillId="20" borderId="22" xfId="203" applyNumberFormat="1" applyFont="1" applyFill="1" applyBorder="1" applyAlignment="1" applyProtection="1">
      <alignment horizontal="center" vertical="center"/>
    </xf>
    <xf numFmtId="192" fontId="88" fillId="20" borderId="23" xfId="203" applyNumberFormat="1" applyFont="1" applyFill="1" applyBorder="1" applyAlignment="1" applyProtection="1">
      <alignment horizontal="center" vertical="center"/>
    </xf>
    <xf numFmtId="191" fontId="93" fillId="0" borderId="0" xfId="203" applyNumberFormat="1" applyFont="1" applyFill="1" applyAlignment="1" applyProtection="1">
      <alignment horizontal="center" vertical="center"/>
    </xf>
    <xf numFmtId="191" fontId="74" fillId="23" borderId="15" xfId="203" applyFont="1" applyFill="1" applyBorder="1" applyAlignment="1" applyProtection="1">
      <alignment horizontal="left" vertical="center"/>
    </xf>
    <xf numFmtId="191" fontId="87" fillId="23" borderId="15" xfId="203" applyFont="1" applyFill="1" applyBorder="1" applyAlignment="1" applyProtection="1">
      <alignment horizontal="center" vertical="center"/>
    </xf>
    <xf numFmtId="191" fontId="88" fillId="23" borderId="19" xfId="203" applyFont="1" applyFill="1" applyBorder="1" applyAlignment="1" applyProtection="1">
      <alignment horizontal="center" vertical="center"/>
    </xf>
    <xf numFmtId="20" fontId="88" fillId="20" borderId="22" xfId="203" applyNumberFormat="1" applyFont="1" applyFill="1" applyBorder="1" applyAlignment="1" applyProtection="1">
      <alignment horizontal="center" vertical="center"/>
    </xf>
    <xf numFmtId="20" fontId="88" fillId="20" borderId="23" xfId="203" applyNumberFormat="1" applyFont="1" applyFill="1" applyBorder="1" applyAlignment="1" applyProtection="1">
      <alignment horizontal="center" vertical="center"/>
    </xf>
    <xf numFmtId="191" fontId="90" fillId="0" borderId="0" xfId="0" applyFont="1" applyAlignment="1">
      <alignment vertical="center"/>
    </xf>
    <xf numFmtId="191" fontId="87" fillId="0" borderId="15" xfId="203" applyFont="1" applyFill="1" applyBorder="1" applyAlignment="1" applyProtection="1">
      <alignment horizontal="center" vertical="center"/>
    </xf>
    <xf numFmtId="187" fontId="88" fillId="0" borderId="18" xfId="119" applyNumberFormat="1" applyFont="1" applyFill="1" applyBorder="1" applyAlignment="1" applyProtection="1">
      <alignment horizontal="center" vertical="center"/>
    </xf>
    <xf numFmtId="186" fontId="88" fillId="0" borderId="14" xfId="119" applyNumberFormat="1" applyFont="1" applyFill="1" applyBorder="1" applyAlignment="1" applyProtection="1">
      <alignment horizontal="center" vertical="center"/>
    </xf>
    <xf numFmtId="190" fontId="78" fillId="19" borderId="8" xfId="203" applyNumberFormat="1" applyFont="1" applyFill="1" applyBorder="1" applyAlignment="1" applyProtection="1">
      <alignment horizontal="center" vertical="center"/>
    </xf>
    <xf numFmtId="190" fontId="74" fillId="19" borderId="8" xfId="203" applyNumberFormat="1" applyFont="1" applyFill="1" applyBorder="1" applyAlignment="1" applyProtection="1">
      <alignment horizontal="center" vertical="center"/>
    </xf>
    <xf numFmtId="190" fontId="78" fillId="22" borderId="8" xfId="203" applyNumberFormat="1" applyFont="1" applyFill="1" applyBorder="1" applyAlignment="1" applyProtection="1">
      <alignment horizontal="center" vertical="center"/>
    </xf>
    <xf numFmtId="191" fontId="87" fillId="17" borderId="16" xfId="203" applyNumberFormat="1" applyFont="1" applyFill="1" applyBorder="1" applyAlignment="1" applyProtection="1">
      <alignment horizontal="center" vertical="center"/>
    </xf>
    <xf numFmtId="191" fontId="66" fillId="0" borderId="0" xfId="203" applyNumberFormat="1" applyFont="1" applyFill="1" applyAlignment="1" applyProtection="1">
      <alignment horizontal="left" vertical="center"/>
    </xf>
    <xf numFmtId="191" fontId="84" fillId="0" borderId="0" xfId="123" applyNumberFormat="1" applyAlignment="1">
      <alignment vertical="center"/>
    </xf>
    <xf numFmtId="191" fontId="68" fillId="0" borderId="0" xfId="203" applyNumberFormat="1" applyFont="1" applyFill="1" applyAlignment="1" applyProtection="1">
      <alignment horizontal="center" vertical="center"/>
    </xf>
    <xf numFmtId="191" fontId="70" fillId="0" borderId="0" xfId="203" applyNumberFormat="1" applyFont="1" applyFill="1" applyAlignment="1" applyProtection="1">
      <alignment horizontal="center" vertical="center"/>
    </xf>
    <xf numFmtId="191" fontId="70" fillId="0" borderId="0" xfId="203" applyNumberFormat="1" applyFont="1" applyFill="1" applyBorder="1" applyAlignment="1" applyProtection="1">
      <alignment horizontal="center" vertical="center"/>
    </xf>
    <xf numFmtId="191" fontId="0" fillId="0" borderId="0" xfId="0" applyNumberFormat="1" applyAlignment="1">
      <alignment vertical="center"/>
    </xf>
    <xf numFmtId="191" fontId="71" fillId="0" borderId="0" xfId="203" applyNumberFormat="1" applyFont="1" applyFill="1" applyAlignment="1" applyProtection="1">
      <alignment horizontal="center" vertical="center"/>
    </xf>
    <xf numFmtId="191" fontId="70" fillId="0" borderId="12" xfId="203" applyNumberFormat="1" applyFont="1" applyFill="1" applyBorder="1" applyAlignment="1" applyProtection="1">
      <alignment horizontal="center" vertical="center"/>
    </xf>
    <xf numFmtId="191" fontId="71" fillId="0" borderId="12" xfId="203" applyNumberFormat="1" applyFont="1" applyFill="1" applyBorder="1" applyAlignment="1" applyProtection="1">
      <alignment horizontal="center" vertical="center"/>
    </xf>
    <xf numFmtId="191" fontId="87" fillId="18" borderId="16" xfId="203" applyNumberFormat="1" applyFont="1" applyFill="1" applyBorder="1" applyAlignment="1" applyProtection="1">
      <alignment horizontal="center" vertical="center"/>
    </xf>
    <xf numFmtId="191" fontId="80" fillId="0" borderId="0" xfId="0" applyNumberFormat="1" applyFont="1" applyAlignment="1">
      <alignment vertical="center"/>
    </xf>
    <xf numFmtId="191" fontId="87" fillId="0" borderId="8" xfId="203" applyNumberFormat="1" applyFont="1" applyFill="1" applyBorder="1" applyAlignment="1" applyProtection="1">
      <alignment horizontal="center" vertical="center"/>
    </xf>
    <xf numFmtId="191" fontId="90" fillId="0" borderId="0" xfId="0" applyNumberFormat="1" applyFont="1" applyAlignment="1">
      <alignment vertical="center"/>
    </xf>
    <xf numFmtId="194" fontId="68" fillId="0" borderId="0" xfId="203" applyNumberFormat="1" applyFont="1" applyFill="1" applyAlignment="1" applyProtection="1">
      <alignment horizontal="center" vertical="center"/>
    </xf>
    <xf numFmtId="194" fontId="70" fillId="0" borderId="0" xfId="203" applyNumberFormat="1" applyFont="1" applyFill="1" applyAlignment="1" applyProtection="1">
      <alignment horizontal="center" vertical="center"/>
    </xf>
    <xf numFmtId="194" fontId="70" fillId="0" borderId="12" xfId="203" applyNumberFormat="1" applyFont="1" applyFill="1" applyBorder="1" applyAlignment="1" applyProtection="1">
      <alignment horizontal="center" vertical="center"/>
    </xf>
    <xf numFmtId="194" fontId="0" fillId="0" borderId="0" xfId="0" applyNumberFormat="1" applyAlignment="1">
      <alignment vertical="center"/>
    </xf>
    <xf numFmtId="193" fontId="68" fillId="0" borderId="0" xfId="203" applyNumberFormat="1" applyFont="1" applyFill="1" applyAlignment="1" applyProtection="1">
      <alignment horizontal="center" vertical="center"/>
    </xf>
    <xf numFmtId="193" fontId="71" fillId="0" borderId="0" xfId="203" applyNumberFormat="1" applyFont="1" applyFill="1" applyAlignment="1" applyProtection="1">
      <alignment horizontal="center" vertical="center"/>
    </xf>
    <xf numFmtId="193" fontId="71" fillId="0" borderId="12" xfId="203" applyNumberFormat="1" applyFont="1" applyFill="1" applyBorder="1" applyAlignment="1" applyProtection="1">
      <alignment horizontal="center" vertical="center"/>
    </xf>
    <xf numFmtId="193" fontId="87" fillId="0" borderId="16" xfId="203" applyNumberFormat="1" applyFont="1" applyFill="1" applyBorder="1" applyAlignment="1" applyProtection="1">
      <alignment horizontal="center" vertical="center"/>
    </xf>
    <xf numFmtId="193" fontId="0" fillId="0" borderId="0" xfId="0" applyNumberFormat="1" applyAlignment="1">
      <alignment vertical="center"/>
    </xf>
    <xf numFmtId="194" fontId="67" fillId="0" borderId="0" xfId="203" applyNumberFormat="1" applyFont="1" applyAlignment="1" applyProtection="1">
      <alignment horizontal="left" vertical="center"/>
    </xf>
    <xf numFmtId="194" fontId="35" fillId="0" borderId="0" xfId="203" applyNumberFormat="1" applyFont="1" applyAlignment="1" applyProtection="1">
      <alignment vertical="center"/>
    </xf>
    <xf numFmtId="194" fontId="35" fillId="0" borderId="12" xfId="203" applyNumberFormat="1" applyFont="1" applyBorder="1" applyAlignment="1" applyProtection="1">
      <alignment vertical="center"/>
    </xf>
    <xf numFmtId="194" fontId="88" fillId="17" borderId="18" xfId="119" applyNumberFormat="1" applyFont="1" applyFill="1" applyBorder="1" applyAlignment="1" applyProtection="1">
      <alignment horizontal="center" vertical="center"/>
    </xf>
    <xf numFmtId="193" fontId="67" fillId="0" borderId="0" xfId="203" applyNumberFormat="1" applyFont="1" applyAlignment="1" applyProtection="1">
      <alignment horizontal="left" vertical="center"/>
    </xf>
    <xf numFmtId="193" fontId="35" fillId="0" borderId="0" xfId="203" applyNumberFormat="1" applyFont="1" applyAlignment="1" applyProtection="1">
      <alignment vertical="center"/>
    </xf>
    <xf numFmtId="193" fontId="35" fillId="0" borderId="12" xfId="203" applyNumberFormat="1" applyFont="1" applyBorder="1" applyAlignment="1" applyProtection="1">
      <alignment vertical="center"/>
    </xf>
    <xf numFmtId="193" fontId="88" fillId="17" borderId="14" xfId="119" applyNumberFormat="1" applyFont="1" applyFill="1" applyBorder="1" applyAlignment="1" applyProtection="1">
      <alignment horizontal="center" vertical="center"/>
    </xf>
    <xf numFmtId="191" fontId="67" fillId="0" borderId="0" xfId="203" applyNumberFormat="1" applyFont="1" applyAlignment="1" applyProtection="1">
      <alignment horizontal="left" vertical="center"/>
    </xf>
    <xf numFmtId="191" fontId="35" fillId="0" borderId="0" xfId="203" applyNumberFormat="1" applyFont="1" applyAlignment="1" applyProtection="1">
      <alignment vertical="center"/>
    </xf>
    <xf numFmtId="191" fontId="35" fillId="0" borderId="12" xfId="203" applyNumberFormat="1" applyFont="1" applyBorder="1" applyAlignment="1" applyProtection="1">
      <alignment vertical="center"/>
    </xf>
    <xf numFmtId="191" fontId="74" fillId="0" borderId="15" xfId="203" applyNumberFormat="1" applyFont="1" applyFill="1" applyBorder="1" applyAlignment="1" applyProtection="1">
      <alignment horizontal="left" vertical="center"/>
    </xf>
    <xf numFmtId="191" fontId="87" fillId="0" borderId="15" xfId="203" applyNumberFormat="1" applyFont="1" applyFill="1" applyBorder="1" applyAlignment="1" applyProtection="1">
      <alignment horizontal="center" vertical="center"/>
    </xf>
    <xf numFmtId="191" fontId="74" fillId="0" borderId="13" xfId="203" applyNumberFormat="1" applyFont="1" applyFill="1" applyBorder="1" applyAlignment="1" applyProtection="1">
      <alignment horizontal="center" vertical="center"/>
    </xf>
    <xf numFmtId="191" fontId="87" fillId="17" borderId="15" xfId="203" applyNumberFormat="1" applyFont="1" applyFill="1" applyBorder="1" applyAlignment="1" applyProtection="1">
      <alignment horizontal="center" vertical="center"/>
    </xf>
    <xf numFmtId="191" fontId="74" fillId="17" borderId="13" xfId="203" applyNumberFormat="1" applyFont="1" applyFill="1" applyBorder="1" applyAlignment="1" applyProtection="1">
      <alignment horizontal="center" vertical="center"/>
    </xf>
    <xf numFmtId="191" fontId="66" fillId="0" borderId="0" xfId="204" applyNumberFormat="1" applyFont="1" applyFill="1" applyAlignment="1" applyProtection="1">
      <alignment horizontal="left" vertical="center"/>
    </xf>
    <xf numFmtId="191" fontId="35" fillId="0" borderId="0" xfId="204" applyNumberFormat="1" applyFont="1" applyAlignment="1" applyProtection="1">
      <alignment vertical="center"/>
    </xf>
    <xf numFmtId="191" fontId="70" fillId="0" borderId="0" xfId="204" applyNumberFormat="1" applyFont="1" applyFill="1" applyAlignment="1" applyProtection="1">
      <alignment horizontal="center" vertical="center"/>
    </xf>
    <xf numFmtId="191" fontId="71" fillId="0" borderId="0" xfId="204" applyNumberFormat="1" applyFont="1" applyFill="1" applyAlignment="1" applyProtection="1">
      <alignment horizontal="center" vertical="center"/>
    </xf>
    <xf numFmtId="191" fontId="35" fillId="0" borderId="0" xfId="204" applyNumberFormat="1" applyFont="1" applyBorder="1" applyAlignment="1" applyProtection="1">
      <alignment vertical="center"/>
    </xf>
    <xf numFmtId="191" fontId="70" fillId="0" borderId="0" xfId="204" applyNumberFormat="1" applyFont="1" applyFill="1" applyBorder="1" applyAlignment="1" applyProtection="1">
      <alignment horizontal="center" vertical="center"/>
    </xf>
    <xf numFmtId="191" fontId="71" fillId="0" borderId="0" xfId="204" applyNumberFormat="1" applyFont="1" applyFill="1" applyBorder="1" applyAlignment="1" applyProtection="1">
      <alignment horizontal="center" vertical="center"/>
    </xf>
    <xf numFmtId="191" fontId="97" fillId="0" borderId="21" xfId="204" applyNumberFormat="1" applyFont="1" applyFill="1" applyBorder="1" applyAlignment="1" applyProtection="1">
      <alignment horizontal="center" vertical="center"/>
    </xf>
    <xf numFmtId="191" fontId="74" fillId="0" borderId="8" xfId="203" applyNumberFormat="1" applyFont="1" applyFill="1" applyBorder="1" applyAlignment="1" applyProtection="1">
      <alignment horizontal="center" vertical="center"/>
    </xf>
    <xf numFmtId="191" fontId="78" fillId="0" borderId="21" xfId="204" applyNumberFormat="1" applyFont="1" applyFill="1" applyBorder="1" applyAlignment="1" applyProtection="1">
      <alignment horizontal="center" vertical="center"/>
    </xf>
    <xf numFmtId="191" fontId="74" fillId="20" borderId="8" xfId="204" applyNumberFormat="1" applyFont="1" applyFill="1" applyBorder="1" applyAlignment="1" applyProtection="1">
      <alignment horizontal="center" vertical="center"/>
    </xf>
    <xf numFmtId="191" fontId="74" fillId="20" borderId="21" xfId="204" applyNumberFormat="1" applyFont="1" applyFill="1" applyBorder="1" applyAlignment="1" applyProtection="1">
      <alignment horizontal="center" vertical="center"/>
    </xf>
    <xf numFmtId="191" fontId="97" fillId="0" borderId="20" xfId="204" applyNumberFormat="1" applyFont="1" applyFill="1" applyBorder="1" applyAlignment="1" applyProtection="1">
      <alignment horizontal="center" vertical="center"/>
    </xf>
    <xf numFmtId="191" fontId="74" fillId="0" borderId="21" xfId="204" applyNumberFormat="1" applyFont="1" applyFill="1" applyBorder="1" applyAlignment="1" applyProtection="1">
      <alignment horizontal="center" vertical="center"/>
    </xf>
    <xf numFmtId="191" fontId="78" fillId="0" borderId="15" xfId="203" applyNumberFormat="1" applyFont="1" applyFill="1" applyBorder="1" applyAlignment="1" applyProtection="1">
      <alignment horizontal="left" vertical="center"/>
    </xf>
    <xf numFmtId="191" fontId="88" fillId="0" borderId="15" xfId="203" applyNumberFormat="1" applyFont="1" applyFill="1" applyBorder="1" applyAlignment="1" applyProtection="1">
      <alignment horizontal="left" vertical="center"/>
    </xf>
    <xf numFmtId="191" fontId="74" fillId="20" borderId="8" xfId="203" applyNumberFormat="1" applyFont="1" applyFill="1" applyBorder="1" applyAlignment="1" applyProtection="1">
      <alignment horizontal="center" vertical="center"/>
    </xf>
    <xf numFmtId="191" fontId="69" fillId="0" borderId="0" xfId="203" applyNumberFormat="1" applyFont="1" applyFill="1" applyAlignment="1" applyProtection="1">
      <alignment horizontal="center" vertical="center"/>
    </xf>
    <xf numFmtId="191" fontId="71" fillId="0" borderId="0" xfId="203" applyNumberFormat="1" applyFont="1" applyFill="1" applyBorder="1" applyAlignment="1" applyProtection="1">
      <alignment horizontal="center" vertical="center"/>
    </xf>
    <xf numFmtId="191" fontId="91" fillId="0" borderId="20" xfId="203" applyNumberFormat="1" applyFont="1" applyFill="1" applyBorder="1" applyAlignment="1" applyProtection="1">
      <alignment horizontal="center" vertical="center"/>
    </xf>
    <xf numFmtId="191" fontId="92" fillId="0" borderId="21" xfId="203" applyNumberFormat="1" applyFont="1" applyFill="1" applyBorder="1" applyAlignment="1" applyProtection="1">
      <alignment horizontal="center" vertical="center"/>
    </xf>
    <xf numFmtId="191" fontId="74" fillId="0" borderId="21" xfId="203" applyNumberFormat="1" applyFont="1" applyFill="1" applyBorder="1" applyAlignment="1" applyProtection="1">
      <alignment horizontal="center" vertical="center"/>
    </xf>
    <xf numFmtId="191" fontId="74" fillId="20" borderId="21" xfId="203" applyNumberFormat="1" applyFont="1" applyFill="1" applyBorder="1" applyAlignment="1" applyProtection="1">
      <alignment horizontal="center" vertical="center"/>
    </xf>
    <xf numFmtId="191" fontId="88" fillId="19" borderId="22" xfId="203" applyNumberFormat="1" applyFont="1" applyFill="1" applyBorder="1" applyAlignment="1" applyProtection="1">
      <alignment horizontal="center" vertical="center"/>
    </xf>
    <xf numFmtId="191" fontId="86" fillId="0" borderId="0" xfId="0" applyNumberFormat="1" applyFont="1" applyAlignment="1">
      <alignment vertical="center"/>
    </xf>
    <xf numFmtId="194" fontId="71" fillId="0" borderId="0" xfId="203" applyNumberFormat="1" applyFont="1" applyFill="1" applyAlignment="1" applyProtection="1">
      <alignment horizontal="center" vertical="center"/>
    </xf>
    <xf numFmtId="194" fontId="71" fillId="0" borderId="12" xfId="203" applyNumberFormat="1" applyFont="1" applyFill="1" applyBorder="1" applyAlignment="1" applyProtection="1">
      <alignment horizontal="center" vertical="center"/>
    </xf>
    <xf numFmtId="193" fontId="70" fillId="0" borderId="0" xfId="203" applyNumberFormat="1" applyFont="1" applyFill="1" applyAlignment="1" applyProtection="1">
      <alignment horizontal="center" vertical="center"/>
    </xf>
    <xf numFmtId="193" fontId="70" fillId="0" borderId="12" xfId="203" applyNumberFormat="1" applyFont="1" applyFill="1" applyBorder="1" applyAlignment="1" applyProtection="1">
      <alignment horizontal="center" vertical="center"/>
    </xf>
    <xf numFmtId="191" fontId="84" fillId="0" borderId="0" xfId="122" applyNumberFormat="1" applyAlignment="1">
      <alignment vertical="center"/>
    </xf>
    <xf numFmtId="191" fontId="87" fillId="22" borderId="15" xfId="203" applyNumberFormat="1" applyFont="1" applyFill="1" applyBorder="1" applyAlignment="1" applyProtection="1">
      <alignment horizontal="center" vertical="center"/>
    </xf>
    <xf numFmtId="194" fontId="88" fillId="22" borderId="18" xfId="119" applyNumberFormat="1" applyFont="1" applyFill="1" applyBorder="1" applyAlignment="1" applyProtection="1">
      <alignment horizontal="center" vertical="center"/>
    </xf>
    <xf numFmtId="193" fontId="88" fillId="22" borderId="14" xfId="119" applyNumberFormat="1" applyFont="1" applyFill="1" applyBorder="1" applyAlignment="1" applyProtection="1">
      <alignment horizontal="center" vertical="center"/>
    </xf>
    <xf numFmtId="191" fontId="88" fillId="0" borderId="19" xfId="203" applyNumberFormat="1" applyFont="1" applyFill="1" applyBorder="1" applyAlignment="1" applyProtection="1">
      <alignment horizontal="center" vertical="center"/>
    </xf>
    <xf numFmtId="191" fontId="35" fillId="0" borderId="0" xfId="203" applyNumberFormat="1" applyFont="1" applyBorder="1" applyAlignment="1" applyProtection="1">
      <alignment vertical="center"/>
    </xf>
    <xf numFmtId="191" fontId="84" fillId="0" borderId="0" xfId="147" applyNumberFormat="1" applyAlignment="1">
      <alignment vertical="center"/>
    </xf>
    <xf numFmtId="194" fontId="84" fillId="0" borderId="0" xfId="147" applyNumberFormat="1" applyAlignment="1">
      <alignment vertical="center"/>
    </xf>
    <xf numFmtId="193" fontId="84" fillId="0" borderId="0" xfId="147" applyNumberFormat="1" applyAlignment="1">
      <alignment vertical="center"/>
    </xf>
    <xf numFmtId="191" fontId="101" fillId="0" borderId="20" xfId="203" applyNumberFormat="1" applyFont="1" applyFill="1" applyBorder="1" applyAlignment="1" applyProtection="1">
      <alignment horizontal="center" vertical="center"/>
    </xf>
    <xf numFmtId="191" fontId="88" fillId="20" borderId="22" xfId="203" applyNumberFormat="1" applyFont="1" applyFill="1" applyBorder="1" applyAlignment="1" applyProtection="1">
      <alignment horizontal="center" vertical="center"/>
    </xf>
    <xf numFmtId="191" fontId="74" fillId="20" borderId="22" xfId="203" applyNumberFormat="1" applyFont="1" applyFill="1" applyBorder="1" applyAlignment="1" applyProtection="1">
      <alignment horizontal="center" vertical="center"/>
    </xf>
    <xf numFmtId="191" fontId="74" fillId="20" borderId="23" xfId="203" applyNumberFormat="1" applyFont="1" applyFill="1" applyBorder="1" applyAlignment="1" applyProtection="1">
      <alignment horizontal="center" vertical="center"/>
    </xf>
    <xf numFmtId="191" fontId="0" fillId="0" borderId="0" xfId="0" applyNumberFormat="1" applyBorder="1" applyAlignment="1">
      <alignment vertical="center"/>
    </xf>
    <xf numFmtId="191" fontId="88" fillId="20" borderId="23" xfId="203" applyNumberFormat="1" applyFont="1" applyFill="1" applyBorder="1" applyAlignment="1" applyProtection="1">
      <alignment horizontal="center" vertical="center"/>
    </xf>
    <xf numFmtId="191" fontId="89" fillId="0" borderId="16" xfId="119" applyNumberFormat="1" applyFont="1" applyFill="1" applyBorder="1" applyAlignment="1" applyProtection="1">
      <alignment horizontal="center" vertical="center"/>
    </xf>
    <xf numFmtId="191" fontId="88" fillId="0" borderId="8" xfId="203" applyNumberFormat="1" applyFont="1" applyFill="1" applyBorder="1" applyAlignment="1" applyProtection="1">
      <alignment horizontal="left" vertical="center"/>
    </xf>
    <xf numFmtId="187" fontId="87" fillId="0" borderId="17" xfId="203" applyNumberFormat="1" applyFont="1" applyFill="1" applyBorder="1" applyAlignment="1" applyProtection="1">
      <alignment horizontal="center" vertical="center"/>
    </xf>
    <xf numFmtId="186" fontId="87" fillId="0" borderId="16" xfId="203" applyNumberFormat="1" applyFont="1" applyFill="1" applyBorder="1" applyAlignment="1" applyProtection="1">
      <alignment horizontal="center" vertical="center"/>
    </xf>
    <xf numFmtId="191" fontId="90" fillId="0" borderId="0" xfId="0" applyFont="1" applyFill="1" applyAlignment="1">
      <alignment vertical="center"/>
    </xf>
    <xf numFmtId="194" fontId="87" fillId="17" borderId="17" xfId="203" applyNumberFormat="1" applyFont="1" applyFill="1" applyBorder="1" applyAlignment="1" applyProtection="1">
      <alignment horizontal="center" vertical="center"/>
    </xf>
    <xf numFmtId="193" fontId="87" fillId="17" borderId="16" xfId="203" applyNumberFormat="1" applyFont="1" applyFill="1" applyBorder="1" applyAlignment="1" applyProtection="1">
      <alignment horizontal="center" vertical="center"/>
    </xf>
    <xf numFmtId="193" fontId="88" fillId="0" borderId="19" xfId="203" applyNumberFormat="1" applyFont="1" applyFill="1" applyBorder="1" applyAlignment="1" applyProtection="1">
      <alignment horizontal="center" vertical="center"/>
    </xf>
    <xf numFmtId="191" fontId="87" fillId="0" borderId="0" xfId="203" applyFont="1" applyFill="1" applyBorder="1" applyAlignment="1" applyProtection="1">
      <alignment horizontal="center" vertical="center"/>
    </xf>
    <xf numFmtId="187" fontId="88" fillId="0" borderId="0" xfId="119" applyNumberFormat="1" applyFont="1" applyFill="1" applyBorder="1" applyAlignment="1" applyProtection="1">
      <alignment horizontal="center" vertical="center"/>
    </xf>
    <xf numFmtId="186" fontId="88" fillId="0" borderId="0" xfId="119" applyNumberFormat="1" applyFont="1" applyFill="1" applyBorder="1" applyAlignment="1" applyProtection="1">
      <alignment horizontal="center" vertical="center"/>
    </xf>
    <xf numFmtId="191" fontId="88" fillId="0" borderId="32" xfId="203" applyNumberFormat="1" applyFont="1" applyFill="1" applyBorder="1" applyAlignment="1" applyProtection="1">
      <alignment horizontal="left" vertical="center"/>
    </xf>
    <xf numFmtId="191" fontId="87" fillId="0" borderId="32" xfId="203" applyNumberFormat="1" applyFont="1" applyFill="1" applyBorder="1" applyAlignment="1" applyProtection="1">
      <alignment horizontal="center" vertical="center"/>
    </xf>
    <xf numFmtId="190" fontId="74" fillId="0" borderId="32" xfId="203" applyNumberFormat="1" applyFont="1" applyFill="1" applyBorder="1" applyAlignment="1" applyProtection="1">
      <alignment horizontal="center" vertical="center"/>
    </xf>
    <xf numFmtId="191" fontId="88" fillId="0" borderId="37" xfId="203" applyNumberFormat="1" applyFont="1" applyFill="1" applyBorder="1" applyAlignment="1" applyProtection="1">
      <alignment horizontal="left" vertical="center"/>
    </xf>
    <xf numFmtId="190" fontId="74" fillId="0" borderId="37" xfId="203" applyNumberFormat="1" applyFont="1" applyFill="1" applyBorder="1" applyAlignment="1" applyProtection="1">
      <alignment horizontal="center" vertical="center"/>
    </xf>
    <xf numFmtId="194" fontId="88" fillId="0" borderId="17" xfId="119" applyNumberFormat="1" applyFont="1" applyFill="1" applyBorder="1" applyAlignment="1" applyProtection="1">
      <alignment horizontal="center" vertical="center"/>
    </xf>
    <xf numFmtId="193" fontId="88" fillId="0" borderId="16" xfId="119" applyNumberFormat="1" applyFont="1" applyFill="1" applyBorder="1" applyAlignment="1" applyProtection="1">
      <alignment horizontal="center" vertical="center"/>
    </xf>
    <xf numFmtId="194" fontId="88" fillId="0" borderId="22" xfId="119" applyNumberFormat="1" applyFont="1" applyFill="1" applyBorder="1" applyAlignment="1" applyProtection="1">
      <alignment horizontal="center" vertical="center"/>
    </xf>
    <xf numFmtId="191" fontId="88" fillId="0" borderId="15" xfId="203" applyNumberFormat="1" applyFont="1" applyFill="1" applyBorder="1" applyAlignment="1" applyProtection="1">
      <alignment horizontal="center" vertical="center"/>
    </xf>
    <xf numFmtId="191" fontId="74" fillId="0" borderId="15" xfId="119" applyNumberFormat="1" applyFont="1" applyFill="1" applyBorder="1" applyAlignment="1" applyProtection="1">
      <alignment horizontal="center" vertical="center"/>
    </xf>
    <xf numFmtId="194" fontId="88" fillId="0" borderId="15" xfId="119" applyNumberFormat="1" applyFont="1" applyFill="1" applyBorder="1" applyAlignment="1" applyProtection="1">
      <alignment horizontal="center" vertical="center"/>
    </xf>
    <xf numFmtId="191" fontId="31" fillId="0" borderId="0" xfId="212" applyAlignment="1">
      <alignment vertical="center"/>
    </xf>
    <xf numFmtId="191" fontId="31" fillId="0" borderId="0" xfId="212" applyNumberFormat="1" applyAlignment="1">
      <alignment vertical="center"/>
    </xf>
    <xf numFmtId="191" fontId="74" fillId="19" borderId="8" xfId="203" applyFont="1" applyFill="1" applyBorder="1" applyAlignment="1" applyProtection="1">
      <alignment horizontal="center" vertical="center"/>
    </xf>
    <xf numFmtId="191" fontId="70" fillId="19" borderId="8" xfId="203" applyFont="1" applyFill="1" applyBorder="1" applyAlignment="1" applyProtection="1">
      <alignment horizontal="center" vertical="center"/>
    </xf>
    <xf numFmtId="191" fontId="74" fillId="19" borderId="21" xfId="203" applyFont="1" applyFill="1" applyBorder="1" applyAlignment="1" applyProtection="1">
      <alignment horizontal="center" vertical="center"/>
    </xf>
    <xf numFmtId="191" fontId="78" fillId="18" borderId="19" xfId="203" applyFont="1" applyFill="1" applyBorder="1" applyAlignment="1" applyProtection="1">
      <alignment horizontal="center" vertical="center"/>
    </xf>
    <xf numFmtId="191" fontId="78" fillId="18" borderId="16" xfId="119" applyFont="1" applyFill="1" applyBorder="1" applyAlignment="1" applyProtection="1">
      <alignment horizontal="center" vertical="center"/>
    </xf>
    <xf numFmtId="193" fontId="88" fillId="18" borderId="18" xfId="119" applyNumberFormat="1" applyFont="1" applyFill="1" applyBorder="1" applyAlignment="1" applyProtection="1">
      <alignment horizontal="center" vertical="center"/>
    </xf>
    <xf numFmtId="194" fontId="88" fillId="18" borderId="18" xfId="119" applyNumberFormat="1" applyFont="1" applyFill="1" applyBorder="1" applyAlignment="1" applyProtection="1">
      <alignment horizontal="center" vertical="center"/>
    </xf>
    <xf numFmtId="194" fontId="88" fillId="25" borderId="18" xfId="119" applyNumberFormat="1" applyFont="1" applyFill="1" applyBorder="1" applyAlignment="1" applyProtection="1">
      <alignment horizontal="center" vertical="center"/>
    </xf>
    <xf numFmtId="193" fontId="88" fillId="25" borderId="14" xfId="119" applyNumberFormat="1" applyFont="1" applyFill="1" applyBorder="1" applyAlignment="1" applyProtection="1">
      <alignment horizontal="center" vertical="center"/>
    </xf>
    <xf numFmtId="0" fontId="66" fillId="0" borderId="0" xfId="203" applyNumberFormat="1" applyFont="1" applyFill="1" applyAlignment="1" applyProtection="1">
      <alignment horizontal="left" vertical="center"/>
    </xf>
    <xf numFmtId="0" fontId="73" fillId="0" borderId="12" xfId="188" applyNumberFormat="1" applyFont="1" applyBorder="1" applyAlignment="1" applyProtection="1">
      <alignment vertical="center"/>
    </xf>
    <xf numFmtId="0" fontId="79" fillId="0" borderId="8" xfId="203" applyNumberFormat="1" applyFont="1" applyFill="1" applyBorder="1" applyAlignment="1" applyProtection="1">
      <alignment horizontal="center" vertical="center"/>
    </xf>
    <xf numFmtId="0" fontId="77" fillId="0" borderId="8" xfId="203" applyNumberFormat="1" applyFont="1" applyFill="1" applyBorder="1" applyAlignment="1" applyProtection="1">
      <alignment horizontal="center" vertical="center"/>
    </xf>
    <xf numFmtId="0" fontId="0" fillId="0" borderId="0" xfId="0" applyNumberFormat="1" applyAlignment="1">
      <alignment vertical="center"/>
    </xf>
    <xf numFmtId="0" fontId="77" fillId="18" borderId="8" xfId="203" applyNumberFormat="1" applyFont="1" applyFill="1" applyBorder="1" applyAlignment="1" applyProtection="1">
      <alignment horizontal="center" vertical="center"/>
    </xf>
    <xf numFmtId="0" fontId="90" fillId="0" borderId="0" xfId="0" applyNumberFormat="1" applyFont="1" applyAlignment="1">
      <alignment vertical="center"/>
    </xf>
    <xf numFmtId="0" fontId="68" fillId="0" borderId="0" xfId="203" applyNumberFormat="1" applyFont="1" applyFill="1" applyAlignment="1" applyProtection="1">
      <alignment horizontal="center" vertical="center"/>
    </xf>
    <xf numFmtId="0" fontId="70" fillId="0" borderId="0" xfId="203" applyNumberFormat="1" applyFont="1" applyFill="1" applyAlignment="1" applyProtection="1">
      <alignment horizontal="center" vertical="center"/>
    </xf>
    <xf numFmtId="0" fontId="71" fillId="0" borderId="0" xfId="203" applyNumberFormat="1" applyFont="1" applyFill="1" applyAlignment="1" applyProtection="1">
      <alignment horizontal="center" vertical="center"/>
    </xf>
    <xf numFmtId="0" fontId="70" fillId="0" borderId="12" xfId="203" applyNumberFormat="1" applyFont="1" applyFill="1" applyBorder="1" applyAlignment="1" applyProtection="1">
      <alignment horizontal="center" vertical="center"/>
    </xf>
    <xf numFmtId="0" fontId="71" fillId="0" borderId="12" xfId="203" applyNumberFormat="1" applyFont="1" applyFill="1" applyBorder="1" applyAlignment="1" applyProtection="1">
      <alignment horizontal="center" vertical="center"/>
    </xf>
    <xf numFmtId="0" fontId="87" fillId="0" borderId="17" xfId="203" applyNumberFormat="1" applyFont="1" applyFill="1" applyBorder="1" applyAlignment="1" applyProtection="1">
      <alignment horizontal="center" vertical="center"/>
    </xf>
    <xf numFmtId="0" fontId="77" fillId="20" borderId="8" xfId="203" applyNumberFormat="1" applyFont="1" applyFill="1" applyBorder="1" applyAlignment="1" applyProtection="1">
      <alignment horizontal="center" vertical="center"/>
    </xf>
    <xf numFmtId="0" fontId="84" fillId="0" borderId="0" xfId="122" applyNumberFormat="1" applyAlignment="1">
      <alignment vertical="center"/>
    </xf>
    <xf numFmtId="0" fontId="73" fillId="0" borderId="0" xfId="188" applyNumberFormat="1" applyFont="1" applyBorder="1" applyAlignment="1" applyProtection="1">
      <alignment vertical="center"/>
    </xf>
    <xf numFmtId="0" fontId="84" fillId="0" borderId="0" xfId="147" applyNumberFormat="1" applyAlignment="1">
      <alignment vertical="center"/>
    </xf>
    <xf numFmtId="0" fontId="77" fillId="0" borderId="0" xfId="203" applyNumberFormat="1" applyFont="1" applyFill="1" applyBorder="1" applyAlignment="1" applyProtection="1">
      <alignment horizontal="center" vertical="center"/>
    </xf>
    <xf numFmtId="0" fontId="66" fillId="0" borderId="0" xfId="204" applyNumberFormat="1" applyFont="1" applyFill="1" applyAlignment="1" applyProtection="1">
      <alignment horizontal="left" vertical="center"/>
    </xf>
    <xf numFmtId="0" fontId="73" fillId="0" borderId="12" xfId="189" applyNumberFormat="1" applyFont="1" applyBorder="1" applyAlignment="1" applyProtection="1">
      <alignment vertical="center"/>
    </xf>
    <xf numFmtId="0" fontId="79" fillId="0" borderId="15" xfId="204" applyNumberFormat="1" applyFont="1" applyFill="1" applyBorder="1" applyAlignment="1" applyProtection="1">
      <alignment horizontal="center" vertical="center"/>
    </xf>
    <xf numFmtId="0" fontId="37" fillId="0" borderId="0" xfId="118" applyNumberFormat="1" applyAlignment="1">
      <alignment vertical="center"/>
    </xf>
    <xf numFmtId="0" fontId="87" fillId="18" borderId="17" xfId="203" applyNumberFormat="1" applyFont="1" applyFill="1" applyBorder="1" applyAlignment="1" applyProtection="1">
      <alignment horizontal="center" vertical="center"/>
    </xf>
    <xf numFmtId="0" fontId="84" fillId="0" borderId="0" xfId="123" applyNumberFormat="1" applyAlignment="1">
      <alignment vertical="center"/>
    </xf>
    <xf numFmtId="0" fontId="73" fillId="0" borderId="0" xfId="189" applyNumberFormat="1" applyFont="1" applyBorder="1" applyAlignment="1" applyProtection="1">
      <alignment vertical="center"/>
    </xf>
    <xf numFmtId="0" fontId="31" fillId="0" borderId="0" xfId="212" applyNumberFormat="1" applyAlignment="1">
      <alignment vertical="center"/>
    </xf>
    <xf numFmtId="190" fontId="78" fillId="19" borderId="8" xfId="204" applyNumberFormat="1" applyFont="1" applyFill="1" applyBorder="1" applyAlignment="1" applyProtection="1">
      <alignment horizontal="center" vertical="center"/>
    </xf>
    <xf numFmtId="191" fontId="88" fillId="26" borderId="15" xfId="203" applyNumberFormat="1" applyFont="1" applyFill="1" applyBorder="1" applyAlignment="1" applyProtection="1">
      <alignment horizontal="left" vertical="center"/>
    </xf>
    <xf numFmtId="191" fontId="87" fillId="26" borderId="15" xfId="203" applyNumberFormat="1" applyFont="1" applyFill="1" applyBorder="1" applyAlignment="1" applyProtection="1">
      <alignment horizontal="center" vertical="center"/>
    </xf>
    <xf numFmtId="191" fontId="97" fillId="0" borderId="35" xfId="203" applyFont="1" applyFill="1" applyBorder="1" applyAlignment="1" applyProtection="1">
      <alignment horizontal="center" vertical="center"/>
    </xf>
    <xf numFmtId="191" fontId="97" fillId="0" borderId="31" xfId="203" applyFont="1" applyFill="1" applyBorder="1" applyAlignment="1" applyProtection="1">
      <alignment horizontal="center" vertical="center"/>
    </xf>
    <xf numFmtId="191" fontId="97" fillId="0" borderId="25" xfId="203" applyFont="1" applyFill="1" applyBorder="1" applyAlignment="1" applyProtection="1">
      <alignment horizontal="center" vertical="center"/>
    </xf>
    <xf numFmtId="191" fontId="97" fillId="0" borderId="16" xfId="203" applyFont="1" applyFill="1" applyBorder="1" applyAlignment="1" applyProtection="1">
      <alignment horizontal="center" vertical="center"/>
    </xf>
    <xf numFmtId="191" fontId="0" fillId="0" borderId="0" xfId="0" applyNumberFormat="1" applyFill="1" applyAlignment="1">
      <alignment vertical="center"/>
    </xf>
    <xf numFmtId="194" fontId="87" fillId="27" borderId="17" xfId="203" applyNumberFormat="1" applyFont="1" applyFill="1" applyBorder="1" applyAlignment="1" applyProtection="1">
      <alignment horizontal="center" vertical="center"/>
    </xf>
    <xf numFmtId="0" fontId="67" fillId="0" borderId="0" xfId="203" applyNumberFormat="1" applyFont="1" applyAlignment="1" applyProtection="1">
      <alignment horizontal="left" vertical="center"/>
    </xf>
    <xf numFmtId="0" fontId="35" fillId="0" borderId="0" xfId="203" applyNumberFormat="1" applyFont="1" applyAlignment="1" applyProtection="1">
      <alignment vertical="center"/>
    </xf>
    <xf numFmtId="0" fontId="35" fillId="0" borderId="0" xfId="203" applyNumberFormat="1" applyFont="1" applyBorder="1" applyAlignment="1" applyProtection="1">
      <alignment vertical="center"/>
    </xf>
    <xf numFmtId="0" fontId="88" fillId="0" borderId="15" xfId="203" applyNumberFormat="1" applyFont="1" applyFill="1" applyBorder="1" applyAlignment="1" applyProtection="1">
      <alignment horizontal="left" vertical="center"/>
    </xf>
    <xf numFmtId="0" fontId="87" fillId="0" borderId="15" xfId="203" applyNumberFormat="1" applyFont="1" applyFill="1" applyBorder="1" applyAlignment="1" applyProtection="1">
      <alignment horizontal="center" vertical="center"/>
    </xf>
    <xf numFmtId="0" fontId="88" fillId="0" borderId="19" xfId="203" applyNumberFormat="1" applyFont="1" applyFill="1" applyBorder="1" applyAlignment="1" applyProtection="1">
      <alignment horizontal="center" vertical="center"/>
    </xf>
    <xf numFmtId="0" fontId="74" fillId="0" borderId="16" xfId="119" applyNumberFormat="1" applyFont="1" applyFill="1" applyBorder="1" applyAlignment="1" applyProtection="1">
      <alignment horizontal="center" vertical="center"/>
    </xf>
    <xf numFmtId="0" fontId="80" fillId="0" borderId="0" xfId="0" applyNumberFormat="1" applyFont="1" applyAlignment="1">
      <alignment vertical="center"/>
    </xf>
    <xf numFmtId="0" fontId="90" fillId="0" borderId="0" xfId="0" applyNumberFormat="1" applyFont="1"/>
    <xf numFmtId="189" fontId="87" fillId="0" borderId="17" xfId="203" applyNumberFormat="1" applyFont="1" applyFill="1" applyBorder="1" applyAlignment="1" applyProtection="1">
      <alignment horizontal="center" vertical="center"/>
    </xf>
    <xf numFmtId="191" fontId="89" fillId="0" borderId="0" xfId="203" applyFont="1" applyFill="1" applyBorder="1" applyAlignment="1" applyProtection="1">
      <alignment horizontal="left" vertical="center"/>
    </xf>
    <xf numFmtId="191" fontId="74" fillId="0" borderId="0" xfId="119" applyFont="1" applyFill="1" applyBorder="1" applyAlignment="1" applyProtection="1">
      <alignment horizontal="center" vertical="center"/>
    </xf>
    <xf numFmtId="188" fontId="87" fillId="0" borderId="0" xfId="203" applyNumberFormat="1" applyFont="1" applyFill="1" applyBorder="1" applyAlignment="1" applyProtection="1">
      <alignment horizontal="center" vertical="center"/>
    </xf>
    <xf numFmtId="189" fontId="87" fillId="0" borderId="0" xfId="203" applyNumberFormat="1" applyFont="1" applyFill="1" applyBorder="1" applyAlignment="1" applyProtection="1">
      <alignment horizontal="center" vertical="center"/>
    </xf>
    <xf numFmtId="190" fontId="74" fillId="18" borderId="0" xfId="203" applyNumberFormat="1" applyFont="1" applyFill="1" applyBorder="1" applyAlignment="1" applyProtection="1">
      <alignment horizontal="center" vertical="center"/>
    </xf>
    <xf numFmtId="191" fontId="100" fillId="0" borderId="0" xfId="0" applyFont="1" applyAlignment="1">
      <alignment vertical="center"/>
    </xf>
    <xf numFmtId="191" fontId="89" fillId="0" borderId="16" xfId="203" applyNumberFormat="1" applyFont="1" applyFill="1" applyBorder="1" applyAlignment="1" applyProtection="1">
      <alignment horizontal="center" vertical="center"/>
    </xf>
    <xf numFmtId="0" fontId="77" fillId="17" borderId="8" xfId="203" applyNumberFormat="1" applyFont="1" applyFill="1" applyBorder="1" applyAlignment="1" applyProtection="1">
      <alignment horizontal="center" vertical="center"/>
    </xf>
    <xf numFmtId="194" fontId="87" fillId="25" borderId="18" xfId="203" applyNumberFormat="1" applyFont="1" applyFill="1" applyBorder="1" applyAlignment="1" applyProtection="1">
      <alignment horizontal="center" vertical="center"/>
    </xf>
    <xf numFmtId="193" fontId="87" fillId="25" borderId="14" xfId="203" applyNumberFormat="1" applyFont="1" applyFill="1" applyBorder="1" applyAlignment="1" applyProtection="1">
      <alignment horizontal="center" vertical="center"/>
    </xf>
    <xf numFmtId="191" fontId="29" fillId="0" borderId="0" xfId="122" applyFont="1" applyAlignment="1">
      <alignment vertical="center"/>
    </xf>
    <xf numFmtId="188" fontId="87" fillId="0" borderId="16" xfId="203" applyNumberFormat="1" applyFont="1" applyFill="1" applyBorder="1" applyAlignment="1" applyProtection="1">
      <alignment horizontal="center" vertical="center"/>
    </xf>
    <xf numFmtId="191" fontId="86" fillId="0" borderId="0" xfId="0" applyFont="1" applyAlignment="1">
      <alignment vertical="center"/>
    </xf>
    <xf numFmtId="191" fontId="88" fillId="18" borderId="15" xfId="203" applyNumberFormat="1" applyFont="1" applyFill="1" applyBorder="1" applyAlignment="1" applyProtection="1">
      <alignment horizontal="left" vertical="center"/>
    </xf>
    <xf numFmtId="191" fontId="87" fillId="18" borderId="15" xfId="203" applyNumberFormat="1" applyFont="1" applyFill="1" applyBorder="1" applyAlignment="1" applyProtection="1">
      <alignment horizontal="center" vertical="center"/>
    </xf>
    <xf numFmtId="191" fontId="74" fillId="18" borderId="13" xfId="203" applyNumberFormat="1" applyFont="1" applyFill="1" applyBorder="1" applyAlignment="1" applyProtection="1">
      <alignment horizontal="center" vertical="center"/>
    </xf>
    <xf numFmtId="194" fontId="78" fillId="18" borderId="18" xfId="119" applyNumberFormat="1" applyFont="1" applyFill="1" applyBorder="1" applyAlignment="1" applyProtection="1">
      <alignment horizontal="center" vertical="center"/>
    </xf>
    <xf numFmtId="191" fontId="78" fillId="18" borderId="15" xfId="203" applyNumberFormat="1" applyFont="1" applyFill="1" applyBorder="1" applyAlignment="1" applyProtection="1">
      <alignment horizontal="left" vertical="center"/>
    </xf>
    <xf numFmtId="191" fontId="78" fillId="18" borderId="13" xfId="203" applyNumberFormat="1" applyFont="1" applyFill="1" applyBorder="1" applyAlignment="1" applyProtection="1">
      <alignment horizontal="center" vertical="center"/>
    </xf>
    <xf numFmtId="196" fontId="87" fillId="0" borderId="14" xfId="119" applyNumberFormat="1" applyFont="1" applyFill="1" applyBorder="1" applyAlignment="1" applyProtection="1">
      <alignment horizontal="center" vertical="center"/>
    </xf>
    <xf numFmtId="197" fontId="87" fillId="0" borderId="14" xfId="119" applyNumberFormat="1" applyFont="1" applyFill="1" applyBorder="1" applyAlignment="1" applyProtection="1">
      <alignment horizontal="center" vertical="center"/>
    </xf>
    <xf numFmtId="191" fontId="74" fillId="18" borderId="16" xfId="119" applyFont="1" applyFill="1" applyBorder="1" applyAlignment="1" applyProtection="1">
      <alignment horizontal="center" vertical="center"/>
    </xf>
    <xf numFmtId="193" fontId="78" fillId="18" borderId="18" xfId="119" applyNumberFormat="1" applyFont="1" applyFill="1" applyBorder="1" applyAlignment="1" applyProtection="1">
      <alignment horizontal="center" vertical="center"/>
    </xf>
    <xf numFmtId="194" fontId="87" fillId="18" borderId="17" xfId="203" applyNumberFormat="1" applyFont="1" applyFill="1" applyBorder="1" applyAlignment="1" applyProtection="1">
      <alignment horizontal="center" vertical="center"/>
    </xf>
    <xf numFmtId="193" fontId="87" fillId="18" borderId="17" xfId="203" applyNumberFormat="1" applyFont="1" applyFill="1" applyBorder="1" applyAlignment="1" applyProtection="1">
      <alignment horizontal="center" vertical="center"/>
    </xf>
    <xf numFmtId="191" fontId="88" fillId="0" borderId="32" xfId="203" applyNumberFormat="1" applyFont="1" applyFill="1" applyBorder="1" applyAlignment="1" applyProtection="1">
      <alignment horizontal="center" vertical="center"/>
    </xf>
    <xf numFmtId="191" fontId="74" fillId="0" borderId="32" xfId="119" applyNumberFormat="1" applyFont="1" applyFill="1" applyBorder="1" applyAlignment="1" applyProtection="1">
      <alignment horizontal="center" vertical="center"/>
    </xf>
    <xf numFmtId="194" fontId="88" fillId="0" borderId="32" xfId="119" applyNumberFormat="1" applyFont="1" applyFill="1" applyBorder="1" applyAlignment="1" applyProtection="1">
      <alignment horizontal="center" vertical="center"/>
    </xf>
    <xf numFmtId="193" fontId="88" fillId="0" borderId="32" xfId="119" applyNumberFormat="1" applyFont="1" applyFill="1" applyBorder="1" applyAlignment="1" applyProtection="1">
      <alignment horizontal="center" vertical="center"/>
    </xf>
    <xf numFmtId="0" fontId="77" fillId="0" borderId="15" xfId="203" applyNumberFormat="1" applyFont="1" applyFill="1" applyBorder="1" applyAlignment="1" applyProtection="1">
      <alignment horizontal="center" vertical="center"/>
    </xf>
    <xf numFmtId="191" fontId="74" fillId="0" borderId="0" xfId="203" applyFont="1" applyFill="1" applyBorder="1" applyAlignment="1" applyProtection="1">
      <alignment horizontal="center" vertical="center"/>
    </xf>
    <xf numFmtId="190" fontId="74" fillId="0" borderId="0" xfId="203" applyNumberFormat="1" applyFont="1" applyFill="1" applyBorder="1" applyAlignment="1" applyProtection="1">
      <alignment horizontal="center" vertical="center"/>
    </xf>
    <xf numFmtId="191" fontId="103" fillId="0" borderId="20" xfId="203" applyFont="1" applyFill="1" applyBorder="1" applyAlignment="1" applyProtection="1">
      <alignment horizontal="center" vertical="center"/>
    </xf>
    <xf numFmtId="191" fontId="102" fillId="0" borderId="21" xfId="203" applyFont="1" applyFill="1" applyBorder="1" applyAlignment="1" applyProtection="1">
      <alignment horizontal="center" vertical="center"/>
    </xf>
    <xf numFmtId="0" fontId="79" fillId="0" borderId="8" xfId="204" applyNumberFormat="1" applyFont="1" applyFill="1" applyBorder="1" applyAlignment="1" applyProtection="1">
      <alignment horizontal="center" vertical="center"/>
    </xf>
    <xf numFmtId="0" fontId="27" fillId="0" borderId="0" xfId="122" applyNumberFormat="1" applyFont="1" applyAlignment="1">
      <alignment vertical="center"/>
    </xf>
    <xf numFmtId="191" fontId="0" fillId="18" borderId="0" xfId="0" applyFill="1" applyAlignment="1">
      <alignment vertical="center"/>
    </xf>
    <xf numFmtId="191" fontId="88" fillId="0" borderId="37" xfId="203" applyNumberFormat="1" applyFont="1" applyFill="1" applyBorder="1" applyAlignment="1" applyProtection="1">
      <alignment horizontal="center" vertical="center"/>
    </xf>
    <xf numFmtId="191" fontId="74" fillId="0" borderId="37" xfId="119" applyNumberFormat="1" applyFont="1" applyFill="1" applyBorder="1" applyAlignment="1" applyProtection="1">
      <alignment horizontal="center" vertical="center"/>
    </xf>
    <xf numFmtId="191" fontId="132" fillId="0" borderId="0" xfId="203" applyFont="1" applyFill="1" applyAlignment="1" applyProtection="1">
      <alignment horizontal="center" vertical="center"/>
    </xf>
    <xf numFmtId="191" fontId="83" fillId="0" borderId="0" xfId="203" applyFont="1" applyFill="1" applyAlignment="1" applyProtection="1">
      <alignment horizontal="center" vertical="center"/>
    </xf>
    <xf numFmtId="20" fontId="83" fillId="0" borderId="0" xfId="203" applyNumberFormat="1" applyFont="1" applyFill="1" applyBorder="1" applyAlignment="1" applyProtection="1">
      <alignment horizontal="center" vertical="center"/>
    </xf>
    <xf numFmtId="191" fontId="81" fillId="0" borderId="0" xfId="203" applyFont="1" applyBorder="1" applyAlignment="1" applyProtection="1">
      <alignment vertical="center"/>
    </xf>
    <xf numFmtId="185" fontId="81" fillId="0" borderId="0" xfId="203" applyNumberFormat="1" applyFont="1" applyFill="1" applyBorder="1" applyAlignment="1" applyProtection="1">
      <alignment horizontal="center" vertical="center"/>
    </xf>
    <xf numFmtId="191" fontId="81" fillId="0" borderId="0" xfId="203" applyFont="1" applyFill="1" applyBorder="1" applyAlignment="1" applyProtection="1">
      <alignment horizontal="center" vertical="center"/>
    </xf>
    <xf numFmtId="190" fontId="74" fillId="0" borderId="21" xfId="203" applyNumberFormat="1" applyFont="1" applyFill="1" applyBorder="1" applyAlignment="1" applyProtection="1">
      <alignment horizontal="center" vertical="center"/>
    </xf>
    <xf numFmtId="191" fontId="80" fillId="18" borderId="0" xfId="0" applyFont="1" applyFill="1" applyAlignment="1">
      <alignment vertical="center"/>
    </xf>
    <xf numFmtId="191" fontId="87" fillId="0" borderId="32" xfId="203" applyFont="1" applyFill="1" applyBorder="1" applyAlignment="1" applyProtection="1">
      <alignment horizontal="center" vertical="center"/>
    </xf>
    <xf numFmtId="190" fontId="74" fillId="0" borderId="20" xfId="203" applyNumberFormat="1" applyFont="1" applyFill="1" applyBorder="1" applyAlignment="1" applyProtection="1">
      <alignment horizontal="center" vertical="center"/>
    </xf>
    <xf numFmtId="191" fontId="74" fillId="0" borderId="8" xfId="203" applyFont="1" applyFill="1" applyBorder="1" applyAlignment="1" applyProtection="1">
      <alignment horizontal="left" vertical="center"/>
    </xf>
    <xf numFmtId="191" fontId="87" fillId="0" borderId="8" xfId="203" applyFont="1" applyFill="1" applyBorder="1" applyAlignment="1" applyProtection="1">
      <alignment horizontal="center" vertical="center"/>
    </xf>
    <xf numFmtId="191" fontId="74" fillId="0" borderId="8" xfId="119" applyFont="1" applyFill="1" applyBorder="1" applyAlignment="1" applyProtection="1">
      <alignment horizontal="center" vertical="center"/>
    </xf>
    <xf numFmtId="0" fontId="77" fillId="0" borderId="74" xfId="203" applyNumberFormat="1" applyFont="1" applyFill="1" applyBorder="1" applyAlignment="1" applyProtection="1">
      <alignment horizontal="center" vertical="center"/>
    </xf>
    <xf numFmtId="0" fontId="77" fillId="0" borderId="32" xfId="203" applyNumberFormat="1" applyFont="1" applyFill="1" applyBorder="1" applyAlignment="1" applyProtection="1">
      <alignment horizontal="center" vertical="center"/>
    </xf>
    <xf numFmtId="191" fontId="74" fillId="0" borderId="32" xfId="119" applyFont="1" applyFill="1" applyBorder="1" applyAlignment="1" applyProtection="1">
      <alignment horizontal="center" vertical="center"/>
    </xf>
    <xf numFmtId="194" fontId="88" fillId="0" borderId="19" xfId="203" applyNumberFormat="1" applyFont="1" applyFill="1" applyBorder="1" applyAlignment="1" applyProtection="1">
      <alignment horizontal="center" vertical="center"/>
    </xf>
    <xf numFmtId="190" fontId="74" fillId="19" borderId="22" xfId="203" applyNumberFormat="1" applyFont="1" applyFill="1" applyBorder="1" applyAlignment="1" applyProtection="1">
      <alignment horizontal="center" vertical="center"/>
    </xf>
    <xf numFmtId="194" fontId="88" fillId="0" borderId="17" xfId="204" quotePrefix="1" applyNumberFormat="1" applyFont="1" applyFill="1" applyBorder="1" applyAlignment="1" applyProtection="1">
      <alignment horizontal="center" vertical="center"/>
    </xf>
    <xf numFmtId="191" fontId="21" fillId="0" borderId="0" xfId="819" applyAlignment="1">
      <alignment vertical="center"/>
    </xf>
    <xf numFmtId="191" fontId="21" fillId="0" borderId="0" xfId="819" applyFill="1" applyAlignment="1">
      <alignment vertical="center"/>
    </xf>
    <xf numFmtId="0" fontId="21" fillId="0" borderId="0" xfId="819" applyNumberFormat="1" applyAlignment="1">
      <alignment vertical="center"/>
    </xf>
    <xf numFmtId="191" fontId="21" fillId="0" borderId="0" xfId="819" applyNumberFormat="1" applyAlignment="1">
      <alignment vertical="center"/>
    </xf>
    <xf numFmtId="0" fontId="77" fillId="21" borderId="15" xfId="204" applyNumberFormat="1" applyFont="1" applyFill="1" applyBorder="1" applyAlignment="1" applyProtection="1">
      <alignment horizontal="center" vertical="center"/>
    </xf>
    <xf numFmtId="191" fontId="74" fillId="21" borderId="16" xfId="120" applyNumberFormat="1" applyFont="1" applyFill="1" applyBorder="1" applyAlignment="1" applyProtection="1">
      <alignment horizontal="center" vertical="center"/>
    </xf>
    <xf numFmtId="191" fontId="87" fillId="21" borderId="15" xfId="204" applyNumberFormat="1" applyFont="1" applyFill="1" applyBorder="1" applyAlignment="1" applyProtection="1">
      <alignment horizontal="center" vertical="center"/>
    </xf>
    <xf numFmtId="187" fontId="88" fillId="21" borderId="18" xfId="120" applyNumberFormat="1" applyFont="1" applyFill="1" applyBorder="1" applyAlignment="1" applyProtection="1">
      <alignment horizontal="center" vertical="center"/>
    </xf>
    <xf numFmtId="186" fontId="88" fillId="21" borderId="14" xfId="120" applyNumberFormat="1" applyFont="1" applyFill="1" applyBorder="1" applyAlignment="1" applyProtection="1">
      <alignment horizontal="center" vertical="center"/>
    </xf>
    <xf numFmtId="190" fontId="74" fillId="21" borderId="8" xfId="204" applyNumberFormat="1" applyFont="1" applyFill="1" applyBorder="1" applyAlignment="1" applyProtection="1">
      <alignment horizontal="center" vertical="center"/>
    </xf>
    <xf numFmtId="191" fontId="74" fillId="21" borderId="34" xfId="120" applyNumberFormat="1" applyFont="1" applyFill="1" applyBorder="1" applyAlignment="1" applyProtection="1">
      <alignment horizontal="center" vertical="center"/>
    </xf>
    <xf numFmtId="191" fontId="87" fillId="21" borderId="37" xfId="204" applyNumberFormat="1" applyFont="1" applyFill="1" applyBorder="1" applyAlignment="1" applyProtection="1">
      <alignment horizontal="center" vertical="center"/>
    </xf>
    <xf numFmtId="187" fontId="88" fillId="21" borderId="28" xfId="120" applyNumberFormat="1" applyFont="1" applyFill="1" applyBorder="1" applyAlignment="1" applyProtection="1">
      <alignment horizontal="center" vertical="center"/>
    </xf>
    <xf numFmtId="186" fontId="88" fillId="21" borderId="29" xfId="120" applyNumberFormat="1" applyFont="1" applyFill="1" applyBorder="1" applyAlignment="1" applyProtection="1">
      <alignment horizontal="center" vertical="center"/>
    </xf>
    <xf numFmtId="188" fontId="87" fillId="21" borderId="33" xfId="204" applyNumberFormat="1" applyFont="1" applyFill="1" applyBorder="1" applyAlignment="1" applyProtection="1">
      <alignment horizontal="center" vertical="center"/>
    </xf>
    <xf numFmtId="190" fontId="74" fillId="21" borderId="22" xfId="204" applyNumberFormat="1" applyFont="1" applyFill="1" applyBorder="1" applyAlignment="1" applyProtection="1">
      <alignment horizontal="center" vertical="center"/>
    </xf>
    <xf numFmtId="0" fontId="77" fillId="21" borderId="22" xfId="204" applyNumberFormat="1" applyFont="1" applyFill="1" applyBorder="1" applyAlignment="1" applyProtection="1">
      <alignment horizontal="center" vertical="center"/>
    </xf>
    <xf numFmtId="190" fontId="83" fillId="18" borderId="0" xfId="203" applyNumberFormat="1" applyFont="1" applyFill="1" applyBorder="1" applyAlignment="1" applyProtection="1">
      <alignment horizontal="center" vertical="center"/>
    </xf>
    <xf numFmtId="191" fontId="20" fillId="0" borderId="0" xfId="821" applyAlignment="1">
      <alignment vertical="center"/>
    </xf>
    <xf numFmtId="0" fontId="20" fillId="0" borderId="0" xfId="821" applyNumberFormat="1" applyAlignment="1">
      <alignment vertical="center"/>
    </xf>
    <xf numFmtId="193" fontId="78" fillId="0" borderId="8" xfId="119" applyNumberFormat="1" applyFont="1" applyFill="1" applyBorder="1" applyAlignment="1" applyProtection="1">
      <alignment horizontal="center" vertical="center"/>
    </xf>
    <xf numFmtId="194" fontId="78" fillId="0" borderId="8" xfId="119" applyNumberFormat="1" applyFont="1" applyFill="1" applyBorder="1" applyAlignment="1" applyProtection="1">
      <alignment horizontal="center" vertical="center"/>
    </xf>
    <xf numFmtId="191" fontId="74" fillId="0" borderId="15" xfId="203" applyFont="1" applyFill="1" applyBorder="1" applyAlignment="1" applyProtection="1">
      <alignment horizontal="center" vertical="center"/>
    </xf>
    <xf numFmtId="191" fontId="80" fillId="0" borderId="0" xfId="0" applyNumberFormat="1" applyFont="1" applyFill="1" applyAlignment="1">
      <alignment vertical="center"/>
    </xf>
    <xf numFmtId="191" fontId="80" fillId="0" borderId="0" xfId="0" applyFont="1" applyFill="1" applyAlignment="1">
      <alignment vertical="center"/>
    </xf>
    <xf numFmtId="191" fontId="136" fillId="0" borderId="0" xfId="0" applyFont="1" applyAlignment="1">
      <alignment vertical="center"/>
    </xf>
    <xf numFmtId="193" fontId="88" fillId="17" borderId="18" xfId="119" applyNumberFormat="1" applyFont="1" applyFill="1" applyBorder="1" applyAlignment="1" applyProtection="1">
      <alignment horizontal="center" vertical="center"/>
    </xf>
    <xf numFmtId="193" fontId="88" fillId="18" borderId="19" xfId="203" applyNumberFormat="1" applyFont="1" applyFill="1" applyBorder="1" applyAlignment="1" applyProtection="1">
      <alignment horizontal="center" vertical="center"/>
    </xf>
    <xf numFmtId="191" fontId="90" fillId="18" borderId="0" xfId="0" applyFont="1" applyFill="1" applyAlignment="1">
      <alignment vertical="center"/>
    </xf>
    <xf numFmtId="193" fontId="78" fillId="0" borderId="32" xfId="119" applyNumberFormat="1" applyFont="1" applyFill="1" applyBorder="1" applyAlignment="1" applyProtection="1">
      <alignment horizontal="center" vertical="center"/>
    </xf>
    <xf numFmtId="194" fontId="78" fillId="0" borderId="32" xfId="119" applyNumberFormat="1" applyFont="1" applyFill="1" applyBorder="1" applyAlignment="1" applyProtection="1">
      <alignment horizontal="center" vertical="center"/>
    </xf>
    <xf numFmtId="194" fontId="88" fillId="19" borderId="18" xfId="119" applyNumberFormat="1" applyFont="1" applyFill="1" applyBorder="1" applyAlignment="1" applyProtection="1">
      <alignment horizontal="center" vertical="center"/>
    </xf>
    <xf numFmtId="193" fontId="88" fillId="19" borderId="14" xfId="119" applyNumberFormat="1" applyFont="1" applyFill="1" applyBorder="1" applyAlignment="1" applyProtection="1">
      <alignment horizontal="center" vertical="center"/>
    </xf>
    <xf numFmtId="190" fontId="78" fillId="18" borderId="8" xfId="204" applyNumberFormat="1" applyFont="1" applyFill="1" applyBorder="1" applyAlignment="1" applyProtection="1">
      <alignment horizontal="center" vertical="center"/>
    </xf>
    <xf numFmtId="0" fontId="79" fillId="0" borderId="32" xfId="203" applyNumberFormat="1" applyFont="1" applyFill="1" applyBorder="1" applyAlignment="1" applyProtection="1">
      <alignment horizontal="center" vertical="center"/>
    </xf>
    <xf numFmtId="191" fontId="35" fillId="0" borderId="0" xfId="203" applyFont="1" applyFill="1" applyBorder="1" applyAlignment="1" applyProtection="1">
      <alignment vertical="center"/>
    </xf>
    <xf numFmtId="191" fontId="78" fillId="0" borderId="8" xfId="203" applyFont="1" applyFill="1" applyBorder="1" applyAlignment="1" applyProtection="1">
      <alignment horizontal="left" vertical="center"/>
    </xf>
    <xf numFmtId="0" fontId="79" fillId="18" borderId="8" xfId="203" applyNumberFormat="1" applyFont="1" applyFill="1" applyBorder="1" applyAlignment="1" applyProtection="1">
      <alignment horizontal="center" vertical="center"/>
    </xf>
    <xf numFmtId="191" fontId="78" fillId="0" borderId="16" xfId="120" applyNumberFormat="1" applyFont="1" applyFill="1" applyBorder="1" applyAlignment="1" applyProtection="1">
      <alignment horizontal="center" vertical="center"/>
    </xf>
    <xf numFmtId="191" fontId="78" fillId="0" borderId="15" xfId="204" applyNumberFormat="1" applyFont="1" applyFill="1" applyBorder="1" applyAlignment="1" applyProtection="1">
      <alignment horizontal="center" vertical="center"/>
    </xf>
    <xf numFmtId="187" fontId="78" fillId="0" borderId="18" xfId="120" applyNumberFormat="1" applyFont="1" applyFill="1" applyBorder="1" applyAlignment="1" applyProtection="1">
      <alignment horizontal="center" vertical="center"/>
    </xf>
    <xf numFmtId="186" fontId="78" fillId="0" borderId="14" xfId="120" applyNumberFormat="1" applyFont="1" applyFill="1" applyBorder="1" applyAlignment="1" applyProtection="1">
      <alignment horizontal="center" vertical="center"/>
    </xf>
    <xf numFmtId="193" fontId="88" fillId="0" borderId="37" xfId="119" applyNumberFormat="1" applyFont="1" applyFill="1" applyBorder="1" applyAlignment="1" applyProtection="1">
      <alignment horizontal="center" vertical="center"/>
    </xf>
    <xf numFmtId="191" fontId="87" fillId="0" borderId="8" xfId="204" applyNumberFormat="1" applyFont="1" applyFill="1" applyBorder="1" applyAlignment="1" applyProtection="1">
      <alignment horizontal="center" vertical="center"/>
    </xf>
    <xf numFmtId="20" fontId="87" fillId="0" borderId="8" xfId="204" applyNumberFormat="1" applyFont="1" applyFill="1" applyBorder="1" applyAlignment="1" applyProtection="1">
      <alignment horizontal="center" vertical="center"/>
    </xf>
    <xf numFmtId="191" fontId="69" fillId="0" borderId="0" xfId="204" applyNumberFormat="1" applyFont="1" applyFill="1" applyAlignment="1" applyProtection="1">
      <alignment horizontal="center" vertical="center"/>
    </xf>
    <xf numFmtId="194" fontId="87" fillId="22" borderId="17" xfId="203" applyNumberFormat="1" applyFont="1" applyFill="1" applyBorder="1" applyAlignment="1" applyProtection="1">
      <alignment horizontal="center" vertical="center"/>
    </xf>
    <xf numFmtId="193" fontId="87" fillId="22" borderId="16" xfId="203" applyNumberFormat="1" applyFont="1" applyFill="1" applyBorder="1" applyAlignment="1" applyProtection="1">
      <alignment horizontal="center" vertical="center"/>
    </xf>
    <xf numFmtId="190" fontId="74" fillId="22" borderId="8" xfId="203" applyNumberFormat="1" applyFont="1" applyFill="1" applyBorder="1" applyAlignment="1" applyProtection="1">
      <alignment horizontal="center" vertical="center"/>
    </xf>
    <xf numFmtId="191" fontId="87" fillId="22" borderId="15" xfId="203" applyFont="1" applyFill="1" applyBorder="1" applyAlignment="1" applyProtection="1">
      <alignment horizontal="center" vertical="center"/>
    </xf>
    <xf numFmtId="193" fontId="88" fillId="22" borderId="18" xfId="119" applyNumberFormat="1" applyFont="1" applyFill="1" applyBorder="1" applyAlignment="1" applyProtection="1">
      <alignment horizontal="center" vertical="center"/>
    </xf>
    <xf numFmtId="191" fontId="78" fillId="0" borderId="15" xfId="203" applyFont="1" applyFill="1" applyBorder="1" applyAlignment="1" applyProtection="1">
      <alignment horizontal="center" vertical="center"/>
    </xf>
    <xf numFmtId="191" fontId="74" fillId="49" borderId="15" xfId="203" applyFont="1" applyFill="1" applyBorder="1" applyAlignment="1" applyProtection="1">
      <alignment horizontal="left" vertical="center"/>
    </xf>
    <xf numFmtId="191" fontId="87" fillId="49" borderId="15" xfId="203" applyFont="1" applyFill="1" applyBorder="1" applyAlignment="1" applyProtection="1">
      <alignment horizontal="center" vertical="center"/>
    </xf>
    <xf numFmtId="191" fontId="88" fillId="49" borderId="19" xfId="203" applyFont="1" applyFill="1" applyBorder="1" applyAlignment="1" applyProtection="1">
      <alignment horizontal="center" vertical="center"/>
    </xf>
    <xf numFmtId="191" fontId="74" fillId="49" borderId="16" xfId="119" applyFont="1" applyFill="1" applyBorder="1" applyAlignment="1" applyProtection="1">
      <alignment horizontal="center" vertical="center"/>
    </xf>
    <xf numFmtId="190" fontId="74" fillId="49" borderId="8" xfId="203" applyNumberFormat="1" applyFont="1" applyFill="1" applyBorder="1" applyAlignment="1" applyProtection="1">
      <alignment horizontal="center" vertical="center"/>
    </xf>
    <xf numFmtId="194" fontId="88" fillId="49" borderId="18" xfId="119" applyNumberFormat="1" applyFont="1" applyFill="1" applyBorder="1" applyAlignment="1" applyProtection="1">
      <alignment horizontal="center" vertical="center"/>
    </xf>
    <xf numFmtId="195" fontId="87" fillId="49" borderId="17" xfId="203" applyNumberFormat="1" applyFont="1" applyFill="1" applyBorder="1" applyAlignment="1" applyProtection="1">
      <alignment horizontal="center" vertical="center"/>
    </xf>
    <xf numFmtId="193" fontId="88" fillId="49" borderId="14" xfId="119" applyNumberFormat="1" applyFont="1" applyFill="1" applyBorder="1" applyAlignment="1" applyProtection="1">
      <alignment horizontal="center" vertical="center"/>
    </xf>
    <xf numFmtId="198" fontId="87" fillId="49" borderId="17" xfId="203" applyNumberFormat="1" applyFont="1" applyFill="1" applyBorder="1" applyAlignment="1" applyProtection="1">
      <alignment horizontal="center" vertical="center"/>
    </xf>
    <xf numFmtId="186" fontId="88" fillId="18" borderId="14" xfId="119" applyNumberFormat="1" applyFont="1" applyFill="1" applyBorder="1" applyAlignment="1" applyProtection="1">
      <alignment horizontal="center" vertical="center"/>
    </xf>
    <xf numFmtId="190" fontId="89" fillId="0" borderId="21" xfId="203" applyNumberFormat="1" applyFont="1" applyFill="1" applyBorder="1" applyAlignment="1" applyProtection="1">
      <alignment horizontal="center" vertical="center"/>
    </xf>
    <xf numFmtId="190" fontId="78" fillId="0" borderId="21" xfId="203" applyNumberFormat="1" applyFont="1" applyFill="1" applyBorder="1" applyAlignment="1" applyProtection="1">
      <alignment horizontal="center" vertical="center"/>
    </xf>
    <xf numFmtId="0" fontId="77" fillId="22" borderId="15" xfId="203" applyNumberFormat="1" applyFont="1" applyFill="1" applyBorder="1" applyAlignment="1" applyProtection="1">
      <alignment horizontal="center" vertical="center"/>
    </xf>
    <xf numFmtId="191" fontId="78" fillId="22" borderId="15" xfId="203" applyFont="1" applyFill="1" applyBorder="1" applyAlignment="1" applyProtection="1">
      <alignment horizontal="left" vertical="center"/>
    </xf>
    <xf numFmtId="191" fontId="74" fillId="22" borderId="13" xfId="203" applyFont="1" applyFill="1" applyBorder="1" applyAlignment="1" applyProtection="1">
      <alignment horizontal="center" vertical="center"/>
    </xf>
    <xf numFmtId="194" fontId="88" fillId="22" borderId="14" xfId="119" applyNumberFormat="1" applyFont="1" applyFill="1" applyBorder="1" applyAlignment="1" applyProtection="1">
      <alignment horizontal="center" vertical="center"/>
    </xf>
    <xf numFmtId="0" fontId="77" fillId="25" borderId="15" xfId="203" applyNumberFormat="1" applyFont="1" applyFill="1" applyBorder="1" applyAlignment="1" applyProtection="1">
      <alignment horizontal="center" vertical="center"/>
    </xf>
    <xf numFmtId="191" fontId="78" fillId="25" borderId="15" xfId="203" applyFont="1" applyFill="1" applyBorder="1" applyAlignment="1" applyProtection="1">
      <alignment horizontal="left" vertical="center"/>
    </xf>
    <xf numFmtId="191" fontId="87" fillId="25" borderId="15" xfId="203" applyFont="1" applyFill="1" applyBorder="1" applyAlignment="1" applyProtection="1">
      <alignment horizontal="center" vertical="center"/>
    </xf>
    <xf numFmtId="191" fontId="74" fillId="25" borderId="13" xfId="203" applyFont="1" applyFill="1" applyBorder="1" applyAlignment="1" applyProtection="1">
      <alignment horizontal="center" vertical="center"/>
    </xf>
    <xf numFmtId="191" fontId="74" fillId="25" borderId="14" xfId="119" applyFont="1" applyFill="1" applyBorder="1" applyAlignment="1" applyProtection="1">
      <alignment horizontal="center" vertical="center"/>
    </xf>
    <xf numFmtId="194" fontId="88" fillId="25" borderId="14" xfId="119" applyNumberFormat="1" applyFont="1" applyFill="1" applyBorder="1" applyAlignment="1" applyProtection="1">
      <alignment horizontal="center" vertical="center"/>
    </xf>
    <xf numFmtId="190" fontId="74" fillId="25" borderId="15" xfId="203" applyNumberFormat="1" applyFont="1" applyFill="1" applyBorder="1" applyAlignment="1" applyProtection="1">
      <alignment horizontal="center" vertical="center"/>
    </xf>
    <xf numFmtId="193" fontId="88" fillId="25" borderId="18" xfId="119" applyNumberFormat="1" applyFont="1" applyFill="1" applyBorder="1" applyAlignment="1" applyProtection="1">
      <alignment horizontal="center" vertical="center"/>
    </xf>
    <xf numFmtId="191" fontId="74" fillId="22" borderId="16" xfId="119" applyFont="1" applyFill="1" applyBorder="1" applyAlignment="1" applyProtection="1">
      <alignment horizontal="center" vertical="center"/>
    </xf>
    <xf numFmtId="0" fontId="77" fillId="26" borderId="22" xfId="203" applyNumberFormat="1" applyFont="1" applyFill="1" applyBorder="1" applyAlignment="1" applyProtection="1">
      <alignment horizontal="center" vertical="center"/>
    </xf>
    <xf numFmtId="191" fontId="78" fillId="26" borderId="22" xfId="203" applyFont="1" applyFill="1" applyBorder="1" applyAlignment="1" applyProtection="1">
      <alignment horizontal="left" vertical="center"/>
    </xf>
    <xf numFmtId="191" fontId="87" fillId="26" borderId="22" xfId="203" applyFont="1" applyFill="1" applyBorder="1" applyAlignment="1" applyProtection="1">
      <alignment horizontal="center" vertical="center"/>
    </xf>
    <xf numFmtId="191" fontId="74" fillId="26" borderId="76" xfId="203" applyFont="1" applyFill="1" applyBorder="1" applyAlignment="1" applyProtection="1">
      <alignment horizontal="center" vertical="center"/>
    </xf>
    <xf numFmtId="191" fontId="74" fillId="26" borderId="34" xfId="119" applyFont="1" applyFill="1" applyBorder="1" applyAlignment="1" applyProtection="1">
      <alignment horizontal="center" vertical="center"/>
    </xf>
    <xf numFmtId="194" fontId="88" fillId="26" borderId="33" xfId="119" applyNumberFormat="1" applyFont="1" applyFill="1" applyBorder="1" applyAlignment="1" applyProtection="1">
      <alignment horizontal="center" vertical="center"/>
    </xf>
    <xf numFmtId="194" fontId="88" fillId="26" borderId="34" xfId="119" applyNumberFormat="1" applyFont="1" applyFill="1" applyBorder="1" applyAlignment="1" applyProtection="1">
      <alignment horizontal="center" vertical="center"/>
    </xf>
    <xf numFmtId="194" fontId="87" fillId="26" borderId="33" xfId="203" applyNumberFormat="1" applyFont="1" applyFill="1" applyBorder="1" applyAlignment="1" applyProtection="1">
      <alignment horizontal="center" vertical="center"/>
    </xf>
    <xf numFmtId="193" fontId="87" fillId="26" borderId="34" xfId="203" applyNumberFormat="1" applyFont="1" applyFill="1" applyBorder="1" applyAlignment="1" applyProtection="1">
      <alignment horizontal="center" vertical="center"/>
    </xf>
    <xf numFmtId="195" fontId="87" fillId="0" borderId="32" xfId="203" applyNumberFormat="1" applyFont="1" applyFill="1" applyBorder="1" applyAlignment="1" applyProtection="1">
      <alignment horizontal="center" vertical="center"/>
    </xf>
    <xf numFmtId="195" fontId="87" fillId="0" borderId="15" xfId="203" applyNumberFormat="1" applyFont="1" applyFill="1" applyBorder="1" applyAlignment="1" applyProtection="1">
      <alignment horizontal="center" vertical="center"/>
    </xf>
    <xf numFmtId="195" fontId="87" fillId="0" borderId="22" xfId="203" applyNumberFormat="1" applyFont="1" applyFill="1" applyBorder="1" applyAlignment="1" applyProtection="1">
      <alignment horizontal="center" vertical="center"/>
    </xf>
    <xf numFmtId="198" fontId="87" fillId="0" borderId="32" xfId="203" applyNumberFormat="1" applyFont="1" applyFill="1" applyBorder="1" applyAlignment="1" applyProtection="1">
      <alignment horizontal="center" vertical="center"/>
    </xf>
    <xf numFmtId="0" fontId="79" fillId="18" borderId="15" xfId="204" applyNumberFormat="1" applyFont="1" applyFill="1" applyBorder="1" applyAlignment="1" applyProtection="1">
      <alignment horizontal="center" vertical="center"/>
    </xf>
    <xf numFmtId="191" fontId="78" fillId="18" borderId="31" xfId="120" applyNumberFormat="1" applyFont="1" applyFill="1" applyBorder="1" applyAlignment="1" applyProtection="1">
      <alignment horizontal="center" vertical="center"/>
    </xf>
    <xf numFmtId="191" fontId="78" fillId="18" borderId="15" xfId="204" applyNumberFormat="1" applyFont="1" applyFill="1" applyBorder="1" applyAlignment="1" applyProtection="1">
      <alignment horizontal="center" vertical="center"/>
    </xf>
    <xf numFmtId="187" fontId="78" fillId="18" borderId="30" xfId="120" applyNumberFormat="1" applyFont="1" applyFill="1" applyBorder="1" applyAlignment="1" applyProtection="1">
      <alignment horizontal="center" vertical="center"/>
    </xf>
    <xf numFmtId="186" fontId="78" fillId="18" borderId="31" xfId="120" applyNumberFormat="1" applyFont="1" applyFill="1" applyBorder="1" applyAlignment="1" applyProtection="1">
      <alignment horizontal="center" vertical="center"/>
    </xf>
    <xf numFmtId="190" fontId="78" fillId="18" borderId="32" xfId="204" applyNumberFormat="1" applyFont="1" applyFill="1" applyBorder="1" applyAlignment="1" applyProtection="1">
      <alignment horizontal="center" vertical="center"/>
    </xf>
    <xf numFmtId="20" fontId="88" fillId="0" borderId="22" xfId="204" applyNumberFormat="1" applyFont="1" applyFill="1" applyBorder="1" applyAlignment="1" applyProtection="1">
      <alignment horizontal="center" vertical="center"/>
    </xf>
    <xf numFmtId="20" fontId="88" fillId="0" borderId="23" xfId="204" applyNumberFormat="1" applyFont="1" applyFill="1" applyBorder="1" applyAlignment="1" applyProtection="1">
      <alignment horizontal="center" vertical="center"/>
    </xf>
    <xf numFmtId="193" fontId="78" fillId="49" borderId="14" xfId="119" applyNumberFormat="1" applyFont="1" applyFill="1" applyBorder="1" applyAlignment="1" applyProtection="1">
      <alignment horizontal="center" vertical="center"/>
    </xf>
    <xf numFmtId="194" fontId="87" fillId="26" borderId="17" xfId="203" applyNumberFormat="1" applyFont="1" applyFill="1" applyBorder="1" applyAlignment="1" applyProtection="1">
      <alignment horizontal="center" vertical="center"/>
    </xf>
    <xf numFmtId="193" fontId="78" fillId="22" borderId="18" xfId="119" applyNumberFormat="1" applyFont="1" applyFill="1" applyBorder="1" applyAlignment="1" applyProtection="1">
      <alignment horizontal="center" vertical="center"/>
    </xf>
    <xf numFmtId="194" fontId="78" fillId="22" borderId="18" xfId="119" applyNumberFormat="1" applyFont="1" applyFill="1" applyBorder="1" applyAlignment="1" applyProtection="1">
      <alignment horizontal="center" vertical="center"/>
    </xf>
    <xf numFmtId="0" fontId="77" fillId="26" borderId="8" xfId="203" applyNumberFormat="1" applyFont="1" applyFill="1" applyBorder="1" applyAlignment="1" applyProtection="1">
      <alignment horizontal="center" vertical="center"/>
    </xf>
    <xf numFmtId="191" fontId="88" fillId="22" borderId="19" xfId="203" applyFont="1" applyFill="1" applyBorder="1" applyAlignment="1" applyProtection="1">
      <alignment horizontal="center" vertical="center"/>
    </xf>
    <xf numFmtId="0" fontId="99" fillId="52" borderId="0" xfId="826" applyFont="1" applyFill="1" applyAlignment="1"/>
    <xf numFmtId="0" fontId="144" fillId="52" borderId="0" xfId="826" applyFont="1" applyFill="1" applyAlignment="1">
      <alignment horizontal="left"/>
    </xf>
    <xf numFmtId="0" fontId="143" fillId="52" borderId="0" xfId="826" applyFont="1" applyFill="1" applyAlignment="1">
      <alignment horizontal="left"/>
    </xf>
    <xf numFmtId="191" fontId="122" fillId="0" borderId="0" xfId="118" applyFont="1" applyAlignment="1">
      <alignment vertical="center"/>
    </xf>
    <xf numFmtId="191" fontId="15" fillId="0" borderId="0" xfId="212" applyNumberFormat="1" applyFont="1" applyAlignment="1">
      <alignment vertical="center"/>
    </xf>
    <xf numFmtId="191" fontId="142" fillId="0" borderId="0" xfId="118" applyFont="1" applyAlignment="1">
      <alignment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139" fillId="0" borderId="8" xfId="204" applyFont="1" applyFill="1" applyBorder="1" applyAlignment="1" applyProtection="1">
      <alignment horizontal="center" vertical="center"/>
    </xf>
    <xf numFmtId="191" fontId="139" fillId="0" borderId="21" xfId="204" applyFont="1" applyFill="1" applyBorder="1" applyAlignment="1" applyProtection="1">
      <alignment horizontal="center" vertical="center"/>
    </xf>
    <xf numFmtId="191" fontId="86" fillId="0" borderId="0" xfId="0" applyFont="1" applyFill="1" applyAlignment="1">
      <alignment vertical="center"/>
    </xf>
    <xf numFmtId="191" fontId="89" fillId="18" borderId="16" xfId="203" applyNumberFormat="1" applyFont="1" applyFill="1" applyBorder="1" applyAlignment="1" applyProtection="1">
      <alignment horizontal="center" vertical="center"/>
    </xf>
    <xf numFmtId="194" fontId="78" fillId="18" borderId="18" xfId="119" quotePrefix="1" applyNumberFormat="1" applyFont="1" applyFill="1" applyBorder="1" applyAlignment="1" applyProtection="1">
      <alignment horizontal="center" vertical="center"/>
    </xf>
    <xf numFmtId="202" fontId="87" fillId="18" borderId="17" xfId="203" quotePrefix="1" applyNumberFormat="1" applyFont="1" applyFill="1" applyBorder="1" applyAlignment="1" applyProtection="1">
      <alignment horizontal="center" vertical="center"/>
    </xf>
    <xf numFmtId="201" fontId="87" fillId="18" borderId="16" xfId="203" quotePrefix="1" applyNumberFormat="1" applyFont="1" applyFill="1" applyBorder="1" applyAlignment="1" applyProtection="1">
      <alignment horizontal="center" vertical="center"/>
    </xf>
    <xf numFmtId="20" fontId="88" fillId="18" borderId="22" xfId="203" applyNumberFormat="1" applyFont="1" applyFill="1" applyBorder="1" applyAlignment="1" applyProtection="1">
      <alignment horizontal="center" vertical="center"/>
    </xf>
    <xf numFmtId="20" fontId="88" fillId="18" borderId="23" xfId="203" applyNumberFormat="1" applyFont="1" applyFill="1" applyBorder="1" applyAlignment="1" applyProtection="1">
      <alignment horizontal="center" vertical="center"/>
    </xf>
    <xf numFmtId="20" fontId="88" fillId="20" borderId="97" xfId="203" applyNumberFormat="1" applyFont="1" applyFill="1" applyBorder="1" applyAlignment="1" applyProtection="1">
      <alignment horizontal="center" vertical="center"/>
    </xf>
    <xf numFmtId="20" fontId="74" fillId="20" borderId="97" xfId="203" applyNumberFormat="1" applyFont="1" applyFill="1" applyBorder="1" applyAlignment="1" applyProtection="1">
      <alignment horizontal="center" vertical="center"/>
    </xf>
    <xf numFmtId="187" fontId="87" fillId="21" borderId="17" xfId="204" applyNumberFormat="1" applyFont="1" applyFill="1" applyBorder="1" applyAlignment="1" applyProtection="1">
      <alignment horizontal="center" vertical="center"/>
    </xf>
    <xf numFmtId="186" fontId="87" fillId="21" borderId="17" xfId="204" applyNumberFormat="1" applyFont="1" applyFill="1" applyBorder="1" applyAlignment="1" applyProtection="1">
      <alignment horizontal="center" vertical="center"/>
    </xf>
    <xf numFmtId="189" fontId="87" fillId="21" borderId="33" xfId="204" applyNumberFormat="1" applyFont="1" applyFill="1" applyBorder="1" applyAlignment="1" applyProtection="1">
      <alignment horizontal="center" vertical="center"/>
    </xf>
    <xf numFmtId="0" fontId="137" fillId="18" borderId="8" xfId="203" applyNumberFormat="1" applyFont="1" applyFill="1" applyBorder="1" applyAlignment="1" applyProtection="1">
      <alignment horizontal="center" vertical="center"/>
    </xf>
    <xf numFmtId="191" fontId="88" fillId="18" borderId="13" xfId="203" applyNumberFormat="1" applyFont="1" applyFill="1" applyBorder="1" applyAlignment="1" applyProtection="1">
      <alignment horizontal="center" vertical="center"/>
    </xf>
    <xf numFmtId="191" fontId="88" fillId="18" borderId="16" xfId="203" applyNumberFormat="1" applyFont="1" applyFill="1" applyBorder="1" applyAlignment="1" applyProtection="1">
      <alignment horizontal="center" vertical="center"/>
    </xf>
    <xf numFmtId="190" fontId="88" fillId="18" borderId="8" xfId="203" applyNumberFormat="1" applyFont="1" applyFill="1" applyBorder="1" applyAlignment="1" applyProtection="1">
      <alignment horizontal="center" vertical="center"/>
    </xf>
    <xf numFmtId="191" fontId="35" fillId="0" borderId="0" xfId="204" applyFont="1" applyAlignment="1" applyProtection="1">
      <alignment vertical="center"/>
    </xf>
    <xf numFmtId="191" fontId="71" fillId="0" borderId="0" xfId="204" applyFont="1" applyFill="1" applyAlignment="1" applyProtection="1">
      <alignment horizontal="center" vertical="center"/>
    </xf>
    <xf numFmtId="20" fontId="71" fillId="0" borderId="0" xfId="204" applyNumberFormat="1" applyFont="1" applyFill="1" applyAlignment="1" applyProtection="1">
      <alignment horizontal="center" vertical="center"/>
    </xf>
    <xf numFmtId="191" fontId="74" fillId="0" borderId="8" xfId="204" applyFont="1" applyFill="1" applyBorder="1" applyAlignment="1" applyProtection="1">
      <alignment horizontal="center" vertical="center"/>
    </xf>
    <xf numFmtId="191" fontId="90" fillId="0" borderId="0" xfId="118" applyFont="1" applyAlignment="1">
      <alignment vertical="center"/>
    </xf>
    <xf numFmtId="20" fontId="88" fillId="0" borderId="8" xfId="204" applyNumberFormat="1" applyFont="1" applyFill="1" applyBorder="1" applyAlignment="1" applyProtection="1">
      <alignment horizontal="center" vertical="center"/>
    </xf>
    <xf numFmtId="0" fontId="66" fillId="0" borderId="0" xfId="204" applyNumberFormat="1" applyFont="1" applyFill="1" applyAlignment="1" applyProtection="1">
      <alignment horizontal="left" vertical="center"/>
    </xf>
    <xf numFmtId="0" fontId="73" fillId="0" borderId="0" xfId="189" applyNumberFormat="1" applyFont="1" applyBorder="1" applyAlignment="1" applyProtection="1">
      <alignment vertical="center"/>
    </xf>
    <xf numFmtId="191" fontId="131" fillId="0" borderId="0" xfId="916" applyFont="1" applyAlignment="1">
      <alignment vertical="center"/>
    </xf>
    <xf numFmtId="191" fontId="91" fillId="0" borderId="8" xfId="204" applyFont="1" applyFill="1" applyBorder="1" applyAlignment="1" applyProtection="1">
      <alignment horizontal="center" vertical="center"/>
    </xf>
    <xf numFmtId="191" fontId="92" fillId="0" borderId="8" xfId="204" applyFont="1" applyFill="1" applyBorder="1" applyAlignment="1" applyProtection="1">
      <alignment horizontal="center" vertical="center"/>
    </xf>
    <xf numFmtId="191" fontId="93" fillId="0" borderId="0" xfId="118" applyFont="1" applyAlignment="1">
      <alignment vertical="center"/>
    </xf>
    <xf numFmtId="0" fontId="105" fillId="50" borderId="80" xfId="204" applyNumberFormat="1" applyFont="1" applyFill="1" applyBorder="1" applyAlignment="1" applyProtection="1">
      <alignment horizontal="center" vertical="center"/>
    </xf>
    <xf numFmtId="0" fontId="106" fillId="18" borderId="79" xfId="204" applyNumberFormat="1" applyFont="1" applyFill="1" applyBorder="1" applyAlignment="1" applyProtection="1">
      <alignment horizontal="center" vertical="center"/>
    </xf>
    <xf numFmtId="191" fontId="145" fillId="0" borderId="0" xfId="118" applyFont="1" applyAlignment="1">
      <alignment vertical="center"/>
    </xf>
    <xf numFmtId="191" fontId="74" fillId="0" borderId="25" xfId="204" applyFont="1" applyFill="1" applyBorder="1" applyAlignment="1" applyProtection="1">
      <alignment horizontal="center" vertical="center"/>
    </xf>
    <xf numFmtId="20" fontId="88" fillId="0" borderId="25" xfId="204" applyNumberFormat="1" applyFont="1" applyFill="1" applyBorder="1" applyAlignment="1" applyProtection="1">
      <alignment horizontal="center" vertical="center"/>
    </xf>
    <xf numFmtId="191" fontId="74" fillId="0" borderId="16" xfId="204" applyFont="1" applyFill="1" applyBorder="1" applyAlignment="1" applyProtection="1">
      <alignment horizontal="center" vertical="center"/>
    </xf>
    <xf numFmtId="20" fontId="88" fillId="0" borderId="16" xfId="204" applyNumberFormat="1" applyFont="1" applyFill="1" applyBorder="1" applyAlignment="1" applyProtection="1">
      <alignment horizontal="center" vertical="center"/>
    </xf>
    <xf numFmtId="191" fontId="74" fillId="0" borderId="91" xfId="204" applyFont="1" applyFill="1" applyBorder="1" applyAlignment="1" applyProtection="1">
      <alignment horizontal="center" vertical="center"/>
    </xf>
    <xf numFmtId="20" fontId="88" fillId="0" borderId="91" xfId="204" applyNumberFormat="1" applyFont="1" applyFill="1" applyBorder="1" applyAlignment="1" applyProtection="1">
      <alignment horizontal="center" vertical="center"/>
    </xf>
    <xf numFmtId="191" fontId="14" fillId="0" borderId="0" xfId="963" applyNumberFormat="1" applyAlignment="1">
      <alignment vertical="center"/>
    </xf>
    <xf numFmtId="191" fontId="14" fillId="0" borderId="0" xfId="963" applyAlignment="1">
      <alignment vertical="center"/>
    </xf>
    <xf numFmtId="191" fontId="87" fillId="25" borderId="32" xfId="203" applyNumberFormat="1" applyFont="1" applyFill="1" applyBorder="1" applyAlignment="1" applyProtection="1">
      <alignment horizontal="center" vertical="center"/>
    </xf>
    <xf numFmtId="194" fontId="88" fillId="25" borderId="28" xfId="119" applyNumberFormat="1" applyFont="1" applyFill="1" applyBorder="1" applyAlignment="1" applyProtection="1">
      <alignment horizontal="center" vertical="center"/>
    </xf>
    <xf numFmtId="190" fontId="74" fillId="25" borderId="22" xfId="203" applyNumberFormat="1" applyFont="1" applyFill="1" applyBorder="1" applyAlignment="1" applyProtection="1">
      <alignment horizontal="center" vertical="center"/>
    </xf>
    <xf numFmtId="191" fontId="87" fillId="22" borderId="32" xfId="203" applyNumberFormat="1" applyFont="1" applyFill="1" applyBorder="1" applyAlignment="1" applyProtection="1">
      <alignment horizontal="center" vertical="center"/>
    </xf>
    <xf numFmtId="194" fontId="88" fillId="22" borderId="30" xfId="119" applyNumberFormat="1" applyFont="1" applyFill="1" applyBorder="1" applyAlignment="1" applyProtection="1">
      <alignment horizontal="center" vertical="center"/>
    </xf>
    <xf numFmtId="193" fontId="88" fillId="22" borderId="31" xfId="119" applyNumberFormat="1" applyFont="1" applyFill="1" applyBorder="1" applyAlignment="1" applyProtection="1">
      <alignment horizontal="center" vertical="center"/>
    </xf>
    <xf numFmtId="190" fontId="74" fillId="22" borderId="32" xfId="203" applyNumberFormat="1" applyFont="1" applyFill="1" applyBorder="1" applyAlignment="1" applyProtection="1">
      <alignment horizontal="center" vertical="center"/>
    </xf>
    <xf numFmtId="191" fontId="87" fillId="22" borderId="37" xfId="203" applyNumberFormat="1" applyFont="1" applyFill="1" applyBorder="1" applyAlignment="1" applyProtection="1">
      <alignment horizontal="center" vertical="center"/>
    </xf>
    <xf numFmtId="193" fontId="88" fillId="25" borderId="29" xfId="119" applyNumberFormat="1" applyFont="1" applyFill="1" applyBorder="1" applyAlignment="1" applyProtection="1">
      <alignment horizontal="center" vertical="center"/>
    </xf>
    <xf numFmtId="0" fontId="14" fillId="0" borderId="0" xfId="963" applyNumberFormat="1" applyAlignment="1">
      <alignment vertical="center"/>
    </xf>
    <xf numFmtId="0" fontId="79" fillId="22" borderId="8" xfId="203" applyNumberFormat="1" applyFont="1" applyFill="1" applyBorder="1" applyAlignment="1" applyProtection="1">
      <alignment horizontal="center" vertical="center"/>
    </xf>
    <xf numFmtId="198" fontId="87" fillId="0" borderId="8" xfId="203" applyNumberFormat="1" applyFont="1" applyFill="1" applyBorder="1" applyAlignment="1" applyProtection="1">
      <alignment horizontal="center" vertical="center"/>
    </xf>
    <xf numFmtId="0" fontId="79" fillId="0" borderId="37" xfId="203" applyNumberFormat="1" applyFont="1" applyFill="1" applyBorder="1" applyAlignment="1" applyProtection="1">
      <alignment horizontal="center" vertical="center"/>
    </xf>
    <xf numFmtId="198" fontId="87" fillId="0" borderId="37" xfId="203" applyNumberFormat="1" applyFont="1" applyFill="1" applyBorder="1" applyAlignment="1" applyProtection="1">
      <alignment horizontal="center" vertical="center"/>
    </xf>
    <xf numFmtId="0" fontId="86" fillId="0" borderId="0" xfId="0" applyNumberFormat="1" applyFont="1" applyAlignment="1">
      <alignment vertical="center"/>
    </xf>
    <xf numFmtId="191" fontId="74" fillId="0" borderId="15" xfId="203" applyNumberFormat="1" applyFont="1" applyFill="1" applyBorder="1" applyAlignment="1" applyProtection="1">
      <alignment horizontal="center" vertical="center"/>
    </xf>
    <xf numFmtId="191" fontId="78" fillId="0" borderId="89" xfId="204" applyNumberFormat="1" applyFont="1" applyFill="1" applyBorder="1" applyAlignment="1" applyProtection="1">
      <alignment horizontal="center" vertical="center"/>
    </xf>
    <xf numFmtId="0" fontId="105" fillId="18" borderId="74" xfId="203" applyNumberFormat="1" applyFont="1" applyFill="1" applyBorder="1" applyAlignment="1" applyProtection="1">
      <alignment horizontal="center" vertical="center"/>
    </xf>
    <xf numFmtId="191" fontId="74" fillId="18" borderId="15" xfId="203" applyNumberFormat="1" applyFont="1" applyFill="1" applyBorder="1" applyAlignment="1" applyProtection="1">
      <alignment horizontal="left" vertical="center"/>
    </xf>
    <xf numFmtId="190" fontId="78" fillId="18" borderId="21" xfId="203" applyNumberFormat="1" applyFont="1" applyFill="1" applyBorder="1" applyAlignment="1" applyProtection="1">
      <alignment horizontal="center" vertical="center"/>
    </xf>
    <xf numFmtId="191" fontId="148" fillId="0" borderId="20" xfId="203" applyNumberFormat="1" applyFont="1" applyFill="1" applyBorder="1" applyAlignment="1" applyProtection="1">
      <alignment horizontal="center" vertical="center"/>
    </xf>
    <xf numFmtId="191" fontId="74" fillId="17" borderId="15" xfId="203" applyNumberFormat="1" applyFont="1" applyFill="1" applyBorder="1" applyAlignment="1" applyProtection="1">
      <alignment horizontal="left" vertical="center"/>
    </xf>
    <xf numFmtId="190" fontId="78" fillId="17" borderId="21" xfId="203" applyNumberFormat="1" applyFont="1" applyFill="1" applyBorder="1" applyAlignment="1" applyProtection="1">
      <alignment horizontal="center" vertical="center"/>
    </xf>
    <xf numFmtId="191" fontId="87" fillId="27" borderId="16" xfId="203" applyNumberFormat="1" applyFont="1" applyFill="1" applyBorder="1" applyAlignment="1" applyProtection="1">
      <alignment horizontal="center" vertical="center"/>
    </xf>
    <xf numFmtId="193" fontId="87" fillId="27" borderId="16" xfId="203" applyNumberFormat="1" applyFont="1" applyFill="1" applyBorder="1" applyAlignment="1" applyProtection="1">
      <alignment horizontal="center" vertical="center"/>
    </xf>
    <xf numFmtId="190" fontId="78" fillId="27" borderId="8" xfId="203" applyNumberFormat="1" applyFont="1" applyFill="1" applyBorder="1" applyAlignment="1" applyProtection="1">
      <alignment horizontal="center" vertical="center"/>
    </xf>
    <xf numFmtId="190" fontId="88" fillId="27" borderId="8" xfId="203" applyNumberFormat="1" applyFont="1" applyFill="1" applyBorder="1" applyAlignment="1" applyProtection="1">
      <alignment horizontal="center" vertical="center"/>
    </xf>
    <xf numFmtId="190" fontId="78" fillId="27" borderId="21" xfId="203" applyNumberFormat="1" applyFont="1" applyFill="1" applyBorder="1" applyAlignment="1" applyProtection="1">
      <alignment horizontal="center" vertical="center"/>
    </xf>
    <xf numFmtId="0" fontId="74" fillId="0" borderId="74" xfId="203" applyNumberFormat="1" applyFont="1" applyFill="1" applyBorder="1" applyAlignment="1" applyProtection="1">
      <alignment horizontal="center" vertical="center"/>
    </xf>
    <xf numFmtId="0" fontId="66" fillId="0" borderId="0" xfId="203" applyNumberFormat="1" applyFont="1" applyFill="1" applyBorder="1" applyAlignment="1" applyProtection="1">
      <alignment horizontal="left" vertical="center"/>
    </xf>
    <xf numFmtId="191" fontId="66" fillId="0" borderId="0" xfId="203" applyNumberFormat="1" applyFont="1" applyFill="1" applyBorder="1" applyAlignment="1" applyProtection="1">
      <alignment horizontal="left" vertical="center"/>
    </xf>
    <xf numFmtId="191" fontId="67" fillId="0" borderId="0" xfId="203" applyNumberFormat="1" applyFont="1" applyBorder="1" applyAlignment="1" applyProtection="1">
      <alignment horizontal="left" vertical="center"/>
    </xf>
    <xf numFmtId="191" fontId="68" fillId="0" borderId="0" xfId="203" applyNumberFormat="1" applyFont="1" applyFill="1" applyBorder="1" applyAlignment="1" applyProtection="1">
      <alignment horizontal="center" vertical="center"/>
    </xf>
    <xf numFmtId="191" fontId="69" fillId="0" borderId="0" xfId="203" applyNumberFormat="1" applyFont="1" applyFill="1" applyBorder="1" applyAlignment="1" applyProtection="1">
      <alignment horizontal="center" vertical="center"/>
    </xf>
    <xf numFmtId="191" fontId="84" fillId="0" borderId="0" xfId="122" applyNumberFormat="1" applyBorder="1" applyAlignment="1">
      <alignment vertical="center"/>
    </xf>
    <xf numFmtId="193" fontId="88" fillId="23" borderId="19" xfId="203" applyNumberFormat="1" applyFont="1" applyFill="1" applyBorder="1" applyAlignment="1" applyProtection="1">
      <alignment horizontal="center" vertical="center"/>
    </xf>
    <xf numFmtId="194" fontId="88" fillId="23" borderId="19" xfId="203" applyNumberFormat="1" applyFont="1" applyFill="1" applyBorder="1" applyAlignment="1" applyProtection="1">
      <alignment horizontal="center" vertical="center"/>
    </xf>
    <xf numFmtId="196" fontId="87" fillId="23" borderId="14" xfId="119" applyNumberFormat="1" applyFont="1" applyFill="1" applyBorder="1" applyAlignment="1" applyProtection="1">
      <alignment horizontal="center" vertical="center"/>
    </xf>
    <xf numFmtId="197" fontId="87" fillId="23" borderId="14" xfId="119" applyNumberFormat="1" applyFont="1" applyFill="1" applyBorder="1" applyAlignment="1" applyProtection="1">
      <alignment horizontal="center" vertical="center"/>
    </xf>
    <xf numFmtId="190" fontId="78" fillId="23" borderId="8" xfId="203" applyNumberFormat="1" applyFont="1" applyFill="1" applyBorder="1" applyAlignment="1" applyProtection="1">
      <alignment horizontal="center" vertical="center"/>
    </xf>
    <xf numFmtId="191" fontId="78" fillId="23" borderId="15" xfId="203" applyFont="1" applyFill="1" applyBorder="1" applyAlignment="1" applyProtection="1">
      <alignment horizontal="left" vertical="center"/>
    </xf>
    <xf numFmtId="191" fontId="78" fillId="23" borderId="19" xfId="203" quotePrefix="1" applyFont="1" applyFill="1" applyBorder="1" applyAlignment="1" applyProtection="1">
      <alignment horizontal="center" vertical="center"/>
    </xf>
    <xf numFmtId="191" fontId="78" fillId="23" borderId="16" xfId="119" applyFont="1" applyFill="1" applyBorder="1" applyAlignment="1" applyProtection="1">
      <alignment horizontal="center" vertical="center"/>
    </xf>
    <xf numFmtId="193" fontId="78" fillId="23" borderId="19" xfId="203" applyNumberFormat="1" applyFont="1" applyFill="1" applyBorder="1" applyAlignment="1" applyProtection="1">
      <alignment horizontal="center" vertical="center"/>
    </xf>
    <xf numFmtId="194" fontId="78" fillId="23" borderId="19" xfId="203" applyNumberFormat="1" applyFont="1" applyFill="1" applyBorder="1" applyAlignment="1" applyProtection="1">
      <alignment horizontal="center" vertical="center"/>
    </xf>
    <xf numFmtId="196" fontId="87" fillId="23" borderId="14" xfId="119" quotePrefix="1" applyNumberFormat="1" applyFont="1" applyFill="1" applyBorder="1" applyAlignment="1" applyProtection="1">
      <alignment horizontal="center" vertical="center"/>
    </xf>
    <xf numFmtId="197" fontId="87" fillId="23" borderId="14" xfId="119" quotePrefix="1" applyNumberFormat="1" applyFont="1" applyFill="1" applyBorder="1" applyAlignment="1" applyProtection="1">
      <alignment horizontal="center" vertical="center"/>
    </xf>
    <xf numFmtId="191" fontId="86" fillId="0" borderId="0" xfId="118" applyFont="1" applyAlignment="1">
      <alignment vertical="center"/>
    </xf>
    <xf numFmtId="191" fontId="91" fillId="0" borderId="32" xfId="203" applyNumberFormat="1" applyFont="1" applyFill="1" applyBorder="1" applyAlignment="1" applyProtection="1">
      <alignment horizontal="center" vertical="center"/>
    </xf>
    <xf numFmtId="191" fontId="92" fillId="0" borderId="8" xfId="203" applyNumberFormat="1" applyFont="1" applyFill="1" applyBorder="1" applyAlignment="1" applyProtection="1">
      <alignment horizontal="center" vertical="center"/>
    </xf>
    <xf numFmtId="190" fontId="88" fillId="17" borderId="8" xfId="203" applyNumberFormat="1" applyFont="1" applyFill="1" applyBorder="1" applyAlignment="1" applyProtection="1">
      <alignment horizontal="center" vertical="center"/>
    </xf>
    <xf numFmtId="191" fontId="78" fillId="18" borderId="34" xfId="120" applyNumberFormat="1" applyFont="1" applyFill="1" applyBorder="1" applyAlignment="1" applyProtection="1">
      <alignment horizontal="center" vertical="center"/>
    </xf>
    <xf numFmtId="191" fontId="78" fillId="18" borderId="37" xfId="204" applyNumberFormat="1" applyFont="1" applyFill="1" applyBorder="1" applyAlignment="1" applyProtection="1">
      <alignment horizontal="center" vertical="center"/>
    </xf>
    <xf numFmtId="187" fontId="78" fillId="18" borderId="28" xfId="120" applyNumberFormat="1" applyFont="1" applyFill="1" applyBorder="1" applyAlignment="1" applyProtection="1">
      <alignment horizontal="center" vertical="center"/>
    </xf>
    <xf numFmtId="186" fontId="78" fillId="18" borderId="29" xfId="120" applyNumberFormat="1" applyFont="1" applyFill="1" applyBorder="1" applyAlignment="1" applyProtection="1">
      <alignment horizontal="center" vertical="center"/>
    </xf>
    <xf numFmtId="190" fontId="78" fillId="18" borderId="22" xfId="204" applyNumberFormat="1" applyFont="1" applyFill="1" applyBorder="1" applyAlignment="1" applyProtection="1">
      <alignment horizontal="center" vertical="center"/>
    </xf>
    <xf numFmtId="201" fontId="87" fillId="0" borderId="17" xfId="203" applyNumberFormat="1" applyFont="1" applyFill="1" applyBorder="1" applyAlignment="1" applyProtection="1">
      <alignment horizontal="center" vertical="center"/>
    </xf>
    <xf numFmtId="191" fontId="74" fillId="17" borderId="15" xfId="203" applyFont="1" applyFill="1" applyBorder="1" applyAlignment="1" applyProtection="1">
      <alignment horizontal="left" vertical="center"/>
    </xf>
    <xf numFmtId="191" fontId="78" fillId="17" borderId="19" xfId="203" applyFont="1" applyFill="1" applyBorder="1" applyAlignment="1" applyProtection="1">
      <alignment horizontal="center" vertical="center"/>
    </xf>
    <xf numFmtId="191" fontId="0" fillId="17" borderId="0" xfId="0" applyFill="1" applyAlignment="1">
      <alignment vertical="center"/>
    </xf>
    <xf numFmtId="191" fontId="74" fillId="0" borderId="117" xfId="203" applyFont="1" applyFill="1" applyBorder="1" applyAlignment="1" applyProtection="1">
      <alignment horizontal="center" vertical="center"/>
    </xf>
    <xf numFmtId="191" fontId="89" fillId="20" borderId="8" xfId="203" applyFont="1" applyFill="1" applyBorder="1" applyAlignment="1" applyProtection="1">
      <alignment horizontal="center" vertical="center"/>
    </xf>
    <xf numFmtId="191" fontId="89" fillId="20" borderId="25" xfId="203" applyFont="1" applyFill="1" applyBorder="1" applyAlignment="1" applyProtection="1">
      <alignment horizontal="center" vertical="center"/>
    </xf>
    <xf numFmtId="191" fontId="74" fillId="20" borderId="117" xfId="203" applyFont="1" applyFill="1" applyBorder="1" applyAlignment="1" applyProtection="1">
      <alignment horizontal="center" vertical="center"/>
    </xf>
    <xf numFmtId="191" fontId="78" fillId="20" borderId="8" xfId="203" applyFont="1" applyFill="1" applyBorder="1" applyAlignment="1" applyProtection="1">
      <alignment horizontal="center" vertical="center"/>
    </xf>
    <xf numFmtId="191" fontId="74" fillId="0" borderId="121" xfId="203" applyFont="1" applyFill="1" applyBorder="1" applyAlignment="1" applyProtection="1">
      <alignment horizontal="center" vertical="center"/>
    </xf>
    <xf numFmtId="191" fontId="74" fillId="0" borderId="120" xfId="203" applyFont="1" applyFill="1" applyBorder="1" applyAlignment="1" applyProtection="1">
      <alignment horizontal="center" vertical="center"/>
    </xf>
    <xf numFmtId="191" fontId="74" fillId="20" borderId="121" xfId="203" applyFont="1" applyFill="1" applyBorder="1" applyAlignment="1" applyProtection="1">
      <alignment horizontal="center" vertical="center"/>
    </xf>
    <xf numFmtId="191" fontId="74" fillId="20" borderId="120" xfId="203" applyFont="1" applyFill="1" applyBorder="1" applyAlignment="1" applyProtection="1">
      <alignment horizontal="center" vertical="center"/>
    </xf>
    <xf numFmtId="191" fontId="152" fillId="0" borderId="0" xfId="0" applyFont="1" applyAlignment="1">
      <alignment vertical="center"/>
    </xf>
    <xf numFmtId="191" fontId="71" fillId="0" borderId="0" xfId="0" applyFont="1" applyAlignment="1">
      <alignment vertical="center"/>
    </xf>
    <xf numFmtId="191" fontId="71" fillId="0" borderId="0" xfId="0" applyNumberFormat="1" applyFont="1" applyAlignment="1">
      <alignment vertical="center"/>
    </xf>
    <xf numFmtId="191" fontId="153" fillId="0" borderId="0" xfId="0" applyFont="1" applyAlignment="1">
      <alignment vertical="center"/>
    </xf>
    <xf numFmtId="191" fontId="138" fillId="0" borderId="0" xfId="0" applyFont="1" applyAlignment="1">
      <alignment vertical="center"/>
    </xf>
    <xf numFmtId="191" fontId="104" fillId="0" borderId="0" xfId="0" applyFont="1" applyAlignment="1">
      <alignment vertical="center"/>
    </xf>
    <xf numFmtId="191" fontId="101" fillId="0" borderId="20" xfId="203" applyFont="1" applyFill="1" applyBorder="1" applyAlignment="1" applyProtection="1">
      <alignment horizontal="center" vertical="center"/>
    </xf>
    <xf numFmtId="191" fontId="157" fillId="0" borderId="21" xfId="203" applyFont="1" applyFill="1" applyBorder="1" applyAlignment="1" applyProtection="1">
      <alignment horizontal="center" vertical="center"/>
    </xf>
    <xf numFmtId="0" fontId="147" fillId="0" borderId="0" xfId="203" applyNumberFormat="1" applyFont="1" applyFill="1" applyAlignment="1" applyProtection="1">
      <alignment horizontal="left" vertical="center"/>
    </xf>
    <xf numFmtId="191" fontId="147" fillId="0" borderId="0" xfId="203" applyFont="1" applyFill="1" applyAlignment="1" applyProtection="1">
      <alignment horizontal="left" vertical="center"/>
    </xf>
    <xf numFmtId="191" fontId="159" fillId="0" borderId="0" xfId="203" applyFont="1" applyAlignment="1" applyProtection="1">
      <alignment horizontal="left" vertical="center"/>
    </xf>
    <xf numFmtId="185" fontId="159" fillId="0" borderId="0" xfId="203" applyNumberFormat="1" applyFont="1" applyFill="1" applyAlignment="1" applyProtection="1">
      <alignment horizontal="center" vertical="center"/>
    </xf>
    <xf numFmtId="191" fontId="160" fillId="0" borderId="0" xfId="203" applyFont="1" applyFill="1" applyAlignment="1" applyProtection="1">
      <alignment horizontal="center" vertical="center"/>
    </xf>
    <xf numFmtId="191" fontId="161" fillId="0" borderId="0" xfId="203" applyFont="1" applyFill="1" applyAlignment="1" applyProtection="1">
      <alignment horizontal="center" vertical="center"/>
    </xf>
    <xf numFmtId="191" fontId="147" fillId="0" borderId="0" xfId="203" applyFont="1" applyAlignment="1" applyProtection="1">
      <alignment vertical="center"/>
    </xf>
    <xf numFmtId="185" fontId="147" fillId="0" borderId="0" xfId="203" applyNumberFormat="1" applyFont="1" applyFill="1" applyAlignment="1" applyProtection="1">
      <alignment horizontal="center" vertical="center"/>
    </xf>
    <xf numFmtId="191" fontId="147" fillId="0" borderId="0" xfId="203" applyFont="1" applyFill="1" applyAlignment="1" applyProtection="1">
      <alignment horizontal="center" vertical="center"/>
    </xf>
    <xf numFmtId="20" fontId="147" fillId="0" borderId="0" xfId="203" applyNumberFormat="1" applyFont="1" applyFill="1" applyAlignment="1" applyProtection="1">
      <alignment horizontal="center" vertical="center"/>
    </xf>
    <xf numFmtId="191" fontId="35" fillId="0" borderId="0" xfId="203" applyFont="1" applyFill="1" applyAlignment="1" applyProtection="1">
      <alignment horizontal="center" vertical="center"/>
    </xf>
    <xf numFmtId="191" fontId="162" fillId="0" borderId="0" xfId="203" applyFont="1" applyAlignment="1" applyProtection="1">
      <alignment horizontal="left" vertical="center"/>
    </xf>
    <xf numFmtId="191" fontId="83" fillId="0" borderId="0" xfId="203" applyFont="1" applyFill="1" applyBorder="1" applyAlignment="1" applyProtection="1">
      <alignment horizontal="center" vertical="center"/>
    </xf>
    <xf numFmtId="191" fontId="131" fillId="0" borderId="0" xfId="1116" applyFont="1" applyAlignment="1">
      <alignment vertical="center"/>
    </xf>
    <xf numFmtId="191" fontId="99" fillId="0" borderId="0" xfId="1116" applyFont="1" applyAlignment="1">
      <alignment vertical="center"/>
    </xf>
    <xf numFmtId="0" fontId="99" fillId="0" borderId="0" xfId="1116" applyNumberFormat="1" applyFont="1" applyAlignment="1">
      <alignment vertical="center"/>
    </xf>
    <xf numFmtId="0" fontId="105" fillId="18" borderId="70" xfId="203" applyNumberFormat="1" applyFont="1" applyFill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0" fontId="79" fillId="49" borderId="8" xfId="203" applyNumberFormat="1" applyFont="1" applyFill="1" applyBorder="1" applyAlignment="1" applyProtection="1">
      <alignment horizontal="center" vertical="center"/>
    </xf>
    <xf numFmtId="20" fontId="78" fillId="18" borderId="22" xfId="203" applyNumberFormat="1" applyFont="1" applyFill="1" applyBorder="1" applyAlignment="1" applyProtection="1">
      <alignment horizontal="center" vertical="center"/>
    </xf>
    <xf numFmtId="20" fontId="78" fillId="18" borderId="23" xfId="203" applyNumberFormat="1" applyFont="1" applyFill="1" applyBorder="1" applyAlignment="1" applyProtection="1">
      <alignment horizontal="center" vertical="center"/>
    </xf>
    <xf numFmtId="0" fontId="77" fillId="26" borderId="40" xfId="203" applyNumberFormat="1" applyFont="1" applyFill="1" applyBorder="1" applyAlignment="1" applyProtection="1">
      <alignment horizontal="center" vertical="center"/>
    </xf>
    <xf numFmtId="191" fontId="78" fillId="26" borderId="40" xfId="203" applyFont="1" applyFill="1" applyBorder="1" applyAlignment="1" applyProtection="1">
      <alignment horizontal="left" vertical="center"/>
    </xf>
    <xf numFmtId="191" fontId="87" fillId="26" borderId="40" xfId="203" applyFont="1" applyFill="1" applyBorder="1" applyAlignment="1" applyProtection="1">
      <alignment horizontal="center" vertical="center"/>
    </xf>
    <xf numFmtId="191" fontId="74" fillId="26" borderId="59" xfId="203" applyFont="1" applyFill="1" applyBorder="1" applyAlignment="1" applyProtection="1">
      <alignment horizontal="center" vertical="center"/>
    </xf>
    <xf numFmtId="191" fontId="74" fillId="26" borderId="42" xfId="119" applyFont="1" applyFill="1" applyBorder="1" applyAlignment="1" applyProtection="1">
      <alignment horizontal="center" vertical="center"/>
    </xf>
    <xf numFmtId="194" fontId="88" fillId="26" borderId="53" xfId="119" applyNumberFormat="1" applyFont="1" applyFill="1" applyBorder="1" applyAlignment="1" applyProtection="1">
      <alignment horizontal="center" vertical="center"/>
    </xf>
    <xf numFmtId="194" fontId="88" fillId="26" borderId="42" xfId="119" applyNumberFormat="1" applyFont="1" applyFill="1" applyBorder="1" applyAlignment="1" applyProtection="1">
      <alignment horizontal="center" vertical="center"/>
    </xf>
    <xf numFmtId="194" fontId="87" fillId="26" borderId="53" xfId="203" applyNumberFormat="1" applyFont="1" applyFill="1" applyBorder="1" applyAlignment="1" applyProtection="1">
      <alignment horizontal="center" vertical="center"/>
    </xf>
    <xf numFmtId="193" fontId="87" fillId="26" borderId="42" xfId="203" applyNumberFormat="1" applyFont="1" applyFill="1" applyBorder="1" applyAlignment="1" applyProtection="1">
      <alignment horizontal="center" vertical="center"/>
    </xf>
    <xf numFmtId="190" fontId="74" fillId="26" borderId="40" xfId="203" applyNumberFormat="1" applyFont="1" applyFill="1" applyBorder="1" applyAlignment="1" applyProtection="1">
      <alignment horizontal="center" vertical="center"/>
    </xf>
    <xf numFmtId="193" fontId="88" fillId="26" borderId="53" xfId="119" applyNumberFormat="1" applyFont="1" applyFill="1" applyBorder="1" applyAlignment="1" applyProtection="1">
      <alignment horizontal="center" vertical="center"/>
    </xf>
    <xf numFmtId="193" fontId="88" fillId="26" borderId="42" xfId="119" applyNumberFormat="1" applyFont="1" applyFill="1" applyBorder="1" applyAlignment="1" applyProtection="1">
      <alignment horizontal="center" vertical="center"/>
    </xf>
    <xf numFmtId="0" fontId="77" fillId="25" borderId="22" xfId="203" applyNumberFormat="1" applyFont="1" applyFill="1" applyBorder="1" applyAlignment="1" applyProtection="1">
      <alignment horizontal="center" vertical="center"/>
    </xf>
    <xf numFmtId="191" fontId="78" fillId="25" borderId="22" xfId="203" applyFont="1" applyFill="1" applyBorder="1" applyAlignment="1" applyProtection="1">
      <alignment horizontal="left" vertical="center"/>
    </xf>
    <xf numFmtId="191" fontId="87" fillId="25" borderId="22" xfId="203" applyFont="1" applyFill="1" applyBorder="1" applyAlignment="1" applyProtection="1">
      <alignment horizontal="center" vertical="center"/>
    </xf>
    <xf numFmtId="191" fontId="74" fillId="25" borderId="76" xfId="203" applyFont="1" applyFill="1" applyBorder="1" applyAlignment="1" applyProtection="1">
      <alignment horizontal="center" vertical="center"/>
    </xf>
    <xf numFmtId="191" fontId="74" fillId="25" borderId="34" xfId="119" applyFont="1" applyFill="1" applyBorder="1" applyAlignment="1" applyProtection="1">
      <alignment horizontal="center" vertical="center"/>
    </xf>
    <xf numFmtId="194" fontId="88" fillId="25" borderId="33" xfId="119" applyNumberFormat="1" applyFont="1" applyFill="1" applyBorder="1" applyAlignment="1" applyProtection="1">
      <alignment horizontal="center" vertical="center"/>
    </xf>
    <xf numFmtId="194" fontId="88" fillId="25" borderId="34" xfId="119" applyNumberFormat="1" applyFont="1" applyFill="1" applyBorder="1" applyAlignment="1" applyProtection="1">
      <alignment horizontal="center" vertical="center"/>
    </xf>
    <xf numFmtId="194" fontId="87" fillId="25" borderId="33" xfId="203" applyNumberFormat="1" applyFont="1" applyFill="1" applyBorder="1" applyAlignment="1" applyProtection="1">
      <alignment horizontal="center" vertical="center"/>
    </xf>
    <xf numFmtId="193" fontId="87" fillId="25" borderId="34" xfId="203" applyNumberFormat="1" applyFont="1" applyFill="1" applyBorder="1" applyAlignment="1" applyProtection="1">
      <alignment horizontal="center" vertical="center"/>
    </xf>
    <xf numFmtId="193" fontId="88" fillId="25" borderId="33" xfId="119" applyNumberFormat="1" applyFont="1" applyFill="1" applyBorder="1" applyAlignment="1" applyProtection="1">
      <alignment horizontal="center" vertical="center"/>
    </xf>
    <xf numFmtId="193" fontId="88" fillId="25" borderId="34" xfId="119" applyNumberFormat="1" applyFont="1" applyFill="1" applyBorder="1" applyAlignment="1" applyProtection="1">
      <alignment horizontal="center" vertical="center"/>
    </xf>
    <xf numFmtId="191" fontId="97" fillId="0" borderId="35" xfId="203" applyFont="1" applyFill="1" applyBorder="1" applyAlignment="1" applyProtection="1">
      <alignment horizontal="center" vertical="center"/>
    </xf>
    <xf numFmtId="191" fontId="97" fillId="0" borderId="31" xfId="203" applyFont="1" applyFill="1" applyBorder="1" applyAlignment="1" applyProtection="1">
      <alignment horizontal="center" vertical="center"/>
    </xf>
    <xf numFmtId="191" fontId="97" fillId="0" borderId="25" xfId="203" applyFont="1" applyFill="1" applyBorder="1" applyAlignment="1" applyProtection="1">
      <alignment horizontal="center" vertical="center"/>
    </xf>
    <xf numFmtId="191" fontId="97" fillId="0" borderId="16" xfId="203" applyFont="1" applyFill="1" applyBorder="1" applyAlignment="1" applyProtection="1">
      <alignment horizontal="center" vertical="center"/>
    </xf>
    <xf numFmtId="0" fontId="163" fillId="0" borderId="0" xfId="1116" applyNumberFormat="1" applyFont="1" applyAlignment="1">
      <alignment vertical="center"/>
    </xf>
    <xf numFmtId="194" fontId="87" fillId="0" borderId="8" xfId="203" applyNumberFormat="1" applyFont="1" applyFill="1" applyBorder="1" applyAlignment="1" applyProtection="1">
      <alignment horizontal="center" vertical="center"/>
    </xf>
    <xf numFmtId="191" fontId="87" fillId="0" borderId="14" xfId="203" applyNumberFormat="1" applyFont="1" applyFill="1" applyBorder="1" applyAlignment="1" applyProtection="1">
      <alignment horizontal="center" vertical="center"/>
    </xf>
    <xf numFmtId="187" fontId="87" fillId="0" borderId="18" xfId="203" applyNumberFormat="1" applyFont="1" applyFill="1" applyBorder="1" applyAlignment="1" applyProtection="1">
      <alignment horizontal="center" vertical="center"/>
    </xf>
    <xf numFmtId="186" fontId="87" fillId="0" borderId="14" xfId="203" applyNumberFormat="1" applyFont="1" applyFill="1" applyBorder="1" applyAlignment="1" applyProtection="1">
      <alignment horizontal="center" vertical="center"/>
    </xf>
    <xf numFmtId="190" fontId="74" fillId="19" borderId="15" xfId="203" applyNumberFormat="1" applyFont="1" applyFill="1" applyBorder="1" applyAlignment="1" applyProtection="1">
      <alignment horizontal="center" vertical="center"/>
    </xf>
    <xf numFmtId="191" fontId="153" fillId="18" borderId="0" xfId="0" applyFont="1" applyFill="1" applyAlignment="1">
      <alignment vertical="center"/>
    </xf>
    <xf numFmtId="191" fontId="74" fillId="0" borderId="27" xfId="203" applyFont="1" applyFill="1" applyBorder="1" applyAlignment="1" applyProtection="1">
      <alignment horizontal="center" vertical="center"/>
    </xf>
    <xf numFmtId="195" fontId="87" fillId="0" borderId="17" xfId="203" applyNumberFormat="1" applyFont="1" applyFill="1" applyBorder="1" applyAlignment="1" applyProtection="1">
      <alignment horizontal="center" vertical="center"/>
    </xf>
    <xf numFmtId="198" fontId="87" fillId="0" borderId="17" xfId="203" applyNumberFormat="1" applyFont="1" applyFill="1" applyBorder="1" applyAlignment="1" applyProtection="1">
      <alignment horizontal="center" vertical="center"/>
    </xf>
    <xf numFmtId="186" fontId="87" fillId="18" borderId="17" xfId="203" applyNumberFormat="1" applyFont="1" applyFill="1" applyBorder="1" applyAlignment="1" applyProtection="1">
      <alignment horizontal="center" vertical="center"/>
    </xf>
    <xf numFmtId="186" fontId="87" fillId="18" borderId="16" xfId="203" applyNumberFormat="1" applyFont="1" applyFill="1" applyBorder="1" applyAlignment="1" applyProtection="1">
      <alignment horizontal="center" vertical="center"/>
    </xf>
    <xf numFmtId="191" fontId="11" fillId="0" borderId="0" xfId="147" applyNumberFormat="1" applyFont="1" applyAlignment="1">
      <alignment vertical="center"/>
    </xf>
    <xf numFmtId="0" fontId="11" fillId="0" borderId="0" xfId="147" applyNumberFormat="1" applyFont="1" applyAlignment="1">
      <alignment vertical="center"/>
    </xf>
    <xf numFmtId="191" fontId="11" fillId="0" borderId="0" xfId="147" applyFont="1" applyAlignment="1">
      <alignment vertical="center"/>
    </xf>
    <xf numFmtId="0" fontId="105" fillId="27" borderId="70" xfId="203" applyNumberFormat="1" applyFont="1" applyFill="1" applyBorder="1" applyAlignment="1" applyProtection="1">
      <alignment horizontal="center" vertical="center"/>
    </xf>
    <xf numFmtId="0" fontId="105" fillId="27" borderId="74" xfId="203" applyNumberFormat="1" applyFont="1" applyFill="1" applyBorder="1" applyAlignment="1" applyProtection="1">
      <alignment horizontal="center" vertical="center"/>
    </xf>
    <xf numFmtId="191" fontId="164" fillId="0" borderId="0" xfId="0" applyFont="1" applyAlignment="1">
      <alignment vertical="center"/>
    </xf>
    <xf numFmtId="191" fontId="122" fillId="0" borderId="0" xfId="0" applyNumberFormat="1" applyFont="1" applyAlignment="1">
      <alignment vertical="center"/>
    </xf>
    <xf numFmtId="0" fontId="137" fillId="0" borderId="15" xfId="203" applyNumberFormat="1" applyFont="1" applyFill="1" applyBorder="1" applyAlignment="1" applyProtection="1">
      <alignment horizontal="center" vertical="center"/>
    </xf>
    <xf numFmtId="201" fontId="88" fillId="0" borderId="17" xfId="203" quotePrefix="1" applyNumberFormat="1" applyFont="1" applyFill="1" applyBorder="1" applyAlignment="1" applyProtection="1">
      <alignment horizontal="center" vertical="center"/>
    </xf>
    <xf numFmtId="201" fontId="87" fillId="17" borderId="17" xfId="203" applyNumberFormat="1" applyFont="1" applyFill="1" applyBorder="1" applyAlignment="1" applyProtection="1">
      <alignment horizontal="center" vertical="center"/>
    </xf>
    <xf numFmtId="193" fontId="88" fillId="19" borderId="33" xfId="119" applyNumberFormat="1" applyFont="1" applyFill="1" applyBorder="1" applyAlignment="1" applyProtection="1">
      <alignment horizontal="center" vertical="center"/>
    </xf>
    <xf numFmtId="193" fontId="88" fillId="19" borderId="34" xfId="119" applyNumberFormat="1" applyFont="1" applyFill="1" applyBorder="1" applyAlignment="1" applyProtection="1">
      <alignment horizontal="center" vertical="center"/>
    </xf>
    <xf numFmtId="194" fontId="87" fillId="19" borderId="33" xfId="203" applyNumberFormat="1" applyFont="1" applyFill="1" applyBorder="1" applyAlignment="1" applyProtection="1">
      <alignment horizontal="center" vertical="center"/>
    </xf>
    <xf numFmtId="193" fontId="87" fillId="19" borderId="34" xfId="203" applyNumberFormat="1" applyFont="1" applyFill="1" applyBorder="1" applyAlignment="1" applyProtection="1">
      <alignment horizontal="center" vertical="center"/>
    </xf>
    <xf numFmtId="191" fontId="10" fillId="0" borderId="0" xfId="122" applyFont="1" applyAlignment="1">
      <alignment vertical="center"/>
    </xf>
    <xf numFmtId="191" fontId="9" fillId="0" borderId="0" xfId="147" applyFont="1" applyAlignment="1">
      <alignment vertical="center"/>
    </xf>
    <xf numFmtId="0" fontId="9" fillId="0" borderId="0" xfId="147" applyNumberFormat="1" applyFont="1" applyAlignment="1">
      <alignment vertical="center"/>
    </xf>
    <xf numFmtId="0" fontId="79" fillId="19" borderId="8" xfId="203" applyNumberFormat="1" applyFont="1" applyFill="1" applyBorder="1" applyAlignment="1" applyProtection="1">
      <alignment horizontal="center" vertical="center"/>
    </xf>
    <xf numFmtId="191" fontId="33" fillId="0" borderId="21" xfId="203" applyFont="1" applyFill="1" applyBorder="1" applyAlignment="1" applyProtection="1">
      <alignment horizontal="center" vertical="center"/>
    </xf>
    <xf numFmtId="20" fontId="88" fillId="20" borderId="129" xfId="203" applyNumberFormat="1" applyFont="1" applyFill="1" applyBorder="1" applyAlignment="1" applyProtection="1">
      <alignment horizontal="center" vertical="center"/>
    </xf>
    <xf numFmtId="191" fontId="99" fillId="0" borderId="0" xfId="1116" applyFont="1" applyFill="1" applyAlignment="1">
      <alignment vertical="center"/>
    </xf>
    <xf numFmtId="191" fontId="131" fillId="0" borderId="0" xfId="1116" applyFont="1" applyFill="1" applyAlignment="1">
      <alignment vertical="center"/>
    </xf>
    <xf numFmtId="0" fontId="99" fillId="0" borderId="0" xfId="1116" applyNumberFormat="1" applyFont="1" applyFill="1" applyAlignment="1">
      <alignment vertical="center"/>
    </xf>
    <xf numFmtId="0" fontId="104" fillId="0" borderId="0" xfId="0" applyNumberFormat="1" applyFont="1" applyAlignment="1">
      <alignment vertical="center"/>
    </xf>
    <xf numFmtId="191" fontId="165" fillId="0" borderId="0" xfId="0" applyFont="1" applyFill="1" applyAlignment="1">
      <alignment vertical="center"/>
    </xf>
    <xf numFmtId="191" fontId="135" fillId="0" borderId="0" xfId="123" applyFont="1" applyAlignment="1">
      <alignment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191" fontId="89" fillId="20" borderId="21" xfId="203" applyNumberFormat="1" applyFont="1" applyFill="1" applyBorder="1" applyAlignment="1" applyProtection="1">
      <alignment horizontal="center" vertical="center"/>
    </xf>
    <xf numFmtId="0" fontId="137" fillId="22" borderId="8" xfId="203" applyNumberFormat="1" applyFont="1" applyFill="1" applyBorder="1" applyAlignment="1" applyProtection="1">
      <alignment horizontal="center" vertical="center"/>
    </xf>
    <xf numFmtId="191" fontId="88" fillId="22" borderId="15" xfId="203" applyNumberFormat="1" applyFont="1" applyFill="1" applyBorder="1" applyAlignment="1" applyProtection="1">
      <alignment horizontal="left" vertical="center"/>
    </xf>
    <xf numFmtId="191" fontId="88" fillId="22" borderId="13" xfId="203" applyNumberFormat="1" applyFont="1" applyFill="1" applyBorder="1" applyAlignment="1" applyProtection="1">
      <alignment horizontal="center" vertical="center"/>
    </xf>
    <xf numFmtId="191" fontId="88" fillId="22" borderId="16" xfId="203" applyNumberFormat="1" applyFont="1" applyFill="1" applyBorder="1" applyAlignment="1" applyProtection="1">
      <alignment horizontal="center" vertical="center"/>
    </xf>
    <xf numFmtId="193" fontId="87" fillId="22" borderId="17" xfId="203" applyNumberFormat="1" applyFont="1" applyFill="1" applyBorder="1" applyAlignment="1" applyProtection="1">
      <alignment horizontal="center" vertical="center"/>
    </xf>
    <xf numFmtId="190" fontId="88" fillId="22" borderId="8" xfId="203" applyNumberFormat="1" applyFont="1" applyFill="1" applyBorder="1" applyAlignment="1" applyProtection="1">
      <alignment horizontal="center" vertical="center"/>
    </xf>
    <xf numFmtId="191" fontId="87" fillId="0" borderId="37" xfId="203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0" fontId="79" fillId="0" borderId="47" xfId="203" applyNumberFormat="1" applyFont="1" applyFill="1" applyBorder="1" applyAlignment="1" applyProtection="1">
      <alignment horizontal="center" vertical="center"/>
    </xf>
    <xf numFmtId="191" fontId="78" fillId="0" borderId="37" xfId="203" applyFont="1" applyFill="1" applyBorder="1" applyAlignment="1" applyProtection="1">
      <alignment horizontal="left" vertical="center"/>
    </xf>
    <xf numFmtId="191" fontId="78" fillId="0" borderId="37" xfId="203" applyFont="1" applyFill="1" applyBorder="1" applyAlignment="1" applyProtection="1">
      <alignment horizontal="center" vertical="center"/>
    </xf>
    <xf numFmtId="191" fontId="74" fillId="0" borderId="37" xfId="119" applyFont="1" applyFill="1" applyBorder="1" applyAlignment="1" applyProtection="1">
      <alignment horizontal="center" vertical="center"/>
    </xf>
    <xf numFmtId="194" fontId="78" fillId="0" borderId="37" xfId="119" applyNumberFormat="1" applyFont="1" applyFill="1" applyBorder="1" applyAlignment="1" applyProtection="1">
      <alignment horizontal="center" vertical="center"/>
    </xf>
    <xf numFmtId="193" fontId="78" fillId="0" borderId="37" xfId="119" applyNumberFormat="1" applyFont="1" applyFill="1" applyBorder="1" applyAlignment="1" applyProtection="1">
      <alignment horizontal="center" vertical="center"/>
    </xf>
    <xf numFmtId="190" fontId="74" fillId="0" borderId="90" xfId="203" applyNumberFormat="1" applyFont="1" applyFill="1" applyBorder="1" applyAlignment="1" applyProtection="1">
      <alignment horizontal="center" vertical="center"/>
    </xf>
    <xf numFmtId="0" fontId="79" fillId="0" borderId="73" xfId="203" applyNumberFormat="1" applyFont="1" applyFill="1" applyBorder="1" applyAlignment="1" applyProtection="1">
      <alignment horizontal="center" vertical="center"/>
    </xf>
    <xf numFmtId="191" fontId="78" fillId="0" borderId="32" xfId="203" applyFont="1" applyFill="1" applyBorder="1" applyAlignment="1" applyProtection="1">
      <alignment horizontal="left" vertical="center"/>
    </xf>
    <xf numFmtId="191" fontId="78" fillId="0" borderId="32" xfId="203" applyFont="1" applyFill="1" applyBorder="1" applyAlignment="1" applyProtection="1">
      <alignment horizontal="center" vertical="center"/>
    </xf>
    <xf numFmtId="191" fontId="139" fillId="0" borderId="32" xfId="203" applyNumberFormat="1" applyFont="1" applyFill="1" applyBorder="1" applyAlignment="1" applyProtection="1">
      <alignment horizontal="center" vertical="center"/>
    </xf>
    <xf numFmtId="0" fontId="77" fillId="18" borderId="15" xfId="203" applyNumberFormat="1" applyFont="1" applyFill="1" applyBorder="1" applyAlignment="1" applyProtection="1">
      <alignment horizontal="center" vertical="center"/>
    </xf>
    <xf numFmtId="191" fontId="74" fillId="0" borderId="8" xfId="204" applyNumberFormat="1" applyFont="1" applyFill="1" applyBorder="1" applyAlignment="1" applyProtection="1">
      <alignment horizontal="center" vertical="center"/>
    </xf>
    <xf numFmtId="191" fontId="0" fillId="17" borderId="0" xfId="0" applyNumberFormat="1" applyFill="1" applyAlignment="1">
      <alignment vertical="center"/>
    </xf>
    <xf numFmtId="191" fontId="88" fillId="0" borderId="15" xfId="203" applyFont="1" applyFill="1" applyBorder="1" applyAlignment="1" applyProtection="1">
      <alignment horizontal="left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191" fontId="78" fillId="0" borderId="19" xfId="203" quotePrefix="1" applyFont="1" applyFill="1" applyBorder="1" applyAlignment="1" applyProtection="1">
      <alignment horizontal="center" vertical="center"/>
    </xf>
    <xf numFmtId="193" fontId="78" fillId="0" borderId="19" xfId="203" applyNumberFormat="1" applyFont="1" applyFill="1" applyBorder="1" applyAlignment="1" applyProtection="1">
      <alignment horizontal="center" vertical="center"/>
    </xf>
    <xf numFmtId="194" fontId="78" fillId="0" borderId="19" xfId="203" applyNumberFormat="1" applyFont="1" applyFill="1" applyBorder="1" applyAlignment="1" applyProtection="1">
      <alignment horizontal="center" vertical="center"/>
    </xf>
    <xf numFmtId="196" fontId="87" fillId="0" borderId="14" xfId="119" quotePrefix="1" applyNumberFormat="1" applyFont="1" applyFill="1" applyBorder="1" applyAlignment="1" applyProtection="1">
      <alignment horizontal="center" vertical="center"/>
    </xf>
    <xf numFmtId="197" fontId="87" fillId="0" borderId="14" xfId="119" quotePrefix="1" applyNumberFormat="1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0" fontId="166" fillId="0" borderId="0" xfId="819" applyNumberFormat="1" applyFont="1" applyAlignment="1">
      <alignment vertical="center"/>
    </xf>
    <xf numFmtId="0" fontId="166" fillId="0" borderId="0" xfId="212" applyNumberFormat="1" applyFont="1" applyAlignment="1">
      <alignment vertical="center"/>
    </xf>
    <xf numFmtId="191" fontId="168" fillId="0" borderId="0" xfId="118" applyFont="1" applyAlignment="1">
      <alignment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87" fillId="0" borderId="15" xfId="0" applyNumberFormat="1" applyFont="1" applyFill="1" applyBorder="1" applyAlignment="1">
      <alignment horizontal="center" vertical="center"/>
    </xf>
    <xf numFmtId="191" fontId="74" fillId="0" borderId="13" xfId="0" applyNumberFormat="1" applyFont="1" applyFill="1" applyBorder="1" applyAlignment="1">
      <alignment horizontal="center" vertical="center"/>
    </xf>
    <xf numFmtId="191" fontId="87" fillId="0" borderId="16" xfId="0" applyNumberFormat="1" applyFont="1" applyFill="1" applyBorder="1" applyAlignment="1">
      <alignment horizontal="center" vertical="center"/>
    </xf>
    <xf numFmtId="194" fontId="78" fillId="0" borderId="18" xfId="0" applyNumberFormat="1" applyFont="1" applyFill="1" applyBorder="1" applyAlignment="1">
      <alignment horizontal="center" vertical="center"/>
    </xf>
    <xf numFmtId="193" fontId="78" fillId="0" borderId="14" xfId="0" applyNumberFormat="1" applyFont="1" applyFill="1" applyBorder="1" applyAlignment="1">
      <alignment horizontal="center" vertical="center"/>
    </xf>
    <xf numFmtId="194" fontId="87" fillId="0" borderId="17" xfId="0" applyNumberFormat="1" applyFont="1" applyFill="1" applyBorder="1" applyAlignment="1">
      <alignment horizontal="center" vertical="center"/>
    </xf>
    <xf numFmtId="193" fontId="87" fillId="0" borderId="17" xfId="0" applyNumberFormat="1" applyFont="1" applyFill="1" applyBorder="1" applyAlignment="1">
      <alignment horizontal="center" vertical="center"/>
    </xf>
    <xf numFmtId="190" fontId="78" fillId="27" borderId="8" xfId="0" applyNumberFormat="1" applyFont="1" applyFill="1" applyBorder="1" applyAlignment="1">
      <alignment horizontal="center" vertical="center"/>
    </xf>
    <xf numFmtId="190" fontId="78" fillId="0" borderId="8" xfId="0" applyNumberFormat="1" applyFont="1" applyFill="1" applyBorder="1" applyAlignment="1">
      <alignment horizontal="center" vertical="center"/>
    </xf>
    <xf numFmtId="190" fontId="78" fillId="19" borderId="8" xfId="0" applyNumberFormat="1" applyFont="1" applyFill="1" applyBorder="1" applyAlignment="1">
      <alignment horizontal="center" vertical="center"/>
    </xf>
    <xf numFmtId="191" fontId="87" fillId="27" borderId="40" xfId="203" applyFont="1" applyFill="1" applyBorder="1" applyAlignment="1" applyProtection="1">
      <alignment horizontal="center" vertical="center"/>
    </xf>
    <xf numFmtId="190" fontId="82" fillId="27" borderId="8" xfId="203" applyNumberFormat="1" applyFont="1" applyFill="1" applyBorder="1" applyAlignment="1" applyProtection="1">
      <alignment horizontal="center" vertical="center"/>
    </xf>
    <xf numFmtId="190" fontId="82" fillId="27" borderId="21" xfId="203" applyNumberFormat="1" applyFont="1" applyFill="1" applyBorder="1" applyAlignment="1" applyProtection="1">
      <alignment horizontal="center" vertical="center"/>
    </xf>
    <xf numFmtId="191" fontId="78" fillId="18" borderId="94" xfId="203" applyFont="1" applyFill="1" applyBorder="1" applyAlignment="1" applyProtection="1">
      <alignment horizontal="left" vertical="center"/>
    </xf>
    <xf numFmtId="191" fontId="87" fillId="18" borderId="8" xfId="203" applyFont="1" applyFill="1" applyBorder="1" applyAlignment="1" applyProtection="1">
      <alignment horizontal="center" vertical="center"/>
    </xf>
    <xf numFmtId="191" fontId="78" fillId="18" borderId="4" xfId="203" quotePrefix="1" applyFont="1" applyFill="1" applyBorder="1" applyAlignment="1" applyProtection="1">
      <alignment horizontal="center" vertical="center"/>
    </xf>
    <xf numFmtId="190" fontId="82" fillId="18" borderId="8" xfId="203" applyNumberFormat="1" applyFont="1" applyFill="1" applyBorder="1" applyAlignment="1" applyProtection="1">
      <alignment horizontal="center" vertical="center"/>
    </xf>
    <xf numFmtId="190" fontId="82" fillId="19" borderId="8" xfId="203" applyNumberFormat="1" applyFont="1" applyFill="1" applyBorder="1" applyAlignment="1" applyProtection="1">
      <alignment horizontal="center" vertical="center"/>
    </xf>
    <xf numFmtId="190" fontId="82" fillId="18" borderId="21" xfId="203" applyNumberFormat="1" applyFont="1" applyFill="1" applyBorder="1" applyAlignment="1" applyProtection="1">
      <alignment horizontal="center" vertical="center"/>
    </xf>
    <xf numFmtId="0" fontId="78" fillId="27" borderId="69" xfId="203" applyNumberFormat="1" applyFont="1" applyFill="1" applyBorder="1" applyAlignment="1" applyProtection="1">
      <alignment horizontal="center" vertical="center"/>
    </xf>
    <xf numFmtId="191" fontId="78" fillId="27" borderId="19" xfId="203" applyFont="1" applyFill="1" applyBorder="1" applyAlignment="1" applyProtection="1">
      <alignment horizontal="left" vertical="center"/>
    </xf>
    <xf numFmtId="191" fontId="87" fillId="27" borderId="15" xfId="203" applyFont="1" applyFill="1" applyBorder="1" applyAlignment="1" applyProtection="1">
      <alignment horizontal="center" vertical="center"/>
    </xf>
    <xf numFmtId="191" fontId="78" fillId="27" borderId="24" xfId="203" quotePrefix="1" applyFont="1" applyFill="1" applyBorder="1" applyAlignment="1" applyProtection="1">
      <alignment horizontal="center" vertical="center"/>
    </xf>
    <xf numFmtId="191" fontId="82" fillId="27" borderId="15" xfId="119" applyFont="1" applyFill="1" applyBorder="1" applyAlignment="1" applyProtection="1">
      <alignment horizontal="center" vertical="center"/>
    </xf>
    <xf numFmtId="193" fontId="88" fillId="27" borderId="51" xfId="119" applyNumberFormat="1" applyFont="1" applyFill="1" applyBorder="1" applyAlignment="1" applyProtection="1">
      <alignment horizontal="center" vertical="center"/>
    </xf>
    <xf numFmtId="194" fontId="88" fillId="27" borderId="38" xfId="119" applyNumberFormat="1" applyFont="1" applyFill="1" applyBorder="1" applyAlignment="1" applyProtection="1">
      <alignment horizontal="center" vertical="center"/>
    </xf>
    <xf numFmtId="0" fontId="78" fillId="27" borderId="75" xfId="203" applyNumberFormat="1" applyFont="1" applyFill="1" applyBorder="1" applyAlignment="1" applyProtection="1">
      <alignment horizontal="center" vertical="center"/>
    </xf>
    <xf numFmtId="191" fontId="78" fillId="27" borderId="112" xfId="203" applyFont="1" applyFill="1" applyBorder="1" applyAlignment="1" applyProtection="1">
      <alignment horizontal="left" vertical="center"/>
    </xf>
    <xf numFmtId="191" fontId="87" fillId="27" borderId="22" xfId="203" applyFont="1" applyFill="1" applyBorder="1" applyAlignment="1" applyProtection="1">
      <alignment horizontal="center" vertical="center"/>
    </xf>
    <xf numFmtId="191" fontId="78" fillId="27" borderId="110" xfId="203" quotePrefix="1" applyFont="1" applyFill="1" applyBorder="1" applyAlignment="1" applyProtection="1">
      <alignment horizontal="center" vertical="center"/>
    </xf>
    <xf numFmtId="191" fontId="82" fillId="27" borderId="22" xfId="119" applyFont="1" applyFill="1" applyBorder="1" applyAlignment="1" applyProtection="1">
      <alignment horizontal="center" vertical="center"/>
    </xf>
    <xf numFmtId="193" fontId="88" fillId="27" borderId="26" xfId="119" applyNumberFormat="1" applyFont="1" applyFill="1" applyBorder="1" applyAlignment="1" applyProtection="1">
      <alignment horizontal="center" vertical="center"/>
    </xf>
    <xf numFmtId="194" fontId="88" fillId="27" borderId="113" xfId="119" applyNumberFormat="1" applyFont="1" applyFill="1" applyBorder="1" applyAlignment="1" applyProtection="1">
      <alignment horizontal="center" vertical="center"/>
    </xf>
    <xf numFmtId="190" fontId="82" fillId="27" borderId="22" xfId="203" applyNumberFormat="1" applyFont="1" applyFill="1" applyBorder="1" applyAlignment="1" applyProtection="1">
      <alignment horizontal="center" vertical="center"/>
    </xf>
    <xf numFmtId="190" fontId="82" fillId="27" borderId="23" xfId="203" applyNumberFormat="1" applyFont="1" applyFill="1" applyBorder="1" applyAlignment="1" applyProtection="1">
      <alignment horizontal="center" vertical="center"/>
    </xf>
    <xf numFmtId="0" fontId="78" fillId="18" borderId="69" xfId="203" applyNumberFormat="1" applyFont="1" applyFill="1" applyBorder="1" applyAlignment="1" applyProtection="1">
      <alignment horizontal="center" vertical="center"/>
    </xf>
    <xf numFmtId="191" fontId="82" fillId="18" borderId="15" xfId="119" applyFont="1" applyFill="1" applyBorder="1" applyAlignment="1" applyProtection="1">
      <alignment horizontal="center" vertical="center"/>
    </xf>
    <xf numFmtId="193" fontId="88" fillId="18" borderId="51" xfId="119" applyNumberFormat="1" applyFont="1" applyFill="1" applyBorder="1" applyAlignment="1" applyProtection="1">
      <alignment horizontal="center" vertical="center"/>
    </xf>
    <xf numFmtId="194" fontId="88" fillId="18" borderId="38" xfId="119" applyNumberFormat="1" applyFont="1" applyFill="1" applyBorder="1" applyAlignment="1" applyProtection="1">
      <alignment horizontal="center" vertical="center"/>
    </xf>
    <xf numFmtId="0" fontId="78" fillId="18" borderId="75" xfId="203" applyNumberFormat="1" applyFont="1" applyFill="1" applyBorder="1" applyAlignment="1" applyProtection="1">
      <alignment horizontal="center" vertical="center"/>
    </xf>
    <xf numFmtId="191" fontId="78" fillId="18" borderId="112" xfId="203" applyFont="1" applyFill="1" applyBorder="1" applyAlignment="1" applyProtection="1">
      <alignment horizontal="left" vertical="center"/>
    </xf>
    <xf numFmtId="191" fontId="87" fillId="18" borderId="22" xfId="203" applyFont="1" applyFill="1" applyBorder="1" applyAlignment="1" applyProtection="1">
      <alignment horizontal="center" vertical="center"/>
    </xf>
    <xf numFmtId="191" fontId="78" fillId="18" borderId="110" xfId="203" quotePrefix="1" applyFont="1" applyFill="1" applyBorder="1" applyAlignment="1" applyProtection="1">
      <alignment horizontal="center" vertical="center"/>
    </xf>
    <xf numFmtId="191" fontId="82" fillId="18" borderId="22" xfId="119" applyFont="1" applyFill="1" applyBorder="1" applyAlignment="1" applyProtection="1">
      <alignment horizontal="center" vertical="center"/>
    </xf>
    <xf numFmtId="193" fontId="88" fillId="18" borderId="26" xfId="119" applyNumberFormat="1" applyFont="1" applyFill="1" applyBorder="1" applyAlignment="1" applyProtection="1">
      <alignment horizontal="center" vertical="center"/>
    </xf>
    <xf numFmtId="194" fontId="88" fillId="18" borderId="113" xfId="119" applyNumberFormat="1" applyFont="1" applyFill="1" applyBorder="1" applyAlignment="1" applyProtection="1">
      <alignment horizontal="center" vertical="center"/>
    </xf>
    <xf numFmtId="190" fontId="82" fillId="18" borderId="22" xfId="203" applyNumberFormat="1" applyFont="1" applyFill="1" applyBorder="1" applyAlignment="1" applyProtection="1">
      <alignment horizontal="center" vertical="center"/>
    </xf>
    <xf numFmtId="190" fontId="82" fillId="18" borderId="23" xfId="203" applyNumberFormat="1" applyFont="1" applyFill="1" applyBorder="1" applyAlignment="1" applyProtection="1">
      <alignment horizontal="center" vertical="center"/>
    </xf>
    <xf numFmtId="190" fontId="82" fillId="0" borderId="22" xfId="203" applyNumberFormat="1" applyFont="1" applyFill="1" applyBorder="1" applyAlignment="1" applyProtection="1">
      <alignment horizontal="center" vertical="center"/>
    </xf>
    <xf numFmtId="191" fontId="78" fillId="27" borderId="94" xfId="203" applyFont="1" applyFill="1" applyBorder="1" applyAlignment="1" applyProtection="1">
      <alignment horizontal="left" vertical="center"/>
    </xf>
    <xf numFmtId="191" fontId="87" fillId="27" borderId="8" xfId="203" applyFont="1" applyFill="1" applyBorder="1" applyAlignment="1" applyProtection="1">
      <alignment horizontal="center" vertical="center"/>
    </xf>
    <xf numFmtId="191" fontId="78" fillId="27" borderId="4" xfId="203" quotePrefix="1" applyFont="1" applyFill="1" applyBorder="1" applyAlignment="1" applyProtection="1">
      <alignment horizontal="center" vertical="center"/>
    </xf>
    <xf numFmtId="191" fontId="87" fillId="18" borderId="40" xfId="203" applyFont="1" applyFill="1" applyBorder="1" applyAlignment="1" applyProtection="1">
      <alignment horizontal="center" vertical="center"/>
    </xf>
    <xf numFmtId="190" fontId="82" fillId="18" borderId="40" xfId="203" applyNumberFormat="1" applyFont="1" applyFill="1" applyBorder="1" applyAlignment="1" applyProtection="1">
      <alignment horizontal="center" vertical="center"/>
    </xf>
    <xf numFmtId="191" fontId="97" fillId="0" borderId="20" xfId="203" applyFont="1" applyFill="1" applyBorder="1" applyAlignment="1" applyProtection="1">
      <alignment horizontal="center" vertical="center"/>
    </xf>
    <xf numFmtId="191" fontId="69" fillId="0" borderId="0" xfId="204" applyFont="1" applyFill="1" applyBorder="1" applyAlignment="1" applyProtection="1">
      <alignment horizontal="center" vertical="center"/>
    </xf>
    <xf numFmtId="0" fontId="87" fillId="0" borderId="12" xfId="189" applyNumberFormat="1" applyFont="1" applyBorder="1" applyAlignment="1" applyProtection="1">
      <alignment vertical="center"/>
    </xf>
    <xf numFmtId="191" fontId="0" fillId="0" borderId="0" xfId="118" applyFont="1" applyAlignment="1">
      <alignment vertical="center"/>
    </xf>
    <xf numFmtId="195" fontId="87" fillId="22" borderId="17" xfId="203" applyNumberFormat="1" applyFont="1" applyFill="1" applyBorder="1" applyAlignment="1" applyProtection="1">
      <alignment horizontal="center" vertical="center"/>
    </xf>
    <xf numFmtId="198" fontId="87" fillId="22" borderId="17" xfId="203" applyNumberFormat="1" applyFont="1" applyFill="1" applyBorder="1" applyAlignment="1" applyProtection="1">
      <alignment horizontal="center" vertical="center"/>
    </xf>
    <xf numFmtId="0" fontId="105" fillId="55" borderId="80" xfId="204" applyNumberFormat="1" applyFont="1" applyFill="1" applyBorder="1" applyAlignment="1" applyProtection="1">
      <alignment horizontal="center" vertical="center"/>
    </xf>
    <xf numFmtId="191" fontId="170" fillId="0" borderId="0" xfId="118" applyFont="1" applyAlignment="1">
      <alignment vertical="center"/>
    </xf>
    <xf numFmtId="191" fontId="171" fillId="0" borderId="0" xfId="118" applyFont="1" applyAlignment="1">
      <alignment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8" fillId="0" borderId="0" xfId="1117" applyNumberFormat="1" applyBorder="1" applyAlignment="1">
      <alignment vertical="center"/>
    </xf>
    <xf numFmtId="191" fontId="8" fillId="0" borderId="0" xfId="1117" applyNumberFormat="1" applyAlignment="1">
      <alignment vertical="center"/>
    </xf>
    <xf numFmtId="191" fontId="8" fillId="0" borderId="0" xfId="1117" applyAlignment="1">
      <alignment vertical="center"/>
    </xf>
    <xf numFmtId="0" fontId="8" fillId="0" borderId="0" xfId="1117" applyNumberFormat="1" applyAlignment="1">
      <alignment vertical="center"/>
    </xf>
    <xf numFmtId="191" fontId="8" fillId="0" borderId="0" xfId="1117" applyFont="1" applyAlignment="1">
      <alignment vertical="center"/>
    </xf>
    <xf numFmtId="190" fontId="78" fillId="55" borderId="8" xfId="203" applyNumberFormat="1" applyFont="1" applyFill="1" applyBorder="1" applyAlignment="1" applyProtection="1">
      <alignment horizontal="center" vertical="center"/>
    </xf>
    <xf numFmtId="191" fontId="87" fillId="0" borderId="37" xfId="203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191" fontId="71" fillId="0" borderId="0" xfId="0" applyNumberFormat="1" applyFont="1" applyFill="1" applyAlignment="1">
      <alignment vertical="center"/>
    </xf>
    <xf numFmtId="0" fontId="89" fillId="0" borderId="74" xfId="203" applyNumberFormat="1" applyFont="1" applyFill="1" applyBorder="1" applyAlignment="1" applyProtection="1">
      <alignment horizontal="center" vertical="center"/>
    </xf>
    <xf numFmtId="191" fontId="89" fillId="0" borderId="15" xfId="203" applyNumberFormat="1" applyFont="1" applyFill="1" applyBorder="1" applyAlignment="1" applyProtection="1">
      <alignment horizontal="left" vertical="center"/>
    </xf>
    <xf numFmtId="191" fontId="89" fillId="0" borderId="15" xfId="203" applyNumberFormat="1" applyFont="1" applyFill="1" applyBorder="1" applyAlignment="1" applyProtection="1">
      <alignment horizontal="center" vertical="center"/>
    </xf>
    <xf numFmtId="191" fontId="89" fillId="0" borderId="13" xfId="203" applyNumberFormat="1" applyFont="1" applyFill="1" applyBorder="1" applyAlignment="1" applyProtection="1">
      <alignment horizontal="center" vertical="center"/>
    </xf>
    <xf numFmtId="194" fontId="89" fillId="0" borderId="18" xfId="119" applyNumberFormat="1" applyFont="1" applyFill="1" applyBorder="1" applyAlignment="1" applyProtection="1">
      <alignment horizontal="center" vertical="center"/>
    </xf>
    <xf numFmtId="193" fontId="89" fillId="0" borderId="14" xfId="119" applyNumberFormat="1" applyFont="1" applyFill="1" applyBorder="1" applyAlignment="1" applyProtection="1">
      <alignment horizontal="center" vertical="center"/>
    </xf>
    <xf numFmtId="194" fontId="89" fillId="0" borderId="17" xfId="203" applyNumberFormat="1" applyFont="1" applyFill="1" applyBorder="1" applyAlignment="1" applyProtection="1">
      <alignment horizontal="center" vertical="center"/>
    </xf>
    <xf numFmtId="193" fontId="89" fillId="0" borderId="16" xfId="203" applyNumberFormat="1" applyFont="1" applyFill="1" applyBorder="1" applyAlignment="1" applyProtection="1">
      <alignment horizontal="center" vertical="center"/>
    </xf>
    <xf numFmtId="0" fontId="71" fillId="0" borderId="0" xfId="0" applyNumberFormat="1" applyFont="1" applyAlignment="1">
      <alignment horizontal="center" vertical="center"/>
    </xf>
    <xf numFmtId="194" fontId="88" fillId="0" borderId="0" xfId="119" applyNumberFormat="1" applyFont="1" applyFill="1" applyBorder="1" applyAlignment="1" applyProtection="1">
      <alignment horizontal="center" vertical="center"/>
    </xf>
    <xf numFmtId="193" fontId="88" fillId="0" borderId="0" xfId="119" applyNumberFormat="1" applyFont="1" applyFill="1" applyBorder="1" applyAlignment="1" applyProtection="1">
      <alignment horizontal="center" vertical="center"/>
    </xf>
    <xf numFmtId="193" fontId="88" fillId="19" borderId="53" xfId="119" applyNumberFormat="1" applyFont="1" applyFill="1" applyBorder="1" applyAlignment="1" applyProtection="1">
      <alignment horizontal="center" vertical="center"/>
    </xf>
    <xf numFmtId="193" fontId="88" fillId="19" borderId="42" xfId="119" applyNumberFormat="1" applyFont="1" applyFill="1" applyBorder="1" applyAlignment="1" applyProtection="1">
      <alignment horizontal="center" vertical="center"/>
    </xf>
    <xf numFmtId="194" fontId="87" fillId="19" borderId="53" xfId="203" applyNumberFormat="1" applyFont="1" applyFill="1" applyBorder="1" applyAlignment="1" applyProtection="1">
      <alignment horizontal="center" vertical="center"/>
    </xf>
    <xf numFmtId="193" fontId="87" fillId="19" borderId="42" xfId="203" applyNumberFormat="1" applyFont="1" applyFill="1" applyBorder="1" applyAlignment="1" applyProtection="1">
      <alignment horizontal="center" vertical="center"/>
    </xf>
    <xf numFmtId="190" fontId="74" fillId="19" borderId="40" xfId="203" applyNumberFormat="1" applyFont="1" applyFill="1" applyBorder="1" applyAlignment="1" applyProtection="1">
      <alignment horizontal="center" vertical="center"/>
    </xf>
    <xf numFmtId="194" fontId="88" fillId="19" borderId="53" xfId="119" applyNumberFormat="1" applyFont="1" applyFill="1" applyBorder="1" applyAlignment="1" applyProtection="1">
      <alignment horizontal="center" vertical="center"/>
    </xf>
    <xf numFmtId="194" fontId="88" fillId="19" borderId="42" xfId="119" applyNumberFormat="1" applyFont="1" applyFill="1" applyBorder="1" applyAlignment="1" applyProtection="1">
      <alignment horizontal="center" vertical="center"/>
    </xf>
    <xf numFmtId="191" fontId="7" fillId="17" borderId="0" xfId="821" applyFont="1" applyFill="1" applyAlignment="1">
      <alignment vertical="center"/>
    </xf>
    <xf numFmtId="191" fontId="20" fillId="17" borderId="0" xfId="821" applyFill="1" applyAlignment="1">
      <alignment vertical="center"/>
    </xf>
    <xf numFmtId="191" fontId="20" fillId="18" borderId="0" xfId="821" applyFill="1" applyAlignment="1">
      <alignment vertical="center"/>
    </xf>
    <xf numFmtId="191" fontId="84" fillId="0" borderId="0" xfId="126"/>
    <xf numFmtId="191" fontId="87" fillId="0" borderId="16" xfId="203" applyNumberFormat="1" applyFont="1" applyFill="1" applyBorder="1" applyAlignment="1" applyProtection="1">
      <alignment horizontal="center" vertical="center"/>
    </xf>
    <xf numFmtId="191" fontId="135" fillId="0" borderId="0" xfId="819" applyFont="1" applyAlignment="1">
      <alignment vertical="center"/>
    </xf>
    <xf numFmtId="191" fontId="87" fillId="0" borderId="37" xfId="203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0" fontId="105" fillId="50" borderId="8" xfId="204" applyNumberFormat="1" applyFont="1" applyFill="1" applyBorder="1" applyAlignment="1" applyProtection="1">
      <alignment horizontal="center" vertical="center"/>
    </xf>
    <xf numFmtId="191" fontId="92" fillId="50" borderId="8" xfId="204" applyFont="1" applyFill="1" applyBorder="1" applyAlignment="1" applyProtection="1">
      <alignment horizontal="left" vertical="center"/>
    </xf>
    <xf numFmtId="191" fontId="102" fillId="50" borderId="8" xfId="204" applyFont="1" applyFill="1" applyBorder="1" applyAlignment="1" applyProtection="1">
      <alignment horizontal="center" vertical="center"/>
    </xf>
    <xf numFmtId="191" fontId="92" fillId="50" borderId="27" xfId="204" applyFont="1" applyFill="1" applyBorder="1" applyAlignment="1" applyProtection="1">
      <alignment horizontal="center" vertical="center"/>
    </xf>
    <xf numFmtId="191" fontId="33" fillId="50" borderId="16" xfId="120" applyFont="1" applyFill="1" applyBorder="1" applyAlignment="1" applyProtection="1">
      <alignment horizontal="center" vertical="center"/>
    </xf>
    <xf numFmtId="194" fontId="92" fillId="50" borderId="25" xfId="204" quotePrefix="1" applyNumberFormat="1" applyFont="1" applyFill="1" applyBorder="1" applyAlignment="1" applyProtection="1">
      <alignment horizontal="center" vertical="center"/>
    </xf>
    <xf numFmtId="193" fontId="92" fillId="50" borderId="131" xfId="204" quotePrefix="1" applyNumberFormat="1" applyFont="1" applyFill="1" applyBorder="1" applyAlignment="1" applyProtection="1">
      <alignment horizontal="center" vertical="center"/>
    </xf>
    <xf numFmtId="194" fontId="134" fillId="50" borderId="25" xfId="204" quotePrefix="1" applyNumberFormat="1" applyFont="1" applyFill="1" applyBorder="1" applyAlignment="1" applyProtection="1">
      <alignment horizontal="center" vertical="center"/>
    </xf>
    <xf numFmtId="193" fontId="33" fillId="50" borderId="131" xfId="204" quotePrefix="1" applyNumberFormat="1" applyFont="1" applyFill="1" applyBorder="1" applyAlignment="1" applyProtection="1">
      <alignment horizontal="center" vertical="center"/>
    </xf>
    <xf numFmtId="190" fontId="33" fillId="50" borderId="8" xfId="204" applyNumberFormat="1" applyFont="1" applyFill="1" applyBorder="1" applyAlignment="1" applyProtection="1">
      <alignment horizontal="center" vertical="center"/>
    </xf>
    <xf numFmtId="190" fontId="33" fillId="50" borderId="25" xfId="204" applyNumberFormat="1" applyFont="1" applyFill="1" applyBorder="1" applyAlignment="1" applyProtection="1">
      <alignment horizontal="center" vertical="center"/>
    </xf>
    <xf numFmtId="190" fontId="33" fillId="50" borderId="132" xfId="204" applyNumberFormat="1" applyFont="1" applyFill="1" applyBorder="1" applyAlignment="1" applyProtection="1">
      <alignment horizontal="center" vertical="center"/>
    </xf>
    <xf numFmtId="191" fontId="169" fillId="0" borderId="0" xfId="0" applyFont="1" applyAlignment="1">
      <alignment vertical="center"/>
    </xf>
    <xf numFmtId="0" fontId="172" fillId="0" borderId="8" xfId="203" applyNumberFormat="1" applyFont="1" applyFill="1" applyBorder="1" applyAlignment="1" applyProtection="1">
      <alignment horizontal="center" vertical="center"/>
    </xf>
    <xf numFmtId="0" fontId="33" fillId="0" borderId="0" xfId="203" applyNumberFormat="1" applyFont="1" applyFill="1" applyBorder="1" applyAlignment="1" applyProtection="1">
      <alignment horizontal="center" vertical="center"/>
    </xf>
    <xf numFmtId="191" fontId="92" fillId="0" borderId="0" xfId="203" applyFont="1" applyFill="1" applyBorder="1" applyAlignment="1" applyProtection="1">
      <alignment horizontal="left" vertical="center"/>
    </xf>
    <xf numFmtId="191" fontId="102" fillId="0" borderId="0" xfId="203" applyFont="1" applyFill="1" applyBorder="1" applyAlignment="1" applyProtection="1">
      <alignment horizontal="center" vertical="center"/>
    </xf>
    <xf numFmtId="191" fontId="102" fillId="0" borderId="0" xfId="203" applyNumberFormat="1" applyFont="1" applyFill="1" applyBorder="1" applyAlignment="1" applyProtection="1">
      <alignment horizontal="center" vertical="center"/>
    </xf>
    <xf numFmtId="194" fontId="92" fillId="0" borderId="0" xfId="119" applyNumberFormat="1" applyFont="1" applyFill="1" applyBorder="1" applyAlignment="1" applyProtection="1">
      <alignment horizontal="center" vertical="center"/>
    </xf>
    <xf numFmtId="193" fontId="92" fillId="0" borderId="0" xfId="119" applyNumberFormat="1" applyFont="1" applyFill="1" applyBorder="1" applyAlignment="1" applyProtection="1">
      <alignment horizontal="center" vertical="center"/>
    </xf>
    <xf numFmtId="194" fontId="102" fillId="0" borderId="0" xfId="203" applyNumberFormat="1" applyFont="1" applyFill="1" applyBorder="1" applyAlignment="1" applyProtection="1">
      <alignment horizontal="center" vertical="center"/>
    </xf>
    <xf numFmtId="193" fontId="102" fillId="0" borderId="0" xfId="203" applyNumberFormat="1" applyFont="1" applyFill="1" applyBorder="1" applyAlignment="1" applyProtection="1">
      <alignment horizontal="center" vertical="center"/>
    </xf>
    <xf numFmtId="190" fontId="83" fillId="0" borderId="0" xfId="203" applyNumberFormat="1" applyFont="1" applyFill="1" applyBorder="1" applyAlignment="1" applyProtection="1">
      <alignment horizontal="center" vertical="center"/>
    </xf>
    <xf numFmtId="191" fontId="78" fillId="22" borderId="15" xfId="203" applyNumberFormat="1" applyFont="1" applyFill="1" applyBorder="1" applyAlignment="1" applyProtection="1">
      <alignment horizontal="left" vertical="center"/>
    </xf>
    <xf numFmtId="191" fontId="78" fillId="22" borderId="15" xfId="203" applyNumberFormat="1" applyFont="1" applyFill="1" applyBorder="1" applyAlignment="1" applyProtection="1">
      <alignment horizontal="center" vertical="center"/>
    </xf>
    <xf numFmtId="191" fontId="78" fillId="22" borderId="13" xfId="203" applyNumberFormat="1" applyFont="1" applyFill="1" applyBorder="1" applyAlignment="1" applyProtection="1">
      <alignment horizontal="center" vertical="center"/>
    </xf>
    <xf numFmtId="191" fontId="78" fillId="22" borderId="16" xfId="203" applyNumberFormat="1" applyFont="1" applyFill="1" applyBorder="1" applyAlignment="1" applyProtection="1">
      <alignment horizontal="center" vertical="center"/>
    </xf>
    <xf numFmtId="193" fontId="78" fillId="22" borderId="17" xfId="203" applyNumberFormat="1" applyFont="1" applyFill="1" applyBorder="1" applyAlignment="1" applyProtection="1">
      <alignment horizontal="center" vertical="center"/>
    </xf>
    <xf numFmtId="194" fontId="78" fillId="22" borderId="17" xfId="203" applyNumberFormat="1" applyFont="1" applyFill="1" applyBorder="1" applyAlignment="1" applyProtection="1">
      <alignment horizontal="center" vertical="center"/>
    </xf>
    <xf numFmtId="191" fontId="78" fillId="18" borderId="15" xfId="203" applyNumberFormat="1" applyFont="1" applyFill="1" applyBorder="1" applyAlignment="1" applyProtection="1">
      <alignment horizontal="center" vertical="center"/>
    </xf>
    <xf numFmtId="191" fontId="78" fillId="18" borderId="16" xfId="203" applyNumberFormat="1" applyFont="1" applyFill="1" applyBorder="1" applyAlignment="1" applyProtection="1">
      <alignment horizontal="center" vertical="center"/>
    </xf>
    <xf numFmtId="193" fontId="78" fillId="18" borderId="17" xfId="203" applyNumberFormat="1" applyFont="1" applyFill="1" applyBorder="1" applyAlignment="1" applyProtection="1">
      <alignment horizontal="center" vertical="center"/>
    </xf>
    <xf numFmtId="194" fontId="78" fillId="18" borderId="17" xfId="203" applyNumberFormat="1" applyFont="1" applyFill="1" applyBorder="1" applyAlignment="1" applyProtection="1">
      <alignment horizontal="center" vertical="center"/>
    </xf>
    <xf numFmtId="190" fontId="89" fillId="22" borderId="8" xfId="203" applyNumberFormat="1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0" fontId="74" fillId="17" borderId="74" xfId="203" applyNumberFormat="1" applyFont="1" applyFill="1" applyBorder="1" applyAlignment="1" applyProtection="1">
      <alignment horizontal="center" vertical="center"/>
    </xf>
    <xf numFmtId="193" fontId="89" fillId="17" borderId="17" xfId="203" quotePrefix="1" applyNumberFormat="1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0" fontId="88" fillId="55" borderId="8" xfId="203" applyNumberFormat="1" applyFont="1" applyFill="1" applyBorder="1" applyAlignment="1" applyProtection="1">
      <alignment horizontal="center" vertical="center"/>
    </xf>
    <xf numFmtId="190" fontId="88" fillId="19" borderId="8" xfId="203" applyNumberFormat="1" applyFont="1" applyFill="1" applyBorder="1" applyAlignment="1" applyProtection="1">
      <alignment horizontal="center" vertical="center"/>
    </xf>
    <xf numFmtId="190" fontId="74" fillId="53" borderId="15" xfId="203" applyNumberFormat="1" applyFont="1" applyFill="1" applyBorder="1" applyAlignment="1" applyProtection="1">
      <alignment horizontal="center" vertical="center"/>
    </xf>
    <xf numFmtId="186" fontId="88" fillId="48" borderId="14" xfId="119" applyNumberFormat="1" applyFont="1" applyFill="1" applyBorder="1" applyAlignment="1" applyProtection="1">
      <alignment horizontal="center" vertical="center"/>
    </xf>
    <xf numFmtId="190" fontId="78" fillId="48" borderId="8" xfId="203" applyNumberFormat="1" applyFont="1" applyFill="1" applyBorder="1" applyAlignment="1" applyProtection="1">
      <alignment horizontal="center" vertical="center"/>
    </xf>
    <xf numFmtId="190" fontId="74" fillId="48" borderId="8" xfId="203" applyNumberFormat="1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20" fontId="88" fillId="20" borderId="26" xfId="203" applyNumberFormat="1" applyFont="1" applyFill="1" applyBorder="1" applyAlignment="1" applyProtection="1">
      <alignment horizontal="center" vertical="center"/>
    </xf>
    <xf numFmtId="191" fontId="78" fillId="48" borderId="15" xfId="203" applyFont="1" applyFill="1" applyBorder="1" applyAlignment="1" applyProtection="1">
      <alignment horizontal="left" vertical="center"/>
    </xf>
    <xf numFmtId="191" fontId="78" fillId="48" borderId="19" xfId="203" applyFont="1" applyFill="1" applyBorder="1" applyAlignment="1" applyProtection="1">
      <alignment horizontal="center" vertical="center"/>
    </xf>
    <xf numFmtId="193" fontId="78" fillId="48" borderId="19" xfId="203" applyNumberFormat="1" applyFont="1" applyFill="1" applyBorder="1" applyAlignment="1" applyProtection="1">
      <alignment horizontal="center" vertical="center"/>
    </xf>
    <xf numFmtId="186" fontId="78" fillId="48" borderId="14" xfId="119" applyNumberFormat="1" applyFont="1" applyFill="1" applyBorder="1" applyAlignment="1" applyProtection="1">
      <alignment horizontal="center" vertical="center"/>
    </xf>
    <xf numFmtId="186" fontId="78" fillId="48" borderId="17" xfId="203" applyNumberFormat="1" applyFont="1" applyFill="1" applyBorder="1" applyAlignment="1" applyProtection="1">
      <alignment horizontal="center" vertical="center"/>
    </xf>
    <xf numFmtId="186" fontId="78" fillId="48" borderId="16" xfId="203" applyNumberFormat="1" applyFont="1" applyFill="1" applyBorder="1" applyAlignment="1" applyProtection="1">
      <alignment horizontal="center" vertical="center"/>
    </xf>
    <xf numFmtId="191" fontId="74" fillId="48" borderId="15" xfId="203" applyFont="1" applyFill="1" applyBorder="1" applyAlignment="1" applyProtection="1">
      <alignment horizontal="left" vertical="center"/>
    </xf>
    <xf numFmtId="191" fontId="87" fillId="48" borderId="15" xfId="203" applyFont="1" applyFill="1" applyBorder="1" applyAlignment="1" applyProtection="1">
      <alignment horizontal="center" vertical="center"/>
    </xf>
    <xf numFmtId="191" fontId="88" fillId="48" borderId="19" xfId="203" applyFont="1" applyFill="1" applyBorder="1" applyAlignment="1" applyProtection="1">
      <alignment horizontal="center" vertical="center"/>
    </xf>
    <xf numFmtId="193" fontId="88" fillId="48" borderId="19" xfId="203" applyNumberFormat="1" applyFont="1" applyFill="1" applyBorder="1" applyAlignment="1" applyProtection="1">
      <alignment horizontal="center" vertical="center"/>
    </xf>
    <xf numFmtId="186" fontId="87" fillId="48" borderId="17" xfId="203" applyNumberFormat="1" applyFont="1" applyFill="1" applyBorder="1" applyAlignment="1" applyProtection="1">
      <alignment horizontal="center" vertical="center"/>
    </xf>
    <xf numFmtId="186" fontId="87" fillId="48" borderId="16" xfId="203" applyNumberFormat="1" applyFont="1" applyFill="1" applyBorder="1" applyAlignment="1" applyProtection="1">
      <alignment horizontal="center" vertical="center"/>
    </xf>
    <xf numFmtId="191" fontId="90" fillId="22" borderId="0" xfId="0" applyFont="1" applyFill="1" applyAlignment="1">
      <alignment vertical="center"/>
    </xf>
    <xf numFmtId="191" fontId="173" fillId="22" borderId="0" xfId="0" applyFont="1" applyFill="1" applyAlignment="1">
      <alignment vertical="center"/>
    </xf>
    <xf numFmtId="191" fontId="6" fillId="0" borderId="0" xfId="122" applyFont="1" applyAlignment="1">
      <alignment vertical="center"/>
    </xf>
    <xf numFmtId="191" fontId="74" fillId="55" borderId="13" xfId="0" applyNumberFormat="1" applyFont="1" applyFill="1" applyBorder="1" applyAlignment="1">
      <alignment horizontal="center" vertical="center"/>
    </xf>
    <xf numFmtId="191" fontId="87" fillId="55" borderId="16" xfId="0" applyNumberFormat="1" applyFont="1" applyFill="1" applyBorder="1" applyAlignment="1">
      <alignment horizontal="center" vertical="center"/>
    </xf>
    <xf numFmtId="194" fontId="78" fillId="55" borderId="18" xfId="0" applyNumberFormat="1" applyFont="1" applyFill="1" applyBorder="1" applyAlignment="1">
      <alignment horizontal="center" vertical="center"/>
    </xf>
    <xf numFmtId="193" fontId="78" fillId="55" borderId="14" xfId="0" applyNumberFormat="1" applyFont="1" applyFill="1" applyBorder="1" applyAlignment="1">
      <alignment horizontal="center" vertical="center"/>
    </xf>
    <xf numFmtId="190" fontId="78" fillId="55" borderId="8" xfId="0" applyNumberFormat="1" applyFont="1" applyFill="1" applyBorder="1" applyAlignment="1">
      <alignment horizontal="center" vertical="center"/>
    </xf>
    <xf numFmtId="191" fontId="88" fillId="22" borderId="15" xfId="203" applyFont="1" applyFill="1" applyBorder="1" applyAlignment="1" applyProtection="1">
      <alignment horizontal="left" vertical="center"/>
    </xf>
    <xf numFmtId="191" fontId="88" fillId="22" borderId="16" xfId="119" applyFont="1" applyFill="1" applyBorder="1" applyAlignment="1" applyProtection="1">
      <alignment horizontal="center" vertical="center"/>
    </xf>
    <xf numFmtId="201" fontId="88" fillId="22" borderId="17" xfId="203" quotePrefix="1" applyNumberFormat="1" applyFont="1" applyFill="1" applyBorder="1" applyAlignment="1" applyProtection="1">
      <alignment horizontal="center" vertical="center"/>
    </xf>
    <xf numFmtId="191" fontId="88" fillId="17" borderId="19" xfId="203" applyNumberFormat="1" applyFont="1" applyFill="1" applyBorder="1" applyAlignment="1" applyProtection="1">
      <alignment horizontal="center" vertical="center"/>
    </xf>
    <xf numFmtId="191" fontId="174" fillId="0" borderId="0" xfId="0" applyNumberFormat="1" applyFont="1" applyAlignment="1">
      <alignment vertical="center"/>
    </xf>
    <xf numFmtId="0" fontId="168" fillId="0" borderId="0" xfId="118" applyNumberFormat="1" applyFont="1" applyAlignment="1">
      <alignment vertical="center"/>
    </xf>
    <xf numFmtId="194" fontId="175" fillId="55" borderId="17" xfId="0" applyNumberFormat="1" applyFont="1" applyFill="1" applyBorder="1" applyAlignment="1">
      <alignment horizontal="center" vertical="center"/>
    </xf>
    <xf numFmtId="193" fontId="175" fillId="55" borderId="17" xfId="0" applyNumberFormat="1" applyFont="1" applyFill="1" applyBorder="1" applyAlignment="1">
      <alignment horizontal="center" vertical="center"/>
    </xf>
    <xf numFmtId="191" fontId="175" fillId="55" borderId="15" xfId="0" applyNumberFormat="1" applyFont="1" applyFill="1" applyBorder="1" applyAlignment="1">
      <alignment horizontal="center" vertical="center"/>
    </xf>
    <xf numFmtId="191" fontId="80" fillId="0" borderId="0" xfId="0" applyFont="1" applyAlignment="1">
      <alignment vertical="center" wrapText="1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78" fillId="22" borderId="32" xfId="203" applyFont="1" applyFill="1" applyBorder="1" applyAlignment="1" applyProtection="1">
      <alignment horizontal="left" vertical="center"/>
    </xf>
    <xf numFmtId="191" fontId="87" fillId="22" borderId="32" xfId="203" applyFont="1" applyFill="1" applyBorder="1" applyAlignment="1" applyProtection="1">
      <alignment horizontal="center" vertical="center"/>
    </xf>
    <xf numFmtId="191" fontId="74" fillId="22" borderId="127" xfId="203" applyFont="1" applyFill="1" applyBorder="1" applyAlignment="1" applyProtection="1">
      <alignment horizontal="center" vertical="center"/>
    </xf>
    <xf numFmtId="191" fontId="74" fillId="22" borderId="31" xfId="119" applyFont="1" applyFill="1" applyBorder="1" applyAlignment="1" applyProtection="1">
      <alignment horizontal="center" vertical="center"/>
    </xf>
    <xf numFmtId="194" fontId="88" fillId="22" borderId="31" xfId="119" applyNumberFormat="1" applyFont="1" applyFill="1" applyBorder="1" applyAlignment="1" applyProtection="1">
      <alignment horizontal="center" vertical="center"/>
    </xf>
    <xf numFmtId="194" fontId="87" fillId="22" borderId="30" xfId="203" applyNumberFormat="1" applyFont="1" applyFill="1" applyBorder="1" applyAlignment="1" applyProtection="1">
      <alignment horizontal="center" vertical="center"/>
    </xf>
    <xf numFmtId="193" fontId="87" fillId="22" borderId="31" xfId="203" applyNumberFormat="1" applyFont="1" applyFill="1" applyBorder="1" applyAlignment="1" applyProtection="1">
      <alignment horizontal="center" vertical="center"/>
    </xf>
    <xf numFmtId="193" fontId="88" fillId="22" borderId="30" xfId="119" applyNumberFormat="1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0" fontId="74" fillId="26" borderId="15" xfId="203" applyNumberFormat="1" applyFont="1" applyFill="1" applyBorder="1" applyAlignment="1" applyProtection="1">
      <alignment horizontal="center" vertical="center"/>
    </xf>
    <xf numFmtId="0" fontId="79" fillId="50" borderId="32" xfId="203" applyNumberFormat="1" applyFont="1" applyFill="1" applyBorder="1" applyAlignment="1" applyProtection="1">
      <alignment horizontal="center" vertical="center"/>
    </xf>
    <xf numFmtId="191" fontId="88" fillId="50" borderId="32" xfId="203" applyNumberFormat="1" applyFont="1" applyFill="1" applyBorder="1" applyAlignment="1" applyProtection="1">
      <alignment horizontal="left" vertical="center"/>
    </xf>
    <xf numFmtId="191" fontId="87" fillId="50" borderId="32" xfId="203" applyNumberFormat="1" applyFont="1" applyFill="1" applyBorder="1" applyAlignment="1" applyProtection="1">
      <alignment horizontal="center" vertical="center"/>
    </xf>
    <xf numFmtId="191" fontId="88" fillId="50" borderId="32" xfId="203" applyNumberFormat="1" applyFont="1" applyFill="1" applyBorder="1" applyAlignment="1" applyProtection="1">
      <alignment horizontal="center" vertical="center"/>
    </xf>
    <xf numFmtId="191" fontId="74" fillId="50" borderId="32" xfId="119" applyNumberFormat="1" applyFont="1" applyFill="1" applyBorder="1" applyAlignment="1" applyProtection="1">
      <alignment horizontal="center" vertical="center"/>
    </xf>
    <xf numFmtId="194" fontId="88" fillId="50" borderId="32" xfId="119" applyNumberFormat="1" applyFont="1" applyFill="1" applyBorder="1" applyAlignment="1" applyProtection="1">
      <alignment horizontal="center" vertical="center"/>
    </xf>
    <xf numFmtId="193" fontId="88" fillId="50" borderId="32" xfId="119" applyNumberFormat="1" applyFont="1" applyFill="1" applyBorder="1" applyAlignment="1" applyProtection="1">
      <alignment horizontal="center" vertical="center"/>
    </xf>
    <xf numFmtId="195" fontId="87" fillId="50" borderId="32" xfId="203" applyNumberFormat="1" applyFont="1" applyFill="1" applyBorder="1" applyAlignment="1" applyProtection="1">
      <alignment horizontal="center" vertical="center"/>
    </xf>
    <xf numFmtId="198" fontId="87" fillId="50" borderId="32" xfId="203" applyNumberFormat="1" applyFont="1" applyFill="1" applyBorder="1" applyAlignment="1" applyProtection="1">
      <alignment horizontal="center" vertical="center"/>
    </xf>
    <xf numFmtId="190" fontId="74" fillId="50" borderId="15" xfId="203" applyNumberFormat="1" applyFont="1" applyFill="1" applyBorder="1" applyAlignment="1" applyProtection="1">
      <alignment horizontal="center" vertical="center"/>
    </xf>
    <xf numFmtId="191" fontId="88" fillId="26" borderId="15" xfId="203" applyNumberFormat="1" applyFont="1" applyFill="1" applyBorder="1" applyAlignment="1" applyProtection="1">
      <alignment horizontal="center" vertical="center"/>
    </xf>
    <xf numFmtId="191" fontId="74" fillId="26" borderId="15" xfId="119" applyNumberFormat="1" applyFont="1" applyFill="1" applyBorder="1" applyAlignment="1" applyProtection="1">
      <alignment horizontal="center" vertical="center"/>
    </xf>
    <xf numFmtId="194" fontId="88" fillId="26" borderId="15" xfId="119" applyNumberFormat="1" applyFont="1" applyFill="1" applyBorder="1" applyAlignment="1" applyProtection="1">
      <alignment horizontal="center" vertical="center"/>
    </xf>
    <xf numFmtId="193" fontId="88" fillId="26" borderId="8" xfId="119" applyNumberFormat="1" applyFont="1" applyFill="1" applyBorder="1" applyAlignment="1" applyProtection="1">
      <alignment horizontal="center" vertical="center"/>
    </xf>
    <xf numFmtId="195" fontId="87" fillId="26" borderId="15" xfId="203" applyNumberFormat="1" applyFont="1" applyFill="1" applyBorder="1" applyAlignment="1" applyProtection="1">
      <alignment horizontal="center" vertical="center"/>
    </xf>
    <xf numFmtId="198" fontId="87" fillId="26" borderId="8" xfId="203" applyNumberFormat="1" applyFont="1" applyFill="1" applyBorder="1" applyAlignment="1" applyProtection="1">
      <alignment horizontal="center" vertical="center"/>
    </xf>
    <xf numFmtId="0" fontId="79" fillId="22" borderId="37" xfId="203" applyNumberFormat="1" applyFont="1" applyFill="1" applyBorder="1" applyAlignment="1" applyProtection="1">
      <alignment horizontal="center" vertical="center"/>
    </xf>
    <xf numFmtId="191" fontId="88" fillId="22" borderId="37" xfId="203" applyNumberFormat="1" applyFont="1" applyFill="1" applyBorder="1" applyAlignment="1" applyProtection="1">
      <alignment horizontal="left" vertical="center"/>
    </xf>
    <xf numFmtId="191" fontId="88" fillId="22" borderId="37" xfId="203" applyNumberFormat="1" applyFont="1" applyFill="1" applyBorder="1" applyAlignment="1" applyProtection="1">
      <alignment horizontal="center" vertical="center"/>
    </xf>
    <xf numFmtId="191" fontId="74" fillId="22" borderId="37" xfId="119" applyNumberFormat="1" applyFont="1" applyFill="1" applyBorder="1" applyAlignment="1" applyProtection="1">
      <alignment horizontal="center" vertical="center"/>
    </xf>
    <xf numFmtId="194" fontId="88" fillId="22" borderId="22" xfId="119" applyNumberFormat="1" applyFont="1" applyFill="1" applyBorder="1" applyAlignment="1" applyProtection="1">
      <alignment horizontal="center" vertical="center"/>
    </xf>
    <xf numFmtId="193" fontId="88" fillId="22" borderId="37" xfId="119" applyNumberFormat="1" applyFont="1" applyFill="1" applyBorder="1" applyAlignment="1" applyProtection="1">
      <alignment horizontal="center" vertical="center"/>
    </xf>
    <xf numFmtId="195" fontId="87" fillId="22" borderId="22" xfId="203" applyNumberFormat="1" applyFont="1" applyFill="1" applyBorder="1" applyAlignment="1" applyProtection="1">
      <alignment horizontal="center" vertical="center"/>
    </xf>
    <xf numFmtId="198" fontId="87" fillId="22" borderId="37" xfId="203" applyNumberFormat="1" applyFont="1" applyFill="1" applyBorder="1" applyAlignment="1" applyProtection="1">
      <alignment horizontal="center" vertical="center"/>
    </xf>
    <xf numFmtId="190" fontId="74" fillId="22" borderId="37" xfId="203" applyNumberFormat="1" applyFont="1" applyFill="1" applyBorder="1" applyAlignment="1" applyProtection="1">
      <alignment horizontal="center" vertical="center"/>
    </xf>
    <xf numFmtId="0" fontId="79" fillId="22" borderId="32" xfId="203" applyNumberFormat="1" applyFont="1" applyFill="1" applyBorder="1" applyAlignment="1" applyProtection="1">
      <alignment horizontal="center" vertical="center"/>
    </xf>
    <xf numFmtId="191" fontId="88" fillId="22" borderId="32" xfId="203" applyNumberFormat="1" applyFont="1" applyFill="1" applyBorder="1" applyAlignment="1" applyProtection="1">
      <alignment horizontal="left" vertical="center"/>
    </xf>
    <xf numFmtId="191" fontId="88" fillId="22" borderId="32" xfId="203" applyNumberFormat="1" applyFont="1" applyFill="1" applyBorder="1" applyAlignment="1" applyProtection="1">
      <alignment horizontal="center" vertical="center"/>
    </xf>
    <xf numFmtId="191" fontId="74" fillId="22" borderId="32" xfId="119" applyNumberFormat="1" applyFont="1" applyFill="1" applyBorder="1" applyAlignment="1" applyProtection="1">
      <alignment horizontal="center" vertical="center"/>
    </xf>
    <xf numFmtId="194" fontId="88" fillId="22" borderId="32" xfId="119" applyNumberFormat="1" applyFont="1" applyFill="1" applyBorder="1" applyAlignment="1" applyProtection="1">
      <alignment horizontal="center" vertical="center"/>
    </xf>
    <xf numFmtId="193" fontId="88" fillId="22" borderId="32" xfId="119" applyNumberFormat="1" applyFont="1" applyFill="1" applyBorder="1" applyAlignment="1" applyProtection="1">
      <alignment horizontal="center" vertical="center"/>
    </xf>
    <xf numFmtId="195" fontId="87" fillId="22" borderId="32" xfId="203" applyNumberFormat="1" applyFont="1" applyFill="1" applyBorder="1" applyAlignment="1" applyProtection="1">
      <alignment horizontal="center" vertical="center"/>
    </xf>
    <xf numFmtId="198" fontId="87" fillId="22" borderId="32" xfId="203" applyNumberFormat="1" applyFont="1" applyFill="1" applyBorder="1" applyAlignment="1" applyProtection="1">
      <alignment horizontal="center" vertical="center"/>
    </xf>
    <xf numFmtId="190" fontId="74" fillId="22" borderId="15" xfId="203" applyNumberFormat="1" applyFont="1" applyFill="1" applyBorder="1" applyAlignment="1" applyProtection="1">
      <alignment horizontal="center" vertical="center"/>
    </xf>
    <xf numFmtId="0" fontId="77" fillId="54" borderId="8" xfId="203" applyNumberFormat="1" applyFont="1" applyFill="1" applyBorder="1" applyAlignment="1" applyProtection="1">
      <alignment horizontal="center" vertical="center"/>
    </xf>
    <xf numFmtId="191" fontId="88" fillId="54" borderId="15" xfId="203" applyNumberFormat="1" applyFont="1" applyFill="1" applyBorder="1" applyAlignment="1" applyProtection="1">
      <alignment horizontal="left" vertical="center"/>
    </xf>
    <xf numFmtId="191" fontId="87" fillId="54" borderId="15" xfId="203" applyNumberFormat="1" applyFont="1" applyFill="1" applyBorder="1" applyAlignment="1" applyProtection="1">
      <alignment horizontal="center" vertical="center"/>
    </xf>
    <xf numFmtId="191" fontId="88" fillId="54" borderId="15" xfId="203" applyNumberFormat="1" applyFont="1" applyFill="1" applyBorder="1" applyAlignment="1" applyProtection="1">
      <alignment horizontal="center" vertical="center"/>
    </xf>
    <xf numFmtId="191" fontId="74" fillId="54" borderId="15" xfId="119" applyNumberFormat="1" applyFont="1" applyFill="1" applyBorder="1" applyAlignment="1" applyProtection="1">
      <alignment horizontal="center" vertical="center"/>
    </xf>
    <xf numFmtId="194" fontId="88" fillId="54" borderId="15" xfId="119" applyNumberFormat="1" applyFont="1" applyFill="1" applyBorder="1" applyAlignment="1" applyProtection="1">
      <alignment horizontal="center" vertical="center"/>
    </xf>
    <xf numFmtId="193" fontId="88" fillId="54" borderId="8" xfId="119" applyNumberFormat="1" applyFont="1" applyFill="1" applyBorder="1" applyAlignment="1" applyProtection="1">
      <alignment horizontal="center" vertical="center"/>
    </xf>
    <xf numFmtId="195" fontId="87" fillId="54" borderId="15" xfId="203" applyNumberFormat="1" applyFont="1" applyFill="1" applyBorder="1" applyAlignment="1" applyProtection="1">
      <alignment horizontal="center" vertical="center"/>
    </xf>
    <xf numFmtId="198" fontId="87" fillId="54" borderId="8" xfId="203" applyNumberFormat="1" applyFont="1" applyFill="1" applyBorder="1" applyAlignment="1" applyProtection="1">
      <alignment horizontal="center" vertical="center"/>
    </xf>
    <xf numFmtId="190" fontId="74" fillId="54" borderId="15" xfId="203" applyNumberFormat="1" applyFont="1" applyFill="1" applyBorder="1" applyAlignment="1" applyProtection="1">
      <alignment horizontal="center" vertical="center"/>
    </xf>
    <xf numFmtId="190" fontId="74" fillId="25" borderId="37" xfId="203" applyNumberFormat="1" applyFont="1" applyFill="1" applyBorder="1" applyAlignment="1" applyProtection="1">
      <alignment horizontal="center" vertical="center"/>
    </xf>
    <xf numFmtId="0" fontId="79" fillId="24" borderId="37" xfId="203" applyNumberFormat="1" applyFont="1" applyFill="1" applyBorder="1" applyAlignment="1" applyProtection="1">
      <alignment horizontal="center" vertical="center"/>
    </xf>
    <xf numFmtId="191" fontId="88" fillId="24" borderId="37" xfId="203" applyNumberFormat="1" applyFont="1" applyFill="1" applyBorder="1" applyAlignment="1" applyProtection="1">
      <alignment horizontal="left" vertical="center"/>
    </xf>
    <xf numFmtId="191" fontId="87" fillId="24" borderId="37" xfId="203" applyNumberFormat="1" applyFont="1" applyFill="1" applyBorder="1" applyAlignment="1" applyProtection="1">
      <alignment horizontal="center" vertical="center"/>
    </xf>
    <xf numFmtId="191" fontId="88" fillId="24" borderId="37" xfId="203" applyNumberFormat="1" applyFont="1" applyFill="1" applyBorder="1" applyAlignment="1" applyProtection="1">
      <alignment horizontal="center" vertical="center"/>
    </xf>
    <xf numFmtId="191" fontId="74" fillId="24" borderId="37" xfId="119" applyNumberFormat="1" applyFont="1" applyFill="1" applyBorder="1" applyAlignment="1" applyProtection="1">
      <alignment horizontal="center" vertical="center"/>
    </xf>
    <xf numFmtId="194" fontId="88" fillId="24" borderId="22" xfId="119" applyNumberFormat="1" applyFont="1" applyFill="1" applyBorder="1" applyAlignment="1" applyProtection="1">
      <alignment horizontal="center" vertical="center"/>
    </xf>
    <xf numFmtId="193" fontId="88" fillId="24" borderId="37" xfId="119" applyNumberFormat="1" applyFont="1" applyFill="1" applyBorder="1" applyAlignment="1" applyProtection="1">
      <alignment horizontal="center" vertical="center"/>
    </xf>
    <xf numFmtId="195" fontId="87" fillId="24" borderId="22" xfId="203" applyNumberFormat="1" applyFont="1" applyFill="1" applyBorder="1" applyAlignment="1" applyProtection="1">
      <alignment horizontal="center" vertical="center"/>
    </xf>
    <xf numFmtId="198" fontId="87" fillId="24" borderId="37" xfId="203" applyNumberFormat="1" applyFont="1" applyFill="1" applyBorder="1" applyAlignment="1" applyProtection="1">
      <alignment horizontal="center" vertical="center"/>
    </xf>
    <xf numFmtId="190" fontId="74" fillId="24" borderId="37" xfId="203" applyNumberFormat="1" applyFont="1" applyFill="1" applyBorder="1" applyAlignment="1" applyProtection="1">
      <alignment horizontal="center" vertical="center"/>
    </xf>
    <xf numFmtId="0" fontId="79" fillId="25" borderId="32" xfId="203" applyNumberFormat="1" applyFont="1" applyFill="1" applyBorder="1" applyAlignment="1" applyProtection="1">
      <alignment horizontal="center" vertical="center"/>
    </xf>
    <xf numFmtId="191" fontId="88" fillId="25" borderId="32" xfId="203" applyNumberFormat="1" applyFont="1" applyFill="1" applyBorder="1" applyAlignment="1" applyProtection="1">
      <alignment horizontal="left" vertical="center"/>
    </xf>
    <xf numFmtId="191" fontId="88" fillId="25" borderId="32" xfId="203" applyNumberFormat="1" applyFont="1" applyFill="1" applyBorder="1" applyAlignment="1" applyProtection="1">
      <alignment horizontal="center" vertical="center"/>
    </xf>
    <xf numFmtId="191" fontId="74" fillId="25" borderId="32" xfId="119" applyNumberFormat="1" applyFont="1" applyFill="1" applyBorder="1" applyAlignment="1" applyProtection="1">
      <alignment horizontal="center" vertical="center"/>
    </xf>
    <xf numFmtId="194" fontId="88" fillId="25" borderId="32" xfId="119" applyNumberFormat="1" applyFont="1" applyFill="1" applyBorder="1" applyAlignment="1" applyProtection="1">
      <alignment horizontal="center" vertical="center"/>
    </xf>
    <xf numFmtId="193" fontId="88" fillId="25" borderId="32" xfId="119" applyNumberFormat="1" applyFont="1" applyFill="1" applyBorder="1" applyAlignment="1" applyProtection="1">
      <alignment horizontal="center" vertical="center"/>
    </xf>
    <xf numFmtId="195" fontId="87" fillId="25" borderId="32" xfId="203" applyNumberFormat="1" applyFont="1" applyFill="1" applyBorder="1" applyAlignment="1" applyProtection="1">
      <alignment horizontal="center" vertical="center"/>
    </xf>
    <xf numFmtId="198" fontId="87" fillId="25" borderId="32" xfId="203" applyNumberFormat="1" applyFont="1" applyFill="1" applyBorder="1" applyAlignment="1" applyProtection="1">
      <alignment horizontal="center" vertical="center"/>
    </xf>
    <xf numFmtId="191" fontId="78" fillId="25" borderId="37" xfId="203" applyFont="1" applyFill="1" applyBorder="1" applyAlignment="1" applyProtection="1">
      <alignment horizontal="left" vertical="center"/>
    </xf>
    <xf numFmtId="191" fontId="87" fillId="25" borderId="37" xfId="203" applyFont="1" applyFill="1" applyBorder="1" applyAlignment="1" applyProtection="1">
      <alignment horizontal="center" vertical="center"/>
    </xf>
    <xf numFmtId="191" fontId="74" fillId="25" borderId="71" xfId="203" applyFont="1" applyFill="1" applyBorder="1" applyAlignment="1" applyProtection="1">
      <alignment horizontal="center" vertical="center"/>
    </xf>
    <xf numFmtId="191" fontId="74" fillId="25" borderId="29" xfId="119" applyFont="1" applyFill="1" applyBorder="1" applyAlignment="1" applyProtection="1">
      <alignment horizontal="center" vertical="center"/>
    </xf>
    <xf numFmtId="194" fontId="88" fillId="25" borderId="29" xfId="119" applyNumberFormat="1" applyFont="1" applyFill="1" applyBorder="1" applyAlignment="1" applyProtection="1">
      <alignment horizontal="center" vertical="center"/>
    </xf>
    <xf numFmtId="194" fontId="87" fillId="25" borderId="28" xfId="203" applyNumberFormat="1" applyFont="1" applyFill="1" applyBorder="1" applyAlignment="1" applyProtection="1">
      <alignment horizontal="center" vertical="center"/>
    </xf>
    <xf numFmtId="193" fontId="87" fillId="25" borderId="29" xfId="203" applyNumberFormat="1" applyFont="1" applyFill="1" applyBorder="1" applyAlignment="1" applyProtection="1">
      <alignment horizontal="center" vertical="center"/>
    </xf>
    <xf numFmtId="193" fontId="88" fillId="25" borderId="28" xfId="119" applyNumberFormat="1" applyFont="1" applyFill="1" applyBorder="1" applyAlignment="1" applyProtection="1">
      <alignment horizontal="center" vertical="center"/>
    </xf>
    <xf numFmtId="191" fontId="78" fillId="26" borderId="8" xfId="203" applyFont="1" applyFill="1" applyBorder="1" applyAlignment="1" applyProtection="1">
      <alignment horizontal="left" vertical="center"/>
    </xf>
    <xf numFmtId="191" fontId="87" fillId="26" borderId="8" xfId="203" applyFont="1" applyFill="1" applyBorder="1" applyAlignment="1" applyProtection="1">
      <alignment horizontal="center" vertical="center"/>
    </xf>
    <xf numFmtId="191" fontId="74" fillId="26" borderId="27" xfId="203" applyFont="1" applyFill="1" applyBorder="1" applyAlignment="1" applyProtection="1">
      <alignment horizontal="center" vertical="center"/>
    </xf>
    <xf numFmtId="191" fontId="74" fillId="26" borderId="16" xfId="119" applyFont="1" applyFill="1" applyBorder="1" applyAlignment="1" applyProtection="1">
      <alignment horizontal="center" vertical="center"/>
    </xf>
    <xf numFmtId="194" fontId="88" fillId="26" borderId="17" xfId="119" applyNumberFormat="1" applyFont="1" applyFill="1" applyBorder="1" applyAlignment="1" applyProtection="1">
      <alignment horizontal="center" vertical="center"/>
    </xf>
    <xf numFmtId="194" fontId="88" fillId="26" borderId="16" xfId="119" applyNumberFormat="1" applyFont="1" applyFill="1" applyBorder="1" applyAlignment="1" applyProtection="1">
      <alignment horizontal="center" vertical="center"/>
    </xf>
    <xf numFmtId="193" fontId="87" fillId="26" borderId="16" xfId="203" applyNumberFormat="1" applyFont="1" applyFill="1" applyBorder="1" applyAlignment="1" applyProtection="1">
      <alignment horizontal="center" vertical="center"/>
    </xf>
    <xf numFmtId="190" fontId="74" fillId="26" borderId="8" xfId="203" applyNumberFormat="1" applyFont="1" applyFill="1" applyBorder="1" applyAlignment="1" applyProtection="1">
      <alignment horizontal="center" vertical="center"/>
    </xf>
    <xf numFmtId="193" fontId="88" fillId="26" borderId="17" xfId="119" applyNumberFormat="1" applyFont="1" applyFill="1" applyBorder="1" applyAlignment="1" applyProtection="1">
      <alignment horizontal="center" vertical="center"/>
    </xf>
    <xf numFmtId="193" fontId="88" fillId="26" borderId="16" xfId="119" applyNumberFormat="1" applyFont="1" applyFill="1" applyBorder="1" applyAlignment="1" applyProtection="1">
      <alignment horizontal="center" vertical="center"/>
    </xf>
    <xf numFmtId="191" fontId="87" fillId="0" borderId="39" xfId="203" applyFont="1" applyFill="1" applyBorder="1" applyAlignment="1" applyProtection="1">
      <alignment horizontal="center" vertical="center"/>
    </xf>
    <xf numFmtId="191" fontId="87" fillId="0" borderId="16" xfId="203" applyNumberFormat="1" applyFont="1" applyFill="1" applyBorder="1" applyAlignment="1" applyProtection="1">
      <alignment horizontal="center" vertical="center"/>
    </xf>
    <xf numFmtId="191" fontId="33" fillId="0" borderId="0" xfId="203" applyFont="1" applyFill="1" applyBorder="1" applyAlignment="1" applyProtection="1">
      <alignment horizontal="center" vertical="center"/>
    </xf>
    <xf numFmtId="191" fontId="87" fillId="0" borderId="15" xfId="204" applyFont="1" applyFill="1" applyBorder="1" applyAlignment="1" applyProtection="1">
      <alignment horizontal="center" vertical="center"/>
    </xf>
    <xf numFmtId="191" fontId="87" fillId="0" borderId="42" xfId="203" applyNumberFormat="1" applyFont="1" applyFill="1" applyBorder="1" applyAlignment="1" applyProtection="1">
      <alignment horizontal="center" vertical="center"/>
    </xf>
    <xf numFmtId="191" fontId="78" fillId="18" borderId="8" xfId="203" applyFont="1" applyFill="1" applyBorder="1" applyAlignment="1" applyProtection="1">
      <alignment horizontal="left" vertical="center"/>
    </xf>
    <xf numFmtId="191" fontId="78" fillId="18" borderId="8" xfId="203" applyFont="1" applyFill="1" applyBorder="1" applyAlignment="1" applyProtection="1">
      <alignment horizontal="center" vertical="center"/>
    </xf>
    <xf numFmtId="193" fontId="78" fillId="18" borderId="8" xfId="119" applyNumberFormat="1" applyFont="1" applyFill="1" applyBorder="1" applyAlignment="1" applyProtection="1">
      <alignment horizontal="center" vertical="center"/>
    </xf>
    <xf numFmtId="194" fontId="78" fillId="18" borderId="8" xfId="119" applyNumberFormat="1" applyFont="1" applyFill="1" applyBorder="1" applyAlignment="1" applyProtection="1">
      <alignment horizontal="center" vertical="center"/>
    </xf>
    <xf numFmtId="191" fontId="88" fillId="0" borderId="13" xfId="204" applyFont="1" applyFill="1" applyBorder="1" applyAlignment="1" applyProtection="1">
      <alignment horizontal="center" vertical="center"/>
    </xf>
    <xf numFmtId="193" fontId="88" fillId="0" borderId="17" xfId="204" quotePrefix="1" applyNumberFormat="1" applyFont="1" applyFill="1" applyBorder="1" applyAlignment="1" applyProtection="1">
      <alignment horizontal="center" vertical="center"/>
    </xf>
    <xf numFmtId="194" fontId="139" fillId="0" borderId="17" xfId="204" quotePrefix="1" applyNumberFormat="1" applyFont="1" applyFill="1" applyBorder="1" applyAlignment="1" applyProtection="1">
      <alignment horizontal="center" vertical="center"/>
    </xf>
    <xf numFmtId="193" fontId="139" fillId="0" borderId="17" xfId="204" quotePrefix="1" applyNumberFormat="1" applyFont="1" applyFill="1" applyBorder="1" applyAlignment="1" applyProtection="1">
      <alignment horizontal="center" vertical="center"/>
    </xf>
    <xf numFmtId="191" fontId="78" fillId="22" borderId="8" xfId="204" applyFont="1" applyFill="1" applyBorder="1" applyAlignment="1" applyProtection="1">
      <alignment horizontal="left" vertical="center"/>
    </xf>
    <xf numFmtId="191" fontId="87" fillId="22" borderId="8" xfId="204" applyFont="1" applyFill="1" applyBorder="1" applyAlignment="1" applyProtection="1">
      <alignment horizontal="center" vertical="center"/>
    </xf>
    <xf numFmtId="191" fontId="88" fillId="22" borderId="94" xfId="204" applyFont="1" applyFill="1" applyBorder="1" applyAlignment="1" applyProtection="1">
      <alignment horizontal="center" vertical="center"/>
    </xf>
    <xf numFmtId="191" fontId="78" fillId="22" borderId="16" xfId="120" applyFont="1" applyFill="1" applyBorder="1" applyAlignment="1" applyProtection="1">
      <alignment horizontal="center" vertical="center"/>
    </xf>
    <xf numFmtId="194" fontId="88" fillId="22" borderId="27" xfId="204" applyNumberFormat="1" applyFont="1" applyFill="1" applyBorder="1" applyAlignment="1" applyProtection="1">
      <alignment horizontal="center" vertical="center"/>
    </xf>
    <xf numFmtId="193" fontId="88" fillId="22" borderId="27" xfId="204" applyNumberFormat="1" applyFont="1" applyFill="1" applyBorder="1" applyAlignment="1" applyProtection="1">
      <alignment horizontal="center" vertical="center"/>
    </xf>
    <xf numFmtId="194" fontId="139" fillId="22" borderId="17" xfId="204" quotePrefix="1" applyNumberFormat="1" applyFont="1" applyFill="1" applyBorder="1" applyAlignment="1" applyProtection="1">
      <alignment horizontal="center" vertical="center"/>
    </xf>
    <xf numFmtId="190" fontId="78" fillId="22" borderId="8" xfId="204" applyNumberFormat="1" applyFont="1" applyFill="1" applyBorder="1" applyAlignment="1" applyProtection="1">
      <alignment horizontal="center" vertical="center"/>
    </xf>
    <xf numFmtId="0" fontId="77" fillId="22" borderId="8" xfId="204" applyNumberFormat="1" applyFont="1" applyFill="1" applyBorder="1" applyAlignment="1" applyProtection="1">
      <alignment horizontal="center" vertical="center"/>
    </xf>
    <xf numFmtId="191" fontId="78" fillId="18" borderId="77" xfId="204" applyFont="1" applyFill="1" applyBorder="1" applyAlignment="1" applyProtection="1">
      <alignment horizontal="left" vertical="center"/>
    </xf>
    <xf numFmtId="191" fontId="87" fillId="18" borderId="77" xfId="204" applyFont="1" applyFill="1" applyBorder="1" applyAlignment="1" applyProtection="1">
      <alignment horizontal="center" vertical="center"/>
    </xf>
    <xf numFmtId="191" fontId="88" fillId="18" borderId="93" xfId="204" applyFont="1" applyFill="1" applyBorder="1" applyAlignment="1" applyProtection="1">
      <alignment horizontal="center" vertical="center"/>
    </xf>
    <xf numFmtId="191" fontId="78" fillId="18" borderId="84" xfId="120" applyFont="1" applyFill="1" applyBorder="1" applyAlignment="1" applyProtection="1">
      <alignment horizontal="center" vertical="center"/>
    </xf>
    <xf numFmtId="194" fontId="88" fillId="18" borderId="88" xfId="204" applyNumberFormat="1" applyFont="1" applyFill="1" applyBorder="1" applyAlignment="1" applyProtection="1">
      <alignment horizontal="center" vertical="center"/>
    </xf>
    <xf numFmtId="193" fontId="88" fillId="18" borderId="102" xfId="204" applyNumberFormat="1" applyFont="1" applyFill="1" applyBorder="1" applyAlignment="1" applyProtection="1">
      <alignment horizontal="center" vertical="center"/>
    </xf>
    <xf numFmtId="194" fontId="139" fillId="18" borderId="88" xfId="204" quotePrefix="1" applyNumberFormat="1" applyFont="1" applyFill="1" applyBorder="1" applyAlignment="1" applyProtection="1">
      <alignment horizontal="center" vertical="center"/>
    </xf>
    <xf numFmtId="193" fontId="78" fillId="0" borderId="102" xfId="204" quotePrefix="1" applyNumberFormat="1" applyFont="1" applyFill="1" applyBorder="1" applyAlignment="1" applyProtection="1">
      <alignment horizontal="center" vertical="center"/>
    </xf>
    <xf numFmtId="190" fontId="78" fillId="18" borderId="77" xfId="204" applyNumberFormat="1" applyFont="1" applyFill="1" applyBorder="1" applyAlignment="1" applyProtection="1">
      <alignment horizontal="center" vertical="center"/>
    </xf>
    <xf numFmtId="190" fontId="78" fillId="18" borderId="88" xfId="204" applyNumberFormat="1" applyFont="1" applyFill="1" applyBorder="1" applyAlignment="1" applyProtection="1">
      <alignment horizontal="center" vertical="center"/>
    </xf>
    <xf numFmtId="190" fontId="78" fillId="18" borderId="100" xfId="204" applyNumberFormat="1" applyFont="1" applyFill="1" applyBorder="1" applyAlignment="1" applyProtection="1">
      <alignment horizontal="center" vertical="center"/>
    </xf>
    <xf numFmtId="190" fontId="78" fillId="0" borderId="77" xfId="204" applyNumberFormat="1" applyFont="1" applyFill="1" applyBorder="1" applyAlignment="1" applyProtection="1">
      <alignment horizontal="center" vertical="center"/>
    </xf>
    <xf numFmtId="190" fontId="78" fillId="18" borderId="81" xfId="204" applyNumberFormat="1" applyFont="1" applyFill="1" applyBorder="1" applyAlignment="1" applyProtection="1">
      <alignment horizontal="center" vertical="center"/>
    </xf>
    <xf numFmtId="191" fontId="88" fillId="55" borderId="83" xfId="204" applyFont="1" applyFill="1" applyBorder="1" applyAlignment="1" applyProtection="1">
      <alignment horizontal="left" vertical="center"/>
    </xf>
    <xf numFmtId="191" fontId="87" fillId="55" borderId="83" xfId="204" applyFont="1" applyFill="1" applyBorder="1" applyAlignment="1" applyProtection="1">
      <alignment horizontal="center" vertical="center"/>
    </xf>
    <xf numFmtId="191" fontId="88" fillId="55" borderId="92" xfId="204" applyFont="1" applyFill="1" applyBorder="1" applyAlignment="1" applyProtection="1">
      <alignment horizontal="center" vertical="center"/>
    </xf>
    <xf numFmtId="191" fontId="78" fillId="55" borderId="85" xfId="120" applyFont="1" applyFill="1" applyBorder="1" applyAlignment="1" applyProtection="1">
      <alignment horizontal="center" vertical="center"/>
    </xf>
    <xf numFmtId="194" fontId="88" fillId="55" borderId="86" xfId="204" quotePrefix="1" applyNumberFormat="1" applyFont="1" applyFill="1" applyBorder="1" applyAlignment="1" applyProtection="1">
      <alignment horizontal="center" vertical="center"/>
    </xf>
    <xf numFmtId="193" fontId="88" fillId="55" borderId="101" xfId="204" quotePrefix="1" applyNumberFormat="1" applyFont="1" applyFill="1" applyBorder="1" applyAlignment="1" applyProtection="1">
      <alignment horizontal="center" vertical="center"/>
    </xf>
    <xf numFmtId="194" fontId="139" fillId="55" borderId="86" xfId="204" quotePrefix="1" applyNumberFormat="1" applyFont="1" applyFill="1" applyBorder="1" applyAlignment="1" applyProtection="1">
      <alignment horizontal="center" vertical="center"/>
    </xf>
    <xf numFmtId="193" fontId="78" fillId="55" borderId="101" xfId="204" quotePrefix="1" applyNumberFormat="1" applyFont="1" applyFill="1" applyBorder="1" applyAlignment="1" applyProtection="1">
      <alignment horizontal="center" vertical="center"/>
    </xf>
    <xf numFmtId="190" fontId="78" fillId="55" borderId="78" xfId="204" applyNumberFormat="1" applyFont="1" applyFill="1" applyBorder="1" applyAlignment="1" applyProtection="1">
      <alignment horizontal="center" vertical="center"/>
    </xf>
    <xf numFmtId="190" fontId="78" fillId="55" borderId="86" xfId="204" applyNumberFormat="1" applyFont="1" applyFill="1" applyBorder="1" applyAlignment="1" applyProtection="1">
      <alignment horizontal="center" vertical="center"/>
    </xf>
    <xf numFmtId="190" fontId="78" fillId="55" borderId="99" xfId="204" applyNumberFormat="1" applyFont="1" applyFill="1" applyBorder="1" applyAlignment="1" applyProtection="1">
      <alignment horizontal="center" vertical="center"/>
    </xf>
    <xf numFmtId="190" fontId="78" fillId="55" borderId="82" xfId="204" applyNumberFormat="1" applyFont="1" applyFill="1" applyBorder="1" applyAlignment="1" applyProtection="1">
      <alignment horizontal="center" vertical="center"/>
    </xf>
    <xf numFmtId="193" fontId="78" fillId="18" borderId="102" xfId="204" quotePrefix="1" applyNumberFormat="1" applyFont="1" applyFill="1" applyBorder="1" applyAlignment="1" applyProtection="1">
      <alignment horizontal="center" vertical="center"/>
    </xf>
    <xf numFmtId="193" fontId="139" fillId="55" borderId="101" xfId="204" quotePrefix="1" applyNumberFormat="1" applyFont="1" applyFill="1" applyBorder="1" applyAlignment="1" applyProtection="1">
      <alignment horizontal="center" vertical="center"/>
    </xf>
    <xf numFmtId="193" fontId="139" fillId="18" borderId="102" xfId="204" quotePrefix="1" applyNumberFormat="1" applyFont="1" applyFill="1" applyBorder="1" applyAlignment="1" applyProtection="1">
      <alignment horizontal="center" vertical="center"/>
    </xf>
    <xf numFmtId="191" fontId="88" fillId="50" borderId="83" xfId="204" applyFont="1" applyFill="1" applyBorder="1" applyAlignment="1" applyProtection="1">
      <alignment horizontal="left" vertical="center"/>
    </xf>
    <xf numFmtId="191" fontId="87" fillId="50" borderId="83" xfId="204" applyFont="1" applyFill="1" applyBorder="1" applyAlignment="1" applyProtection="1">
      <alignment horizontal="center" vertical="center"/>
    </xf>
    <xf numFmtId="191" fontId="88" fillId="50" borderId="92" xfId="204" applyFont="1" applyFill="1" applyBorder="1" applyAlignment="1" applyProtection="1">
      <alignment horizontal="center" vertical="center"/>
    </xf>
    <xf numFmtId="191" fontId="78" fillId="50" borderId="85" xfId="120" applyFont="1" applyFill="1" applyBorder="1" applyAlignment="1" applyProtection="1">
      <alignment horizontal="center" vertical="center"/>
    </xf>
    <xf numFmtId="194" fontId="88" fillId="50" borderId="86" xfId="204" quotePrefix="1" applyNumberFormat="1" applyFont="1" applyFill="1" applyBorder="1" applyAlignment="1" applyProtection="1">
      <alignment horizontal="center" vertical="center"/>
    </xf>
    <xf numFmtId="193" fontId="88" fillId="50" borderId="101" xfId="204" quotePrefix="1" applyNumberFormat="1" applyFont="1" applyFill="1" applyBorder="1" applyAlignment="1" applyProtection="1">
      <alignment horizontal="center" vertical="center"/>
    </xf>
    <xf numFmtId="194" fontId="139" fillId="50" borderId="86" xfId="204" quotePrefix="1" applyNumberFormat="1" applyFont="1" applyFill="1" applyBorder="1" applyAlignment="1" applyProtection="1">
      <alignment horizontal="center" vertical="center"/>
    </xf>
    <xf numFmtId="193" fontId="139" fillId="50" borderId="101" xfId="204" quotePrefix="1" applyNumberFormat="1" applyFont="1" applyFill="1" applyBorder="1" applyAlignment="1" applyProtection="1">
      <alignment horizontal="center" vertical="center"/>
    </xf>
    <xf numFmtId="190" fontId="78" fillId="50" borderId="78" xfId="204" applyNumberFormat="1" applyFont="1" applyFill="1" applyBorder="1" applyAlignment="1" applyProtection="1">
      <alignment horizontal="center" vertical="center"/>
    </xf>
    <xf numFmtId="190" fontId="78" fillId="50" borderId="86" xfId="204" applyNumberFormat="1" applyFont="1" applyFill="1" applyBorder="1" applyAlignment="1" applyProtection="1">
      <alignment horizontal="center" vertical="center"/>
    </xf>
    <xf numFmtId="190" fontId="78" fillId="50" borderId="99" xfId="204" applyNumberFormat="1" applyFont="1" applyFill="1" applyBorder="1" applyAlignment="1" applyProtection="1">
      <alignment horizontal="center" vertical="center"/>
    </xf>
    <xf numFmtId="190" fontId="78" fillId="50" borderId="82" xfId="204" applyNumberFormat="1" applyFont="1" applyFill="1" applyBorder="1" applyAlignment="1" applyProtection="1">
      <alignment horizontal="center" vertical="center"/>
    </xf>
    <xf numFmtId="190" fontId="150" fillId="0" borderId="0" xfId="203" applyNumberFormat="1" applyFont="1" applyFill="1" applyBorder="1" applyAlignment="1" applyProtection="1">
      <alignment horizontal="center" vertical="center"/>
    </xf>
    <xf numFmtId="190" fontId="82" fillId="27" borderId="15" xfId="203" applyNumberFormat="1" applyFont="1" applyFill="1" applyBorder="1" applyAlignment="1" applyProtection="1">
      <alignment horizontal="center" vertical="center"/>
    </xf>
    <xf numFmtId="190" fontId="82" fillId="27" borderId="89" xfId="203" applyNumberFormat="1" applyFont="1" applyFill="1" applyBorder="1" applyAlignment="1" applyProtection="1">
      <alignment horizontal="center" vertical="center"/>
    </xf>
    <xf numFmtId="0" fontId="78" fillId="18" borderId="73" xfId="203" applyNumberFormat="1" applyFont="1" applyFill="1" applyBorder="1" applyAlignment="1" applyProtection="1">
      <alignment horizontal="center" vertical="center"/>
    </xf>
    <xf numFmtId="191" fontId="78" fillId="18" borderId="106" xfId="203" applyFont="1" applyFill="1" applyBorder="1" applyAlignment="1" applyProtection="1">
      <alignment horizontal="left" vertical="center"/>
    </xf>
    <xf numFmtId="191" fontId="87" fillId="18" borderId="32" xfId="203" applyFont="1" applyFill="1" applyBorder="1" applyAlignment="1" applyProtection="1">
      <alignment horizontal="center" vertical="center"/>
    </xf>
    <xf numFmtId="191" fontId="78" fillId="18" borderId="55" xfId="203" quotePrefix="1" applyFont="1" applyFill="1" applyBorder="1" applyAlignment="1" applyProtection="1">
      <alignment horizontal="center" vertical="center"/>
    </xf>
    <xf numFmtId="191" fontId="82" fillId="18" borderId="32" xfId="119" applyFont="1" applyFill="1" applyBorder="1" applyAlignment="1" applyProtection="1">
      <alignment horizontal="center" vertical="center"/>
    </xf>
    <xf numFmtId="193" fontId="88" fillId="18" borderId="35" xfId="119" applyNumberFormat="1" applyFont="1" applyFill="1" applyBorder="1" applyAlignment="1" applyProtection="1">
      <alignment horizontal="center" vertical="center"/>
    </xf>
    <xf numFmtId="194" fontId="88" fillId="18" borderId="107" xfId="119" applyNumberFormat="1" applyFont="1" applyFill="1" applyBorder="1" applyAlignment="1" applyProtection="1">
      <alignment horizontal="center" vertical="center"/>
    </xf>
    <xf numFmtId="190" fontId="82" fillId="18" borderId="32" xfId="203" applyNumberFormat="1" applyFont="1" applyFill="1" applyBorder="1" applyAlignment="1" applyProtection="1">
      <alignment horizontal="center" vertical="center"/>
    </xf>
    <xf numFmtId="190" fontId="82" fillId="18" borderId="20" xfId="203" applyNumberFormat="1" applyFont="1" applyFill="1" applyBorder="1" applyAlignment="1" applyProtection="1">
      <alignment horizontal="center" vertical="center"/>
    </xf>
    <xf numFmtId="191" fontId="74" fillId="0" borderId="15" xfId="0" applyNumberFormat="1" applyFont="1" applyFill="1" applyBorder="1" applyAlignment="1">
      <alignment horizontal="left" vertical="center"/>
    </xf>
    <xf numFmtId="191" fontId="74" fillId="55" borderId="15" xfId="0" applyNumberFormat="1" applyFont="1" applyFill="1" applyBorder="1" applyAlignment="1">
      <alignment horizontal="left" vertical="center"/>
    </xf>
    <xf numFmtId="191" fontId="101" fillId="0" borderId="32" xfId="203" applyNumberFormat="1" applyFont="1" applyFill="1" applyBorder="1" applyAlignment="1" applyProtection="1">
      <alignment horizontal="center" vertical="center"/>
    </xf>
    <xf numFmtId="191" fontId="157" fillId="0" borderId="8" xfId="203" applyNumberFormat="1" applyFont="1" applyFill="1" applyBorder="1" applyAlignment="1" applyProtection="1">
      <alignment horizontal="center" vertical="center"/>
    </xf>
    <xf numFmtId="194" fontId="87" fillId="18" borderId="18" xfId="119" applyNumberFormat="1" applyFont="1" applyFill="1" applyBorder="1" applyAlignment="1" applyProtection="1">
      <alignment horizontal="center" vertical="center"/>
    </xf>
    <xf numFmtId="193" fontId="87" fillId="18" borderId="18" xfId="119" applyNumberFormat="1" applyFont="1" applyFill="1" applyBorder="1" applyAlignment="1" applyProtection="1">
      <alignment horizontal="center" vertical="center"/>
    </xf>
    <xf numFmtId="194" fontId="87" fillId="18" borderId="8" xfId="203" applyNumberFormat="1" applyFont="1" applyFill="1" applyBorder="1" applyAlignment="1" applyProtection="1">
      <alignment horizontal="center" vertical="center"/>
    </xf>
    <xf numFmtId="193" fontId="87" fillId="18" borderId="8" xfId="203" applyNumberFormat="1" applyFont="1" applyFill="1" applyBorder="1" applyAlignment="1" applyProtection="1">
      <alignment horizontal="center" vertical="center"/>
    </xf>
    <xf numFmtId="191" fontId="78" fillId="27" borderId="40" xfId="203" applyFont="1" applyFill="1" applyBorder="1" applyAlignment="1" applyProtection="1">
      <alignment horizontal="center" vertical="center"/>
    </xf>
    <xf numFmtId="194" fontId="78" fillId="27" borderId="40" xfId="119" applyNumberFormat="1" applyFont="1" applyFill="1" applyBorder="1" applyAlignment="1" applyProtection="1">
      <alignment horizontal="center" vertical="center"/>
    </xf>
    <xf numFmtId="193" fontId="78" fillId="27" borderId="40" xfId="119" applyNumberFormat="1" applyFont="1" applyFill="1" applyBorder="1" applyAlignment="1" applyProtection="1">
      <alignment horizontal="center" vertical="center"/>
    </xf>
    <xf numFmtId="194" fontId="87" fillId="27" borderId="40" xfId="203" applyNumberFormat="1" applyFont="1" applyFill="1" applyBorder="1" applyAlignment="1" applyProtection="1">
      <alignment horizontal="center" vertical="center"/>
    </xf>
    <xf numFmtId="193" fontId="87" fillId="27" borderId="40" xfId="203" applyNumberFormat="1" applyFont="1" applyFill="1" applyBorder="1" applyAlignment="1" applyProtection="1">
      <alignment horizontal="center" vertical="center"/>
    </xf>
    <xf numFmtId="190" fontId="78" fillId="27" borderId="40" xfId="203" applyNumberFormat="1" applyFont="1" applyFill="1" applyBorder="1" applyAlignment="1" applyProtection="1">
      <alignment horizontal="center" vertical="center"/>
    </xf>
    <xf numFmtId="190" fontId="78" fillId="27" borderId="87" xfId="203" applyNumberFormat="1" applyFont="1" applyFill="1" applyBorder="1" applyAlignment="1" applyProtection="1">
      <alignment horizontal="center" vertical="center"/>
    </xf>
    <xf numFmtId="191" fontId="78" fillId="27" borderId="8" xfId="203" applyFont="1" applyFill="1" applyBorder="1" applyAlignment="1" applyProtection="1">
      <alignment horizontal="center" vertical="center"/>
    </xf>
    <xf numFmtId="194" fontId="78" fillId="27" borderId="8" xfId="119" applyNumberFormat="1" applyFont="1" applyFill="1" applyBorder="1" applyAlignment="1" applyProtection="1">
      <alignment horizontal="center" vertical="center"/>
    </xf>
    <xf numFmtId="193" fontId="78" fillId="27" borderId="8" xfId="119" applyNumberFormat="1" applyFont="1" applyFill="1" applyBorder="1" applyAlignment="1" applyProtection="1">
      <alignment horizontal="center" vertical="center"/>
    </xf>
    <xf numFmtId="194" fontId="87" fillId="27" borderId="8" xfId="203" applyNumberFormat="1" applyFont="1" applyFill="1" applyBorder="1" applyAlignment="1" applyProtection="1">
      <alignment horizontal="center" vertical="center"/>
    </xf>
    <xf numFmtId="193" fontId="87" fillId="27" borderId="8" xfId="203" applyNumberFormat="1" applyFont="1" applyFill="1" applyBorder="1" applyAlignment="1" applyProtection="1">
      <alignment horizontal="center" vertical="center"/>
    </xf>
    <xf numFmtId="191" fontId="78" fillId="18" borderId="40" xfId="203" applyFont="1" applyFill="1" applyBorder="1" applyAlignment="1" applyProtection="1">
      <alignment horizontal="center" vertical="center"/>
    </xf>
    <xf numFmtId="194" fontId="78" fillId="18" borderId="40" xfId="119" applyNumberFormat="1" applyFont="1" applyFill="1" applyBorder="1" applyAlignment="1" applyProtection="1">
      <alignment horizontal="center" vertical="center"/>
    </xf>
    <xf numFmtId="193" fontId="78" fillId="18" borderId="40" xfId="119" applyNumberFormat="1" applyFont="1" applyFill="1" applyBorder="1" applyAlignment="1" applyProtection="1">
      <alignment horizontal="center" vertical="center"/>
    </xf>
    <xf numFmtId="194" fontId="87" fillId="18" borderId="40" xfId="203" applyNumberFormat="1" applyFont="1" applyFill="1" applyBorder="1" applyAlignment="1" applyProtection="1">
      <alignment horizontal="center" vertical="center"/>
    </xf>
    <xf numFmtId="193" fontId="87" fillId="18" borderId="40" xfId="203" applyNumberFormat="1" applyFont="1" applyFill="1" applyBorder="1" applyAlignment="1" applyProtection="1">
      <alignment horizontal="center" vertical="center"/>
    </xf>
    <xf numFmtId="190" fontId="78" fillId="18" borderId="40" xfId="203" applyNumberFormat="1" applyFont="1" applyFill="1" applyBorder="1" applyAlignment="1" applyProtection="1">
      <alignment horizontal="center" vertical="center"/>
    </xf>
    <xf numFmtId="190" fontId="78" fillId="18" borderId="87" xfId="203" applyNumberFormat="1" applyFont="1" applyFill="1" applyBorder="1" applyAlignment="1" applyProtection="1">
      <alignment horizontal="center" vertical="center"/>
    </xf>
    <xf numFmtId="191" fontId="78" fillId="27" borderId="40" xfId="203" applyFont="1" applyFill="1" applyBorder="1" applyAlignment="1" applyProtection="1">
      <alignment horizontal="left" vertical="center"/>
    </xf>
    <xf numFmtId="191" fontId="78" fillId="27" borderId="8" xfId="203" applyFont="1" applyFill="1" applyBorder="1" applyAlignment="1" applyProtection="1">
      <alignment horizontal="left" vertical="center"/>
    </xf>
    <xf numFmtId="191" fontId="78" fillId="18" borderId="40" xfId="203" applyFont="1" applyFill="1" applyBorder="1" applyAlignment="1" applyProtection="1">
      <alignment horizontal="left" vertical="center"/>
    </xf>
    <xf numFmtId="0" fontId="105" fillId="0" borderId="0" xfId="203" applyNumberFormat="1" applyFont="1" applyFill="1" applyBorder="1" applyAlignment="1" applyProtection="1">
      <alignment horizontal="center" vertical="center"/>
    </xf>
    <xf numFmtId="191" fontId="33" fillId="0" borderId="0" xfId="203" applyFont="1" applyFill="1" applyBorder="1" applyAlignment="1" applyProtection="1">
      <alignment horizontal="left" vertical="center"/>
    </xf>
    <xf numFmtId="194" fontId="33" fillId="0" borderId="0" xfId="119" applyNumberFormat="1" applyFont="1" applyFill="1" applyBorder="1" applyAlignment="1" applyProtection="1">
      <alignment horizontal="center" vertical="center"/>
    </xf>
    <xf numFmtId="193" fontId="33" fillId="0" borderId="0" xfId="119" applyNumberFormat="1" applyFont="1" applyFill="1" applyBorder="1" applyAlignment="1" applyProtection="1">
      <alignment horizontal="center" vertical="center"/>
    </xf>
    <xf numFmtId="190" fontId="33" fillId="0" borderId="0" xfId="203" applyNumberFormat="1" applyFont="1" applyFill="1" applyBorder="1" applyAlignment="1" applyProtection="1">
      <alignment horizontal="center" vertical="center"/>
    </xf>
    <xf numFmtId="191" fontId="99" fillId="0" borderId="0" xfId="135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191" fontId="154" fillId="0" borderId="20" xfId="203" applyFont="1" applyFill="1" applyBorder="1" applyAlignment="1" applyProtection="1">
      <alignment horizontal="center" vertical="center"/>
    </xf>
    <xf numFmtId="191" fontId="154" fillId="0" borderId="21" xfId="203" applyFont="1" applyFill="1" applyBorder="1" applyAlignment="1" applyProtection="1">
      <alignment horizontal="center" vertical="center"/>
    </xf>
    <xf numFmtId="0" fontId="77" fillId="21" borderId="32" xfId="204" applyNumberFormat="1" applyFont="1" applyFill="1" applyBorder="1" applyAlignment="1" applyProtection="1">
      <alignment horizontal="center" vertical="center"/>
    </xf>
    <xf numFmtId="191" fontId="88" fillId="21" borderId="15" xfId="204" applyNumberFormat="1" applyFont="1" applyFill="1" applyBorder="1" applyAlignment="1" applyProtection="1">
      <alignment horizontal="left" vertical="center"/>
    </xf>
    <xf numFmtId="191" fontId="88" fillId="21" borderId="37" xfId="204" applyNumberFormat="1" applyFont="1" applyFill="1" applyBorder="1" applyAlignment="1" applyProtection="1">
      <alignment horizontal="left" vertical="center"/>
    </xf>
    <xf numFmtId="191" fontId="78" fillId="18" borderId="32" xfId="204" applyNumberFormat="1" applyFont="1" applyFill="1" applyBorder="1" applyAlignment="1" applyProtection="1">
      <alignment horizontal="left" vertical="center"/>
    </xf>
    <xf numFmtId="191" fontId="78" fillId="0" borderId="39" xfId="204" applyNumberFormat="1" applyFont="1" applyFill="1" applyBorder="1" applyAlignment="1" applyProtection="1">
      <alignment horizontal="left" vertical="center"/>
    </xf>
    <xf numFmtId="191" fontId="78" fillId="18" borderId="22" xfId="204" applyNumberFormat="1" applyFont="1" applyFill="1" applyBorder="1" applyAlignment="1" applyProtection="1">
      <alignment horizontal="left" vertical="center"/>
    </xf>
    <xf numFmtId="191" fontId="87" fillId="18" borderId="31" xfId="120" applyNumberFormat="1" applyFont="1" applyFill="1" applyBorder="1" applyAlignment="1" applyProtection="1">
      <alignment horizontal="center" vertical="center"/>
    </xf>
    <xf numFmtId="191" fontId="87" fillId="0" borderId="16" xfId="120" applyNumberFormat="1" applyFont="1" applyFill="1" applyBorder="1" applyAlignment="1" applyProtection="1">
      <alignment horizontal="center" vertical="center"/>
    </xf>
    <xf numFmtId="191" fontId="87" fillId="18" borderId="34" xfId="120" applyNumberFormat="1" applyFont="1" applyFill="1" applyBorder="1" applyAlignment="1" applyProtection="1">
      <alignment horizontal="center" vertical="center"/>
    </xf>
    <xf numFmtId="187" fontId="87" fillId="18" borderId="30" xfId="120" applyNumberFormat="1" applyFont="1" applyFill="1" applyBorder="1" applyAlignment="1" applyProtection="1">
      <alignment horizontal="center" vertical="center"/>
    </xf>
    <xf numFmtId="186" fontId="87" fillId="18" borderId="31" xfId="120" applyNumberFormat="1" applyFont="1" applyFill="1" applyBorder="1" applyAlignment="1" applyProtection="1">
      <alignment horizontal="center" vertical="center"/>
    </xf>
    <xf numFmtId="187" fontId="87" fillId="0" borderId="18" xfId="120" applyNumberFormat="1" applyFont="1" applyFill="1" applyBorder="1" applyAlignment="1" applyProtection="1">
      <alignment horizontal="center" vertical="center"/>
    </xf>
    <xf numFmtId="186" fontId="87" fillId="0" borderId="14" xfId="120" applyNumberFormat="1" applyFont="1" applyFill="1" applyBorder="1" applyAlignment="1" applyProtection="1">
      <alignment horizontal="center" vertical="center"/>
    </xf>
    <xf numFmtId="187" fontId="87" fillId="18" borderId="28" xfId="120" applyNumberFormat="1" applyFont="1" applyFill="1" applyBorder="1" applyAlignment="1" applyProtection="1">
      <alignment horizontal="center" vertical="center"/>
    </xf>
    <xf numFmtId="186" fontId="87" fillId="18" borderId="29" xfId="120" applyNumberFormat="1" applyFont="1" applyFill="1" applyBorder="1" applyAlignment="1" applyProtection="1">
      <alignment horizontal="center" vertical="center"/>
    </xf>
    <xf numFmtId="190" fontId="82" fillId="0" borderId="8" xfId="203" applyNumberFormat="1" applyFont="1" applyFill="1" applyBorder="1" applyAlignment="1" applyProtection="1">
      <alignment horizontal="center" vertical="center"/>
    </xf>
    <xf numFmtId="190" fontId="82" fillId="0" borderId="25" xfId="203" applyNumberFormat="1" applyFont="1" applyFill="1" applyBorder="1" applyAlignment="1" applyProtection="1">
      <alignment horizontal="center" vertical="center"/>
    </xf>
    <xf numFmtId="190" fontId="82" fillId="19" borderId="121" xfId="203" applyNumberFormat="1" applyFont="1" applyFill="1" applyBorder="1" applyAlignment="1" applyProtection="1">
      <alignment horizontal="center" vertical="center"/>
    </xf>
    <xf numFmtId="190" fontId="82" fillId="18" borderId="25" xfId="203" applyNumberFormat="1" applyFont="1" applyFill="1" applyBorder="1" applyAlignment="1" applyProtection="1">
      <alignment horizontal="center" vertical="center"/>
    </xf>
    <xf numFmtId="190" fontId="82" fillId="18" borderId="117" xfId="203" applyNumberFormat="1" applyFont="1" applyFill="1" applyBorder="1" applyAlignment="1" applyProtection="1">
      <alignment horizontal="center" vertical="center"/>
    </xf>
    <xf numFmtId="190" fontId="82" fillId="0" borderId="126" xfId="203" applyNumberFormat="1" applyFont="1" applyFill="1" applyBorder="1" applyAlignment="1" applyProtection="1">
      <alignment horizontal="center" vertical="center"/>
    </xf>
    <xf numFmtId="190" fontId="82" fillId="19" borderId="120" xfId="203" applyNumberFormat="1" applyFont="1" applyFill="1" applyBorder="1" applyAlignment="1" applyProtection="1">
      <alignment horizontal="center" vertical="center"/>
    </xf>
    <xf numFmtId="191" fontId="88" fillId="0" borderId="39" xfId="203" applyFont="1" applyFill="1" applyBorder="1" applyAlignment="1" applyProtection="1">
      <alignment horizontal="left" vertical="center"/>
    </xf>
    <xf numFmtId="191" fontId="74" fillId="0" borderId="72" xfId="203" applyFont="1" applyFill="1" applyBorder="1" applyAlignment="1" applyProtection="1">
      <alignment horizontal="center" vertical="center"/>
    </xf>
    <xf numFmtId="194" fontId="88" fillId="0" borderId="54" xfId="119" applyNumberFormat="1" applyFont="1" applyFill="1" applyBorder="1" applyAlignment="1" applyProtection="1">
      <alignment horizontal="center" vertical="center"/>
    </xf>
    <xf numFmtId="193" fontId="88" fillId="0" borderId="43" xfId="119" applyNumberFormat="1" applyFont="1" applyFill="1" applyBorder="1" applyAlignment="1" applyProtection="1">
      <alignment horizontal="center" vertical="center"/>
    </xf>
    <xf numFmtId="194" fontId="87" fillId="0" borderId="53" xfId="203" applyNumberFormat="1" applyFont="1" applyFill="1" applyBorder="1" applyAlignment="1" applyProtection="1">
      <alignment horizontal="center" vertical="center"/>
    </xf>
    <xf numFmtId="193" fontId="87" fillId="0" borderId="42" xfId="203" applyNumberFormat="1" applyFont="1" applyFill="1" applyBorder="1" applyAlignment="1" applyProtection="1">
      <alignment horizontal="center" vertical="center"/>
    </xf>
    <xf numFmtId="190" fontId="82" fillId="19" borderId="22" xfId="203" applyNumberFormat="1" applyFont="1" applyFill="1" applyBorder="1" applyAlignment="1" applyProtection="1">
      <alignment horizontal="center" vertical="center"/>
    </xf>
    <xf numFmtId="190" fontId="82" fillId="19" borderId="26" xfId="203" applyNumberFormat="1" applyFont="1" applyFill="1" applyBorder="1" applyAlignment="1" applyProtection="1">
      <alignment horizontal="center" vertical="center"/>
    </xf>
    <xf numFmtId="190" fontId="82" fillId="0" borderId="124" xfId="203" applyNumberFormat="1" applyFont="1" applyFill="1" applyBorder="1" applyAlignment="1" applyProtection="1">
      <alignment horizontal="center" vertical="center"/>
    </xf>
    <xf numFmtId="190" fontId="82" fillId="18" borderId="41" xfId="203" applyNumberFormat="1" applyFont="1" applyFill="1" applyBorder="1" applyAlignment="1" applyProtection="1">
      <alignment horizontal="center" vertical="center"/>
    </xf>
    <xf numFmtId="190" fontId="82" fillId="18" borderId="118" xfId="203" applyNumberFormat="1" applyFont="1" applyFill="1" applyBorder="1" applyAlignment="1" applyProtection="1">
      <alignment horizontal="center" vertical="center"/>
    </xf>
    <xf numFmtId="190" fontId="82" fillId="19" borderId="41" xfId="203" applyNumberFormat="1" applyFont="1" applyFill="1" applyBorder="1" applyAlignment="1" applyProtection="1">
      <alignment horizontal="center" vertical="center"/>
    </xf>
    <xf numFmtId="190" fontId="82" fillId="0" borderId="125" xfId="203" applyNumberFormat="1" applyFont="1" applyFill="1" applyBorder="1" applyAlignment="1" applyProtection="1">
      <alignment horizontal="center" vertical="center"/>
    </xf>
    <xf numFmtId="191" fontId="74" fillId="27" borderId="27" xfId="203" applyFont="1" applyFill="1" applyBorder="1" applyAlignment="1" applyProtection="1">
      <alignment horizontal="center" vertical="center"/>
    </xf>
    <xf numFmtId="194" fontId="88" fillId="27" borderId="17" xfId="119" applyNumberFormat="1" applyFont="1" applyFill="1" applyBorder="1" applyAlignment="1" applyProtection="1">
      <alignment horizontal="center" vertical="center"/>
    </xf>
    <xf numFmtId="193" fontId="88" fillId="27" borderId="16" xfId="119" applyNumberFormat="1" applyFont="1" applyFill="1" applyBorder="1" applyAlignment="1" applyProtection="1">
      <alignment horizontal="center" vertical="center"/>
    </xf>
    <xf numFmtId="190" fontId="82" fillId="27" borderId="25" xfId="203" applyNumberFormat="1" applyFont="1" applyFill="1" applyBorder="1" applyAlignment="1" applyProtection="1">
      <alignment horizontal="center" vertical="center"/>
    </xf>
    <xf numFmtId="190" fontId="82" fillId="27" borderId="117" xfId="203" applyNumberFormat="1" applyFont="1" applyFill="1" applyBorder="1" applyAlignment="1" applyProtection="1">
      <alignment horizontal="center" vertical="center"/>
    </xf>
    <xf numFmtId="190" fontId="82" fillId="27" borderId="126" xfId="203" applyNumberFormat="1" applyFont="1" applyFill="1" applyBorder="1" applyAlignment="1" applyProtection="1">
      <alignment horizontal="center" vertical="center"/>
    </xf>
    <xf numFmtId="191" fontId="88" fillId="27" borderId="37" xfId="203" applyFont="1" applyFill="1" applyBorder="1" applyAlignment="1" applyProtection="1">
      <alignment horizontal="left" vertical="center"/>
    </xf>
    <xf numFmtId="191" fontId="87" fillId="27" borderId="37" xfId="203" applyFont="1" applyFill="1" applyBorder="1" applyAlignment="1" applyProtection="1">
      <alignment horizontal="center" vertical="center"/>
    </xf>
    <xf numFmtId="191" fontId="74" fillId="27" borderId="71" xfId="203" applyFont="1" applyFill="1" applyBorder="1" applyAlignment="1" applyProtection="1">
      <alignment horizontal="center" vertical="center"/>
    </xf>
    <xf numFmtId="191" fontId="87" fillId="27" borderId="34" xfId="203" applyNumberFormat="1" applyFont="1" applyFill="1" applyBorder="1" applyAlignment="1" applyProtection="1">
      <alignment horizontal="center" vertical="center"/>
    </xf>
    <xf numFmtId="194" fontId="88" fillId="27" borderId="28" xfId="119" applyNumberFormat="1" applyFont="1" applyFill="1" applyBorder="1" applyAlignment="1" applyProtection="1">
      <alignment horizontal="center" vertical="center"/>
    </xf>
    <xf numFmtId="193" fontId="88" fillId="27" borderId="29" xfId="119" applyNumberFormat="1" applyFont="1" applyFill="1" applyBorder="1" applyAlignment="1" applyProtection="1">
      <alignment horizontal="center" vertical="center"/>
    </xf>
    <xf numFmtId="194" fontId="87" fillId="27" borderId="33" xfId="203" applyNumberFormat="1" applyFont="1" applyFill="1" applyBorder="1" applyAlignment="1" applyProtection="1">
      <alignment horizontal="center" vertical="center"/>
    </xf>
    <xf numFmtId="193" fontId="87" fillId="27" borderId="34" xfId="203" applyNumberFormat="1" applyFont="1" applyFill="1" applyBorder="1" applyAlignment="1" applyProtection="1">
      <alignment horizontal="center" vertical="center"/>
    </xf>
    <xf numFmtId="190" fontId="82" fillId="27" borderId="124" xfId="203" applyNumberFormat="1" applyFont="1" applyFill="1" applyBorder="1" applyAlignment="1" applyProtection="1">
      <alignment horizontal="center" vertical="center"/>
    </xf>
    <xf numFmtId="190" fontId="82" fillId="27" borderId="26" xfId="203" applyNumberFormat="1" applyFont="1" applyFill="1" applyBorder="1" applyAlignment="1" applyProtection="1">
      <alignment horizontal="center" vertical="center"/>
    </xf>
    <xf numFmtId="190" fontId="82" fillId="27" borderId="113" xfId="203" applyNumberFormat="1" applyFont="1" applyFill="1" applyBorder="1" applyAlignment="1" applyProtection="1">
      <alignment horizontal="center" vertical="center"/>
    </xf>
    <xf numFmtId="190" fontId="82" fillId="27" borderId="125" xfId="203" applyNumberFormat="1" applyFont="1" applyFill="1" applyBorder="1" applyAlignment="1" applyProtection="1">
      <alignment horizontal="center" vertical="center"/>
    </xf>
    <xf numFmtId="191" fontId="177" fillId="0" borderId="25" xfId="203" applyFont="1" applyFill="1" applyBorder="1" applyAlignment="1" applyProtection="1">
      <alignment horizontal="center" vertical="center"/>
    </xf>
    <xf numFmtId="191" fontId="177" fillId="0" borderId="120" xfId="203" applyFont="1" applyFill="1" applyBorder="1" applyAlignment="1" applyProtection="1">
      <alignment horizontal="center" vertical="center"/>
    </xf>
    <xf numFmtId="191" fontId="139" fillId="0" borderId="8" xfId="203" applyFont="1" applyFill="1" applyBorder="1" applyAlignment="1" applyProtection="1">
      <alignment horizontal="center" vertical="center"/>
    </xf>
    <xf numFmtId="191" fontId="139" fillId="0" borderId="25" xfId="203" applyFont="1" applyFill="1" applyBorder="1" applyAlignment="1" applyProtection="1">
      <alignment horizontal="center" vertical="center"/>
    </xf>
    <xf numFmtId="191" fontId="78" fillId="0" borderId="116" xfId="203" applyFont="1" applyFill="1" applyBorder="1" applyAlignment="1" applyProtection="1">
      <alignment horizontal="center" vertical="center"/>
    </xf>
    <xf numFmtId="191" fontId="78" fillId="0" borderId="25" xfId="203" applyFont="1" applyFill="1" applyBorder="1" applyAlignment="1" applyProtection="1">
      <alignment horizontal="center" vertical="center"/>
    </xf>
    <xf numFmtId="191" fontId="78" fillId="0" borderId="21" xfId="203" applyFont="1" applyFill="1" applyBorder="1" applyAlignment="1" applyProtection="1">
      <alignment horizontal="center" vertical="center"/>
    </xf>
    <xf numFmtId="191" fontId="78" fillId="51" borderId="8" xfId="203" applyFont="1" applyFill="1" applyBorder="1" applyAlignment="1" applyProtection="1">
      <alignment horizontal="center" vertical="center"/>
    </xf>
    <xf numFmtId="191" fontId="139" fillId="51" borderId="8" xfId="203" applyFont="1" applyFill="1" applyBorder="1" applyAlignment="1" applyProtection="1">
      <alignment horizontal="center" vertical="center"/>
    </xf>
    <xf numFmtId="191" fontId="139" fillId="51" borderId="25" xfId="203" applyFont="1" applyFill="1" applyBorder="1" applyAlignment="1" applyProtection="1">
      <alignment horizontal="center" vertical="center"/>
    </xf>
    <xf numFmtId="191" fontId="78" fillId="51" borderId="116" xfId="203" applyFont="1" applyFill="1" applyBorder="1" applyAlignment="1" applyProtection="1">
      <alignment horizontal="center" vertical="center"/>
    </xf>
    <xf numFmtId="191" fontId="78" fillId="51" borderId="21" xfId="203" applyFont="1" applyFill="1" applyBorder="1" applyAlignment="1" applyProtection="1">
      <alignment horizontal="center" vertical="center"/>
    </xf>
    <xf numFmtId="20" fontId="78" fillId="51" borderId="40" xfId="203" quotePrefix="1" applyNumberFormat="1" applyFont="1" applyFill="1" applyBorder="1" applyAlignment="1" applyProtection="1">
      <alignment horizontal="center" vertical="center"/>
    </xf>
    <xf numFmtId="20" fontId="139" fillId="51" borderId="40" xfId="203" quotePrefix="1" applyNumberFormat="1" applyFont="1" applyFill="1" applyBorder="1" applyAlignment="1" applyProtection="1">
      <alignment horizontal="center" vertical="center"/>
    </xf>
    <xf numFmtId="20" fontId="139" fillId="51" borderId="41" xfId="203" quotePrefix="1" applyNumberFormat="1" applyFont="1" applyFill="1" applyBorder="1" applyAlignment="1" applyProtection="1">
      <alignment horizontal="center" vertical="center"/>
    </xf>
    <xf numFmtId="20" fontId="78" fillId="51" borderId="60" xfId="203" quotePrefix="1" applyNumberFormat="1" applyFont="1" applyFill="1" applyBorder="1" applyAlignment="1" applyProtection="1">
      <alignment horizontal="center" vertical="center"/>
    </xf>
    <xf numFmtId="20" fontId="78" fillId="51" borderId="87" xfId="203" quotePrefix="1" applyNumberFormat="1" applyFont="1" applyFill="1" applyBorder="1" applyAlignment="1" applyProtection="1">
      <alignment horizontal="center" vertical="center"/>
    </xf>
    <xf numFmtId="0" fontId="78" fillId="0" borderId="0" xfId="203" applyNumberFormat="1" applyFont="1" applyFill="1" applyBorder="1" applyAlignment="1" applyProtection="1">
      <alignment horizontal="center" vertical="center"/>
    </xf>
    <xf numFmtId="191" fontId="78" fillId="0" borderId="0" xfId="203" applyFont="1" applyFill="1" applyBorder="1" applyAlignment="1" applyProtection="1">
      <alignment horizontal="left" vertical="center"/>
    </xf>
    <xf numFmtId="191" fontId="78" fillId="0" borderId="0" xfId="203" quotePrefix="1" applyFont="1" applyFill="1" applyBorder="1" applyAlignment="1" applyProtection="1">
      <alignment horizontal="center" vertical="center"/>
    </xf>
    <xf numFmtId="191" fontId="82" fillId="0" borderId="0" xfId="119" applyFont="1" applyFill="1" applyBorder="1" applyAlignment="1" applyProtection="1">
      <alignment horizontal="center" vertical="center"/>
    </xf>
    <xf numFmtId="186" fontId="78" fillId="0" borderId="0" xfId="203" quotePrefix="1" applyNumberFormat="1" applyFont="1" applyFill="1" applyBorder="1" applyAlignment="1" applyProtection="1">
      <alignment horizontal="center" vertical="center"/>
    </xf>
    <xf numFmtId="190" fontId="82" fillId="0" borderId="0" xfId="203" applyNumberFormat="1" applyFont="1" applyFill="1" applyBorder="1" applyAlignment="1" applyProtection="1">
      <alignment horizontal="center" vertical="center"/>
    </xf>
    <xf numFmtId="193" fontId="87" fillId="18" borderId="35" xfId="203" quotePrefix="1" applyNumberFormat="1" applyFont="1" applyFill="1" applyBorder="1" applyAlignment="1" applyProtection="1">
      <alignment horizontal="center" vertical="center"/>
    </xf>
    <xf numFmtId="194" fontId="87" fillId="18" borderId="108" xfId="203" quotePrefix="1" applyNumberFormat="1" applyFont="1" applyFill="1" applyBorder="1" applyAlignment="1" applyProtection="1">
      <alignment horizontal="center" vertical="center"/>
    </xf>
    <xf numFmtId="186" fontId="87" fillId="18" borderId="26" xfId="203" quotePrefix="1" applyNumberFormat="1" applyFont="1" applyFill="1" applyBorder="1" applyAlignment="1" applyProtection="1">
      <alignment horizontal="center" vertical="center"/>
    </xf>
    <xf numFmtId="186" fontId="87" fillId="18" borderId="111" xfId="203" quotePrefix="1" applyNumberFormat="1" applyFont="1" applyFill="1" applyBorder="1" applyAlignment="1" applyProtection="1">
      <alignment horizontal="center" vertical="center"/>
    </xf>
    <xf numFmtId="193" fontId="87" fillId="27" borderId="51" xfId="203" quotePrefix="1" applyNumberFormat="1" applyFont="1" applyFill="1" applyBorder="1" applyAlignment="1" applyProtection="1">
      <alignment horizontal="center" vertical="center"/>
    </xf>
    <xf numFmtId="194" fontId="87" fillId="27" borderId="109" xfId="203" quotePrefix="1" applyNumberFormat="1" applyFont="1" applyFill="1" applyBorder="1" applyAlignment="1" applyProtection="1">
      <alignment horizontal="center" vertical="center"/>
    </xf>
    <xf numFmtId="186" fontId="87" fillId="27" borderId="26" xfId="203" quotePrefix="1" applyNumberFormat="1" applyFont="1" applyFill="1" applyBorder="1" applyAlignment="1" applyProtection="1">
      <alignment horizontal="center" vertical="center"/>
    </xf>
    <xf numFmtId="186" fontId="87" fillId="27" borderId="111" xfId="203" quotePrefix="1" applyNumberFormat="1" applyFont="1" applyFill="1" applyBorder="1" applyAlignment="1" applyProtection="1">
      <alignment horizontal="center" vertical="center"/>
    </xf>
    <xf numFmtId="193" fontId="87" fillId="18" borderId="51" xfId="203" quotePrefix="1" applyNumberFormat="1" applyFont="1" applyFill="1" applyBorder="1" applyAlignment="1" applyProtection="1">
      <alignment horizontal="center" vertical="center"/>
    </xf>
    <xf numFmtId="194" fontId="87" fillId="18" borderId="109" xfId="203" quotePrefix="1" applyNumberFormat="1" applyFont="1" applyFill="1" applyBorder="1" applyAlignment="1" applyProtection="1">
      <alignment horizontal="center" vertical="center"/>
    </xf>
    <xf numFmtId="190" fontId="74" fillId="0" borderId="25" xfId="203" applyNumberFormat="1" applyFont="1" applyFill="1" applyBorder="1" applyAlignment="1" applyProtection="1">
      <alignment horizontal="center" vertical="center"/>
    </xf>
    <xf numFmtId="191" fontId="87" fillId="0" borderId="40" xfId="203" applyFont="1" applyFill="1" applyBorder="1" applyAlignment="1" applyProtection="1">
      <alignment horizontal="center" vertical="center"/>
    </xf>
    <xf numFmtId="191" fontId="87" fillId="0" borderId="39" xfId="203" applyFont="1" applyFill="1" applyBorder="1" applyAlignment="1" applyProtection="1">
      <alignment horizontal="center" vertical="center"/>
    </xf>
    <xf numFmtId="191" fontId="87" fillId="0" borderId="42" xfId="203" applyNumberFormat="1" applyFont="1" applyFill="1" applyBorder="1" applyAlignment="1" applyProtection="1">
      <alignment horizontal="center" vertical="center"/>
    </xf>
    <xf numFmtId="191" fontId="87" fillId="0" borderId="37" xfId="203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191" fontId="78" fillId="0" borderId="40" xfId="203" applyFont="1" applyFill="1" applyBorder="1" applyAlignment="1" applyProtection="1">
      <alignment horizontal="left" vertical="center"/>
    </xf>
    <xf numFmtId="191" fontId="74" fillId="0" borderId="59" xfId="203" applyFont="1" applyFill="1" applyBorder="1" applyAlignment="1" applyProtection="1">
      <alignment horizontal="center" vertical="center"/>
    </xf>
    <xf numFmtId="194" fontId="88" fillId="0" borderId="53" xfId="119" applyNumberFormat="1" applyFont="1" applyFill="1" applyBorder="1" applyAlignment="1" applyProtection="1">
      <alignment horizontal="center" vertical="center"/>
    </xf>
    <xf numFmtId="193" fontId="88" fillId="0" borderId="42" xfId="119" applyNumberFormat="1" applyFont="1" applyFill="1" applyBorder="1" applyAlignment="1" applyProtection="1">
      <alignment horizontal="center" vertical="center"/>
    </xf>
    <xf numFmtId="190" fontId="82" fillId="0" borderId="40" xfId="203" applyNumberFormat="1" applyFont="1" applyFill="1" applyBorder="1" applyAlignment="1" applyProtection="1">
      <alignment horizontal="center" vertical="center"/>
    </xf>
    <xf numFmtId="190" fontId="82" fillId="0" borderId="41" xfId="203" applyNumberFormat="1" applyFont="1" applyFill="1" applyBorder="1" applyAlignment="1" applyProtection="1">
      <alignment horizontal="center" vertical="center"/>
    </xf>
    <xf numFmtId="190" fontId="82" fillId="19" borderId="122" xfId="203" applyNumberFormat="1" applyFont="1" applyFill="1" applyBorder="1" applyAlignment="1" applyProtection="1">
      <alignment horizontal="center" vertical="center"/>
    </xf>
    <xf numFmtId="190" fontId="82" fillId="19" borderId="40" xfId="203" applyNumberFormat="1" applyFont="1" applyFill="1" applyBorder="1" applyAlignment="1" applyProtection="1">
      <alignment horizontal="center" vertical="center"/>
    </xf>
    <xf numFmtId="190" fontId="82" fillId="0" borderId="133" xfId="203" applyNumberFormat="1" applyFont="1" applyFill="1" applyBorder="1" applyAlignment="1" applyProtection="1">
      <alignment horizontal="center" vertical="center"/>
    </xf>
    <xf numFmtId="190" fontId="82" fillId="19" borderId="123" xfId="203" applyNumberFormat="1" applyFont="1" applyFill="1" applyBorder="1" applyAlignment="1" applyProtection="1">
      <alignment horizontal="center" vertical="center"/>
    </xf>
    <xf numFmtId="191" fontId="88" fillId="0" borderId="48" xfId="203" applyFont="1" applyFill="1" applyBorder="1" applyAlignment="1" applyProtection="1">
      <alignment horizontal="left" vertical="center"/>
    </xf>
    <xf numFmtId="191" fontId="87" fillId="0" borderId="48" xfId="203" applyFont="1" applyFill="1" applyBorder="1" applyAlignment="1" applyProtection="1">
      <alignment horizontal="center" vertical="center"/>
    </xf>
    <xf numFmtId="191" fontId="74" fillId="0" borderId="134" xfId="203" applyFont="1" applyFill="1" applyBorder="1" applyAlignment="1" applyProtection="1">
      <alignment horizontal="center" vertical="center"/>
    </xf>
    <xf numFmtId="191" fontId="87" fillId="0" borderId="50" xfId="203" applyNumberFormat="1" applyFont="1" applyFill="1" applyBorder="1" applyAlignment="1" applyProtection="1">
      <alignment horizontal="center" vertical="center"/>
    </xf>
    <xf numFmtId="194" fontId="88" fillId="0" borderId="135" xfId="119" applyNumberFormat="1" applyFont="1" applyFill="1" applyBorder="1" applyAlignment="1" applyProtection="1">
      <alignment horizontal="center" vertical="center"/>
    </xf>
    <xf numFmtId="193" fontId="88" fillId="0" borderId="50" xfId="119" applyNumberFormat="1" applyFont="1" applyFill="1" applyBorder="1" applyAlignment="1" applyProtection="1">
      <alignment horizontal="center" vertical="center"/>
    </xf>
    <xf numFmtId="194" fontId="87" fillId="0" borderId="135" xfId="203" applyNumberFormat="1" applyFont="1" applyFill="1" applyBorder="1" applyAlignment="1" applyProtection="1">
      <alignment horizontal="center" vertical="center"/>
    </xf>
    <xf numFmtId="193" fontId="87" fillId="0" borderId="50" xfId="203" applyNumberFormat="1" applyFont="1" applyFill="1" applyBorder="1" applyAlignment="1" applyProtection="1">
      <alignment horizontal="center" vertical="center"/>
    </xf>
    <xf numFmtId="190" fontId="82" fillId="19" borderId="136" xfId="203" applyNumberFormat="1" applyFont="1" applyFill="1" applyBorder="1" applyAlignment="1" applyProtection="1">
      <alignment horizontal="center" vertical="center"/>
    </xf>
    <xf numFmtId="190" fontId="82" fillId="19" borderId="103" xfId="203" applyNumberFormat="1" applyFont="1" applyFill="1" applyBorder="1" applyAlignment="1" applyProtection="1">
      <alignment horizontal="center" vertical="center"/>
    </xf>
    <xf numFmtId="190" fontId="82" fillId="0" borderId="137" xfId="203" applyNumberFormat="1" applyFont="1" applyFill="1" applyBorder="1" applyAlignment="1" applyProtection="1">
      <alignment horizontal="center" vertical="center"/>
    </xf>
    <xf numFmtId="190" fontId="82" fillId="0" borderId="136" xfId="203" applyNumberFormat="1" applyFont="1" applyFill="1" applyBorder="1" applyAlignment="1" applyProtection="1">
      <alignment horizontal="center" vertical="center"/>
    </xf>
    <xf numFmtId="190" fontId="82" fillId="18" borderId="48" xfId="203" applyNumberFormat="1" applyFont="1" applyFill="1" applyBorder="1" applyAlignment="1" applyProtection="1">
      <alignment horizontal="center" vertical="center"/>
    </xf>
    <xf numFmtId="190" fontId="82" fillId="18" borderId="49" xfId="203" applyNumberFormat="1" applyFont="1" applyFill="1" applyBorder="1" applyAlignment="1" applyProtection="1">
      <alignment horizontal="center" vertical="center"/>
    </xf>
    <xf numFmtId="190" fontId="82" fillId="18" borderId="138" xfId="203" applyNumberFormat="1" applyFont="1" applyFill="1" applyBorder="1" applyAlignment="1" applyProtection="1">
      <alignment horizontal="center" vertical="center"/>
    </xf>
    <xf numFmtId="190" fontId="82" fillId="19" borderId="49" xfId="203" applyNumberFormat="1" applyFont="1" applyFill="1" applyBorder="1" applyAlignment="1" applyProtection="1">
      <alignment horizontal="center" vertical="center"/>
    </xf>
    <xf numFmtId="190" fontId="82" fillId="0" borderId="139" xfId="203" applyNumberFormat="1" applyFont="1" applyFill="1" applyBorder="1" applyAlignment="1" applyProtection="1">
      <alignment horizontal="center" vertical="center"/>
    </xf>
    <xf numFmtId="191" fontId="88" fillId="27" borderId="39" xfId="203" applyFont="1" applyFill="1" applyBorder="1" applyAlignment="1" applyProtection="1">
      <alignment horizontal="left" vertical="center"/>
    </xf>
    <xf numFmtId="191" fontId="87" fillId="27" borderId="39" xfId="203" applyFont="1" applyFill="1" applyBorder="1" applyAlignment="1" applyProtection="1">
      <alignment horizontal="center" vertical="center"/>
    </xf>
    <xf numFmtId="191" fontId="74" fillId="27" borderId="72" xfId="203" applyFont="1" applyFill="1" applyBorder="1" applyAlignment="1" applyProtection="1">
      <alignment horizontal="center" vertical="center"/>
    </xf>
    <xf numFmtId="191" fontId="87" fillId="27" borderId="42" xfId="203" applyNumberFormat="1" applyFont="1" applyFill="1" applyBorder="1" applyAlignment="1" applyProtection="1">
      <alignment horizontal="center" vertical="center"/>
    </xf>
    <xf numFmtId="194" fontId="88" fillId="27" borderId="54" xfId="119" applyNumberFormat="1" applyFont="1" applyFill="1" applyBorder="1" applyAlignment="1" applyProtection="1">
      <alignment horizontal="center" vertical="center"/>
    </xf>
    <xf numFmtId="193" fontId="88" fillId="27" borderId="43" xfId="119" applyNumberFormat="1" applyFont="1" applyFill="1" applyBorder="1" applyAlignment="1" applyProtection="1">
      <alignment horizontal="center" vertical="center"/>
    </xf>
    <xf numFmtId="194" fontId="87" fillId="27" borderId="53" xfId="203" applyNumberFormat="1" applyFont="1" applyFill="1" applyBorder="1" applyAlignment="1" applyProtection="1">
      <alignment horizontal="center" vertical="center"/>
    </xf>
    <xf numFmtId="193" fontId="87" fillId="27" borderId="42" xfId="203" applyNumberFormat="1" applyFont="1" applyFill="1" applyBorder="1" applyAlignment="1" applyProtection="1">
      <alignment horizontal="center" vertical="center"/>
    </xf>
    <xf numFmtId="190" fontId="82" fillId="27" borderId="122" xfId="203" applyNumberFormat="1" applyFont="1" applyFill="1" applyBorder="1" applyAlignment="1" applyProtection="1">
      <alignment horizontal="center" vertical="center"/>
    </xf>
    <xf numFmtId="190" fontId="82" fillId="27" borderId="40" xfId="203" applyNumberFormat="1" applyFont="1" applyFill="1" applyBorder="1" applyAlignment="1" applyProtection="1">
      <alignment horizontal="center" vertical="center"/>
    </xf>
    <xf numFmtId="190" fontId="82" fillId="27" borderId="41" xfId="203" applyNumberFormat="1" applyFont="1" applyFill="1" applyBorder="1" applyAlignment="1" applyProtection="1">
      <alignment horizontal="center" vertical="center"/>
    </xf>
    <xf numFmtId="190" fontId="82" fillId="27" borderId="118" xfId="203" applyNumberFormat="1" applyFont="1" applyFill="1" applyBorder="1" applyAlignment="1" applyProtection="1">
      <alignment horizontal="center" vertical="center"/>
    </xf>
    <xf numFmtId="190" fontId="82" fillId="27" borderId="123" xfId="203" applyNumberFormat="1" applyFont="1" applyFill="1" applyBorder="1" applyAlignment="1" applyProtection="1">
      <alignment horizontal="center" vertical="center"/>
    </xf>
    <xf numFmtId="190" fontId="82" fillId="19" borderId="25" xfId="203" applyNumberFormat="1" applyFont="1" applyFill="1" applyBorder="1" applyAlignment="1" applyProtection="1">
      <alignment horizontal="center" vertical="center"/>
    </xf>
    <xf numFmtId="191" fontId="88" fillId="0" borderId="40" xfId="203" applyFont="1" applyFill="1" applyBorder="1" applyAlignment="1" applyProtection="1">
      <alignment horizontal="left" vertical="center"/>
    </xf>
    <xf numFmtId="190" fontId="82" fillId="0" borderId="122" xfId="203" applyNumberFormat="1" applyFont="1" applyFill="1" applyBorder="1" applyAlignment="1" applyProtection="1">
      <alignment horizontal="center" vertical="center"/>
    </xf>
    <xf numFmtId="190" fontId="82" fillId="0" borderId="123" xfId="203" applyNumberFormat="1" applyFont="1" applyFill="1" applyBorder="1" applyAlignment="1" applyProtection="1">
      <alignment horizontal="center" vertical="center"/>
    </xf>
    <xf numFmtId="191" fontId="88" fillId="0" borderId="8" xfId="203" applyFont="1" applyFill="1" applyBorder="1" applyAlignment="1" applyProtection="1">
      <alignment horizontal="left" vertical="center"/>
    </xf>
    <xf numFmtId="190" fontId="82" fillId="0" borderId="121" xfId="203" applyNumberFormat="1" applyFont="1" applyFill="1" applyBorder="1" applyAlignment="1" applyProtection="1">
      <alignment horizontal="center" vertical="center"/>
    </xf>
    <xf numFmtId="190" fontId="82" fillId="0" borderId="120" xfId="203" applyNumberFormat="1" applyFont="1" applyFill="1" applyBorder="1" applyAlignment="1" applyProtection="1">
      <alignment horizontal="center" vertical="center"/>
    </xf>
    <xf numFmtId="191" fontId="178" fillId="0" borderId="0" xfId="0" applyFont="1" applyAlignment="1">
      <alignment vertical="center"/>
    </xf>
    <xf numFmtId="191" fontId="179" fillId="0" borderId="0" xfId="0" applyFont="1" applyAlignment="1">
      <alignment vertical="center"/>
    </xf>
    <xf numFmtId="191" fontId="180" fillId="0" borderId="0" xfId="0" applyFont="1" applyAlignment="1">
      <alignment vertical="center"/>
    </xf>
    <xf numFmtId="0" fontId="79" fillId="0" borderId="40" xfId="203" applyNumberFormat="1" applyFont="1" applyFill="1" applyBorder="1" applyAlignment="1" applyProtection="1">
      <alignment horizontal="center" vertical="center"/>
    </xf>
    <xf numFmtId="0" fontId="79" fillId="27" borderId="8" xfId="203" applyNumberFormat="1" applyFont="1" applyFill="1" applyBorder="1" applyAlignment="1" applyProtection="1">
      <alignment horizontal="center" vertical="center"/>
    </xf>
    <xf numFmtId="0" fontId="79" fillId="27" borderId="22" xfId="203" applyNumberFormat="1" applyFont="1" applyFill="1" applyBorder="1" applyAlignment="1" applyProtection="1">
      <alignment horizontal="center" vertical="center"/>
    </xf>
    <xf numFmtId="0" fontId="79" fillId="0" borderId="48" xfId="203" applyNumberFormat="1" applyFont="1" applyFill="1" applyBorder="1" applyAlignment="1" applyProtection="1">
      <alignment horizontal="center" vertical="center"/>
    </xf>
    <xf numFmtId="0" fontId="79" fillId="27" borderId="40" xfId="203" applyNumberFormat="1" applyFont="1" applyFill="1" applyBorder="1" applyAlignment="1" applyProtection="1">
      <alignment horizontal="center" vertical="center"/>
    </xf>
    <xf numFmtId="190" fontId="181" fillId="0" borderId="8" xfId="203" applyNumberFormat="1" applyFont="1" applyFill="1" applyBorder="1" applyAlignment="1" applyProtection="1">
      <alignment horizontal="center" vertical="center"/>
    </xf>
    <xf numFmtId="190" fontId="181" fillId="49" borderId="8" xfId="203" applyNumberFormat="1" applyFont="1" applyFill="1" applyBorder="1" applyAlignment="1" applyProtection="1">
      <alignment horizontal="center" vertical="center"/>
    </xf>
    <xf numFmtId="191" fontId="86" fillId="0" borderId="0" xfId="212" applyFont="1" applyAlignment="1">
      <alignment vertical="center"/>
    </xf>
    <xf numFmtId="191" fontId="182" fillId="0" borderId="0" xfId="212" applyNumberFormat="1" applyFont="1" applyAlignment="1">
      <alignment vertical="center"/>
    </xf>
    <xf numFmtId="191" fontId="182" fillId="0" borderId="0" xfId="819" applyNumberFormat="1" applyFont="1" applyAlignment="1">
      <alignment vertical="center"/>
    </xf>
    <xf numFmtId="191" fontId="183" fillId="0" borderId="0" xfId="819" applyNumberFormat="1" applyFont="1" applyAlignment="1">
      <alignment vertical="center"/>
    </xf>
    <xf numFmtId="191" fontId="183" fillId="0" borderId="0" xfId="819" applyFont="1" applyAlignment="1">
      <alignment vertical="center"/>
    </xf>
    <xf numFmtId="191" fontId="183" fillId="0" borderId="0" xfId="212" applyNumberFormat="1" applyFont="1" applyAlignment="1">
      <alignment vertical="center"/>
    </xf>
    <xf numFmtId="191" fontId="183" fillId="0" borderId="0" xfId="212" applyFont="1" applyAlignment="1">
      <alignment vertical="center"/>
    </xf>
    <xf numFmtId="191" fontId="184" fillId="0" borderId="0" xfId="819" applyFont="1" applyAlignment="1">
      <alignment vertical="center"/>
    </xf>
    <xf numFmtId="191" fontId="184" fillId="0" borderId="0" xfId="212" applyFont="1" applyAlignment="1">
      <alignment vertical="center"/>
    </xf>
    <xf numFmtId="191" fontId="167" fillId="0" borderId="0" xfId="203" applyFont="1" applyFill="1" applyBorder="1" applyAlignment="1" applyProtection="1">
      <alignment horizontal="center" vertical="center"/>
    </xf>
    <xf numFmtId="191" fontId="185" fillId="0" borderId="0" xfId="203" applyFont="1" applyFill="1" applyBorder="1" applyAlignment="1" applyProtection="1">
      <alignment horizontal="center" vertical="center"/>
    </xf>
    <xf numFmtId="20" fontId="167" fillId="0" borderId="0" xfId="203" applyNumberFormat="1" applyFont="1" applyFill="1" applyBorder="1" applyAlignment="1" applyProtection="1">
      <alignment horizontal="center" vertical="center"/>
    </xf>
    <xf numFmtId="191" fontId="140" fillId="0" borderId="0" xfId="1118" applyFont="1" applyAlignment="1">
      <alignment vertical="center"/>
    </xf>
    <xf numFmtId="0" fontId="140" fillId="0" borderId="0" xfId="1118" applyNumberFormat="1" applyFont="1" applyAlignment="1">
      <alignment vertical="center"/>
    </xf>
    <xf numFmtId="0" fontId="167" fillId="0" borderId="0" xfId="1119" applyFont="1" applyFill="1" applyAlignment="1">
      <alignment vertical="center"/>
    </xf>
    <xf numFmtId="190" fontId="186" fillId="0" borderId="0" xfId="203" applyNumberFormat="1" applyFont="1" applyFill="1" applyBorder="1" applyAlignment="1" applyProtection="1">
      <alignment horizontal="center" vertical="center"/>
    </xf>
    <xf numFmtId="0" fontId="78" fillId="18" borderId="70" xfId="203" applyNumberFormat="1" applyFont="1" applyFill="1" applyBorder="1" applyAlignment="1" applyProtection="1">
      <alignment horizontal="center" vertical="center"/>
    </xf>
    <xf numFmtId="191" fontId="78" fillId="18" borderId="143" xfId="203" applyFont="1" applyFill="1" applyBorder="1" applyAlignment="1" applyProtection="1">
      <alignment horizontal="left" vertical="center"/>
    </xf>
    <xf numFmtId="191" fontId="78" fillId="18" borderId="56" xfId="203" quotePrefix="1" applyFont="1" applyFill="1" applyBorder="1" applyAlignment="1" applyProtection="1">
      <alignment horizontal="center" vertical="center"/>
    </xf>
    <xf numFmtId="191" fontId="82" fillId="18" borderId="40" xfId="119" applyFont="1" applyFill="1" applyBorder="1" applyAlignment="1" applyProtection="1">
      <alignment horizontal="center" vertical="center"/>
    </xf>
    <xf numFmtId="193" fontId="88" fillId="18" borderId="41" xfId="119" applyNumberFormat="1" applyFont="1" applyFill="1" applyBorder="1" applyAlignment="1" applyProtection="1">
      <alignment horizontal="center" vertical="center"/>
    </xf>
    <xf numFmtId="194" fontId="88" fillId="18" borderId="118" xfId="119" applyNumberFormat="1" applyFont="1" applyFill="1" applyBorder="1" applyAlignment="1" applyProtection="1">
      <alignment horizontal="center" vertical="center"/>
    </xf>
    <xf numFmtId="186" fontId="87" fillId="18" borderId="41" xfId="203" quotePrefix="1" applyNumberFormat="1" applyFont="1" applyFill="1" applyBorder="1" applyAlignment="1" applyProtection="1">
      <alignment horizontal="center" vertical="center"/>
    </xf>
    <xf numFmtId="186" fontId="87" fillId="18" borderId="140" xfId="203" quotePrefix="1" applyNumberFormat="1" applyFont="1" applyFill="1" applyBorder="1" applyAlignment="1" applyProtection="1">
      <alignment horizontal="center" vertical="center"/>
    </xf>
    <xf numFmtId="0" fontId="78" fillId="27" borderId="74" xfId="203" applyNumberFormat="1" applyFont="1" applyFill="1" applyBorder="1" applyAlignment="1" applyProtection="1">
      <alignment horizontal="center" vertical="center"/>
    </xf>
    <xf numFmtId="191" fontId="82" fillId="27" borderId="8" xfId="119" applyFont="1" applyFill="1" applyBorder="1" applyAlignment="1" applyProtection="1">
      <alignment horizontal="center" vertical="center"/>
    </xf>
    <xf numFmtId="193" fontId="88" fillId="27" borderId="25" xfId="119" applyNumberFormat="1" applyFont="1" applyFill="1" applyBorder="1" applyAlignment="1" applyProtection="1">
      <alignment horizontal="center" vertical="center"/>
    </xf>
    <xf numFmtId="194" fontId="88" fillId="27" borderId="117" xfId="119" applyNumberFormat="1" applyFont="1" applyFill="1" applyBorder="1" applyAlignment="1" applyProtection="1">
      <alignment horizontal="center" vertical="center"/>
    </xf>
    <xf numFmtId="193" fontId="87" fillId="27" borderId="25" xfId="203" quotePrefix="1" applyNumberFormat="1" applyFont="1" applyFill="1" applyBorder="1" applyAlignment="1" applyProtection="1">
      <alignment horizontal="center" vertical="center"/>
    </xf>
    <xf numFmtId="194" fontId="87" fillId="27" borderId="117" xfId="203" quotePrefix="1" applyNumberFormat="1" applyFont="1" applyFill="1" applyBorder="1" applyAlignment="1" applyProtection="1">
      <alignment horizontal="center" vertical="center"/>
    </xf>
    <xf numFmtId="190" fontId="150" fillId="0" borderId="0" xfId="203" applyNumberFormat="1" applyFont="1" applyFill="1" applyBorder="1" applyAlignment="1" applyProtection="1">
      <alignment horizontal="left" vertical="center"/>
    </xf>
    <xf numFmtId="194" fontId="78" fillId="17" borderId="18" xfId="119" applyNumberFormat="1" applyFont="1" applyFill="1" applyBorder="1" applyAlignment="1" applyProtection="1">
      <alignment horizontal="center" vertical="center"/>
    </xf>
    <xf numFmtId="191" fontId="82" fillId="0" borderId="0" xfId="0" applyNumberFormat="1" applyFont="1" applyBorder="1" applyAlignment="1">
      <alignment vertical="center"/>
    </xf>
    <xf numFmtId="0" fontId="76" fillId="18" borderId="8" xfId="203" applyNumberFormat="1" applyFont="1" applyFill="1" applyBorder="1" applyAlignment="1" applyProtection="1">
      <alignment horizontal="center" vertical="center"/>
    </xf>
    <xf numFmtId="193" fontId="78" fillId="18" borderId="14" xfId="119" applyNumberFormat="1" applyFont="1" applyFill="1" applyBorder="1" applyAlignment="1" applyProtection="1">
      <alignment horizontal="center" vertical="center"/>
    </xf>
    <xf numFmtId="195" fontId="87" fillId="18" borderId="17" xfId="203" applyNumberFormat="1" applyFont="1" applyFill="1" applyBorder="1" applyAlignment="1" applyProtection="1">
      <alignment horizontal="center" vertical="center"/>
    </xf>
    <xf numFmtId="198" fontId="87" fillId="18" borderId="17" xfId="203" applyNumberFormat="1" applyFont="1" applyFill="1" applyBorder="1" applyAlignment="1" applyProtection="1">
      <alignment horizontal="center" vertical="center"/>
    </xf>
    <xf numFmtId="193" fontId="88" fillId="18" borderId="14" xfId="119" applyNumberFormat="1" applyFont="1" applyFill="1" applyBorder="1" applyAlignment="1" applyProtection="1">
      <alignment horizontal="center" vertical="center"/>
    </xf>
    <xf numFmtId="0" fontId="76" fillId="0" borderId="8" xfId="203" applyNumberFormat="1" applyFont="1" applyFill="1" applyBorder="1" applyAlignment="1" applyProtection="1">
      <alignment horizontal="center" vertical="center"/>
    </xf>
    <xf numFmtId="0" fontId="76" fillId="49" borderId="8" xfId="203" applyNumberFormat="1" applyFont="1" applyFill="1" applyBorder="1" applyAlignment="1" applyProtection="1">
      <alignment horizontal="center" vertical="center"/>
    </xf>
    <xf numFmtId="0" fontId="187" fillId="0" borderId="8" xfId="203" applyNumberFormat="1" applyFont="1" applyFill="1" applyBorder="1" applyAlignment="1" applyProtection="1">
      <alignment horizontal="center" vertical="center"/>
    </xf>
    <xf numFmtId="191" fontId="181" fillId="0" borderId="15" xfId="203" applyFont="1" applyFill="1" applyBorder="1" applyAlignment="1" applyProtection="1">
      <alignment horizontal="left" vertical="center"/>
    </xf>
    <xf numFmtId="191" fontId="188" fillId="0" borderId="15" xfId="203" applyFont="1" applyFill="1" applyBorder="1" applyAlignment="1" applyProtection="1">
      <alignment horizontal="center" vertical="center"/>
    </xf>
    <xf numFmtId="191" fontId="189" fillId="0" borderId="19" xfId="203" applyFont="1" applyFill="1" applyBorder="1" applyAlignment="1" applyProtection="1">
      <alignment horizontal="center" vertical="center"/>
    </xf>
    <xf numFmtId="191" fontId="181" fillId="0" borderId="16" xfId="119" applyFont="1" applyFill="1" applyBorder="1" applyAlignment="1" applyProtection="1">
      <alignment horizontal="center" vertical="center"/>
    </xf>
    <xf numFmtId="194" fontId="189" fillId="0" borderId="18" xfId="119" applyNumberFormat="1" applyFont="1" applyFill="1" applyBorder="1" applyAlignment="1" applyProtection="1">
      <alignment horizontal="center" vertical="center"/>
    </xf>
    <xf numFmtId="193" fontId="189" fillId="0" borderId="14" xfId="119" applyNumberFormat="1" applyFont="1" applyFill="1" applyBorder="1" applyAlignment="1" applyProtection="1">
      <alignment horizontal="center" vertical="center"/>
    </xf>
    <xf numFmtId="195" fontId="188" fillId="0" borderId="17" xfId="203" applyNumberFormat="1" applyFont="1" applyFill="1" applyBorder="1" applyAlignment="1" applyProtection="1">
      <alignment horizontal="center" vertical="center"/>
    </xf>
    <xf numFmtId="198" fontId="188" fillId="0" borderId="17" xfId="203" applyNumberFormat="1" applyFont="1" applyFill="1" applyBorder="1" applyAlignment="1" applyProtection="1">
      <alignment horizontal="center" vertical="center"/>
    </xf>
    <xf numFmtId="0" fontId="187" fillId="49" borderId="8" xfId="203" applyNumberFormat="1" applyFont="1" applyFill="1" applyBorder="1" applyAlignment="1" applyProtection="1">
      <alignment horizontal="center" vertical="center"/>
    </xf>
    <xf numFmtId="191" fontId="181" fillId="49" borderId="15" xfId="203" applyFont="1" applyFill="1" applyBorder="1" applyAlignment="1" applyProtection="1">
      <alignment horizontal="left" vertical="center"/>
    </xf>
    <xf numFmtId="191" fontId="188" fillId="49" borderId="15" xfId="203" applyFont="1" applyFill="1" applyBorder="1" applyAlignment="1" applyProtection="1">
      <alignment horizontal="center" vertical="center"/>
    </xf>
    <xf numFmtId="191" fontId="189" fillId="49" borderId="19" xfId="203" applyFont="1" applyFill="1" applyBorder="1" applyAlignment="1" applyProtection="1">
      <alignment horizontal="center" vertical="center"/>
    </xf>
    <xf numFmtId="191" fontId="181" fillId="49" borderId="16" xfId="119" applyFont="1" applyFill="1" applyBorder="1" applyAlignment="1" applyProtection="1">
      <alignment horizontal="center" vertical="center"/>
    </xf>
    <xf numFmtId="194" fontId="189" fillId="49" borderId="18" xfId="119" applyNumberFormat="1" applyFont="1" applyFill="1" applyBorder="1" applyAlignment="1" applyProtection="1">
      <alignment horizontal="center" vertical="center"/>
    </xf>
    <xf numFmtId="193" fontId="190" fillId="49" borderId="14" xfId="119" applyNumberFormat="1" applyFont="1" applyFill="1" applyBorder="1" applyAlignment="1" applyProtection="1">
      <alignment horizontal="center" vertical="center"/>
    </xf>
    <xf numFmtId="195" fontId="188" fillId="49" borderId="17" xfId="203" applyNumberFormat="1" applyFont="1" applyFill="1" applyBorder="1" applyAlignment="1" applyProtection="1">
      <alignment horizontal="center" vertical="center"/>
    </xf>
    <xf numFmtId="198" fontId="188" fillId="49" borderId="17" xfId="203" applyNumberFormat="1" applyFont="1" applyFill="1" applyBorder="1" applyAlignment="1" applyProtection="1">
      <alignment horizontal="center" vertical="center"/>
    </xf>
    <xf numFmtId="190" fontId="150" fillId="18" borderId="0" xfId="203" applyNumberFormat="1" applyFont="1" applyFill="1" applyBorder="1" applyAlignment="1" applyProtection="1">
      <alignment horizontal="left" vertical="center"/>
    </xf>
    <xf numFmtId="191" fontId="131" fillId="18" borderId="0" xfId="1116" applyFont="1" applyFill="1" applyAlignment="1">
      <alignment vertical="center"/>
    </xf>
    <xf numFmtId="0" fontId="78" fillId="18" borderId="0" xfId="203" applyNumberFormat="1" applyFont="1" applyFill="1" applyBorder="1" applyAlignment="1" applyProtection="1">
      <alignment horizontal="center" vertical="center"/>
    </xf>
    <xf numFmtId="191" fontId="78" fillId="18" borderId="0" xfId="203" applyFont="1" applyFill="1" applyBorder="1" applyAlignment="1" applyProtection="1">
      <alignment horizontal="left" vertical="center"/>
    </xf>
    <xf numFmtId="191" fontId="87" fillId="18" borderId="0" xfId="203" applyFont="1" applyFill="1" applyBorder="1" applyAlignment="1" applyProtection="1">
      <alignment horizontal="center" vertical="center"/>
    </xf>
    <xf numFmtId="191" fontId="78" fillId="18" borderId="0" xfId="203" quotePrefix="1" applyFont="1" applyFill="1" applyBorder="1" applyAlignment="1" applyProtection="1">
      <alignment horizontal="center" vertical="center"/>
    </xf>
    <xf numFmtId="191" fontId="82" fillId="18" borderId="0" xfId="119" applyFont="1" applyFill="1" applyBorder="1" applyAlignment="1" applyProtection="1">
      <alignment horizontal="center" vertical="center"/>
    </xf>
    <xf numFmtId="193" fontId="88" fillId="18" borderId="0" xfId="119" applyNumberFormat="1" applyFont="1" applyFill="1" applyBorder="1" applyAlignment="1" applyProtection="1">
      <alignment horizontal="center" vertical="center"/>
    </xf>
    <xf numFmtId="194" fontId="88" fillId="18" borderId="0" xfId="119" applyNumberFormat="1" applyFont="1" applyFill="1" applyBorder="1" applyAlignment="1" applyProtection="1">
      <alignment horizontal="center" vertical="center"/>
    </xf>
    <xf numFmtId="186" fontId="87" fillId="18" borderId="0" xfId="203" quotePrefix="1" applyNumberFormat="1" applyFont="1" applyFill="1" applyBorder="1" applyAlignment="1" applyProtection="1">
      <alignment horizontal="center" vertical="center"/>
    </xf>
    <xf numFmtId="190" fontId="82" fillId="18" borderId="0" xfId="203" applyNumberFormat="1" applyFont="1" applyFill="1" applyBorder="1" applyAlignment="1" applyProtection="1">
      <alignment horizontal="center" vertical="center"/>
    </xf>
    <xf numFmtId="191" fontId="131" fillId="18" borderId="0" xfId="1116" applyFont="1" applyFill="1" applyBorder="1" applyAlignment="1">
      <alignment vertical="center"/>
    </xf>
    <xf numFmtId="191" fontId="78" fillId="51" borderId="25" xfId="203" applyFont="1" applyFill="1" applyBorder="1" applyAlignment="1" applyProtection="1">
      <alignment horizontal="center" vertical="center"/>
    </xf>
    <xf numFmtId="190" fontId="76" fillId="18" borderId="22" xfId="203" applyNumberFormat="1" applyFont="1" applyFill="1" applyBorder="1" applyAlignment="1" applyProtection="1">
      <alignment horizontal="center" vertical="center"/>
    </xf>
    <xf numFmtId="191" fontId="191" fillId="0" borderId="0" xfId="1116" applyFont="1" applyAlignment="1">
      <alignment vertical="center"/>
    </xf>
    <xf numFmtId="192" fontId="78" fillId="51" borderId="40" xfId="203" quotePrefix="1" applyNumberFormat="1" applyFont="1" applyFill="1" applyBorder="1" applyAlignment="1" applyProtection="1">
      <alignment horizontal="center" vertical="center"/>
    </xf>
    <xf numFmtId="190" fontId="192" fillId="18" borderId="32" xfId="203" applyNumberFormat="1" applyFont="1" applyFill="1" applyBorder="1" applyAlignment="1" applyProtection="1">
      <alignment horizontal="center" vertical="center"/>
    </xf>
    <xf numFmtId="190" fontId="89" fillId="18" borderId="32" xfId="203" applyNumberFormat="1" applyFont="1" applyFill="1" applyBorder="1" applyAlignment="1" applyProtection="1">
      <alignment horizontal="center" vertical="center"/>
    </xf>
    <xf numFmtId="190" fontId="89" fillId="27" borderId="8" xfId="203" applyNumberFormat="1" applyFont="1" applyFill="1" applyBorder="1" applyAlignment="1" applyProtection="1">
      <alignment horizontal="center" vertical="center"/>
    </xf>
    <xf numFmtId="190" fontId="71" fillId="0" borderId="0" xfId="203" applyNumberFormat="1" applyFont="1" applyFill="1" applyBorder="1" applyAlignment="1" applyProtection="1">
      <alignment horizontal="left" vertical="center"/>
    </xf>
    <xf numFmtId="190" fontId="139" fillId="27" borderId="23" xfId="203" applyNumberFormat="1" applyFont="1" applyFill="1" applyBorder="1" applyAlignment="1" applyProtection="1">
      <alignment horizontal="center" vertical="center"/>
    </xf>
    <xf numFmtId="190" fontId="139" fillId="18" borderId="0" xfId="203" applyNumberFormat="1" applyFont="1" applyFill="1" applyBorder="1" applyAlignment="1" applyProtection="1">
      <alignment horizontal="center" vertical="center"/>
    </xf>
    <xf numFmtId="190" fontId="71" fillId="18" borderId="0" xfId="203" applyNumberFormat="1" applyFont="1" applyFill="1" applyBorder="1" applyAlignment="1" applyProtection="1">
      <alignment horizontal="left" vertical="center"/>
    </xf>
    <xf numFmtId="191" fontId="193" fillId="0" borderId="8" xfId="203" applyFont="1" applyFill="1" applyBorder="1" applyAlignment="1" applyProtection="1">
      <alignment horizontal="center" vertical="center"/>
    </xf>
    <xf numFmtId="191" fontId="193" fillId="0" borderId="25" xfId="203" applyFont="1" applyFill="1" applyBorder="1" applyAlignment="1" applyProtection="1">
      <alignment horizontal="center" vertical="center"/>
    </xf>
    <xf numFmtId="191" fontId="193" fillId="0" borderId="21" xfId="203" applyFont="1" applyFill="1" applyBorder="1" applyAlignment="1" applyProtection="1">
      <alignment horizontal="center" vertical="center"/>
    </xf>
    <xf numFmtId="191" fontId="194" fillId="0" borderId="8" xfId="203" applyFont="1" applyFill="1" applyBorder="1" applyAlignment="1" applyProtection="1">
      <alignment horizontal="center" vertical="center"/>
    </xf>
    <xf numFmtId="191" fontId="87" fillId="51" borderId="8" xfId="203" applyFont="1" applyFill="1" applyBorder="1" applyAlignment="1" applyProtection="1">
      <alignment horizontal="center" vertical="center"/>
    </xf>
    <xf numFmtId="192" fontId="78" fillId="51" borderId="87" xfId="203" quotePrefix="1" applyNumberFormat="1" applyFont="1" applyFill="1" applyBorder="1" applyAlignment="1" applyProtection="1">
      <alignment horizontal="center" vertical="center"/>
    </xf>
    <xf numFmtId="190" fontId="76" fillId="18" borderId="23" xfId="203" applyNumberFormat="1" applyFont="1" applyFill="1" applyBorder="1" applyAlignment="1" applyProtection="1">
      <alignment horizontal="center" vertical="center"/>
    </xf>
    <xf numFmtId="190" fontId="192" fillId="18" borderId="20" xfId="203" applyNumberFormat="1" applyFont="1" applyFill="1" applyBorder="1" applyAlignment="1" applyProtection="1">
      <alignment horizontal="center" vertical="center"/>
    </xf>
    <xf numFmtId="191" fontId="152" fillId="0" borderId="0" xfId="1116" applyFont="1" applyFill="1" applyAlignment="1">
      <alignment vertical="center"/>
    </xf>
    <xf numFmtId="190" fontId="195" fillId="0" borderId="0" xfId="203" applyNumberFormat="1" applyFont="1" applyFill="1" applyBorder="1" applyAlignment="1" applyProtection="1">
      <alignment horizontal="left" vertical="center"/>
    </xf>
    <xf numFmtId="190" fontId="190" fillId="19" borderId="8" xfId="203" applyNumberFormat="1" applyFont="1" applyFill="1" applyBorder="1" applyAlignment="1" applyProtection="1">
      <alignment horizontal="center" vertical="center"/>
    </xf>
    <xf numFmtId="191" fontId="82" fillId="0" borderId="0" xfId="0" applyFont="1" applyAlignment="1">
      <alignment vertical="center" wrapText="1"/>
    </xf>
    <xf numFmtId="191" fontId="78" fillId="19" borderId="15" xfId="203" applyNumberFormat="1" applyFont="1" applyFill="1" applyBorder="1" applyAlignment="1" applyProtection="1">
      <alignment horizontal="left" vertical="center"/>
    </xf>
    <xf numFmtId="191" fontId="87" fillId="19" borderId="15" xfId="203" applyNumberFormat="1" applyFont="1" applyFill="1" applyBorder="1" applyAlignment="1" applyProtection="1">
      <alignment horizontal="center" vertical="center"/>
    </xf>
    <xf numFmtId="191" fontId="74" fillId="19" borderId="13" xfId="203" applyNumberFormat="1" applyFont="1" applyFill="1" applyBorder="1" applyAlignment="1" applyProtection="1">
      <alignment horizontal="center" vertical="center"/>
    </xf>
    <xf numFmtId="191" fontId="89" fillId="19" borderId="16" xfId="119" applyNumberFormat="1" applyFont="1" applyFill="1" applyBorder="1" applyAlignment="1" applyProtection="1">
      <alignment horizontal="center" vertical="center"/>
    </xf>
    <xf numFmtId="194" fontId="78" fillId="19" borderId="18" xfId="119" applyNumberFormat="1" applyFont="1" applyFill="1" applyBorder="1" applyAlignment="1" applyProtection="1">
      <alignment horizontal="center" vertical="center"/>
    </xf>
    <xf numFmtId="193" fontId="78" fillId="19" borderId="14" xfId="119" applyNumberFormat="1" applyFont="1" applyFill="1" applyBorder="1" applyAlignment="1" applyProtection="1">
      <alignment horizontal="center" vertical="center"/>
    </xf>
    <xf numFmtId="188" fontId="87" fillId="19" borderId="17" xfId="203" applyNumberFormat="1" applyFont="1" applyFill="1" applyBorder="1" applyAlignment="1" applyProtection="1">
      <alignment horizontal="center" vertical="center"/>
    </xf>
    <xf numFmtId="191" fontId="82" fillId="0" borderId="0" xfId="0" applyNumberFormat="1" applyFont="1" applyBorder="1" applyAlignment="1">
      <alignment vertical="center" wrapText="1"/>
    </xf>
    <xf numFmtId="189" fontId="87" fillId="0" borderId="25" xfId="203" applyNumberFormat="1" applyFont="1" applyFill="1" applyBorder="1" applyAlignment="1" applyProtection="1">
      <alignment horizontal="center" vertical="center"/>
    </xf>
    <xf numFmtId="189" fontId="87" fillId="19" borderId="25" xfId="203" applyNumberFormat="1" applyFont="1" applyFill="1" applyBorder="1" applyAlignment="1" applyProtection="1">
      <alignment horizontal="center" vertical="center"/>
    </xf>
    <xf numFmtId="191" fontId="80" fillId="0" borderId="0" xfId="0" applyNumberFormat="1" applyFont="1" applyBorder="1" applyAlignment="1">
      <alignment vertical="center"/>
    </xf>
    <xf numFmtId="191" fontId="74" fillId="0" borderId="74" xfId="203" applyNumberFormat="1" applyFont="1" applyFill="1" applyBorder="1" applyAlignment="1" applyProtection="1">
      <alignment horizontal="center" vertical="center"/>
    </xf>
    <xf numFmtId="191" fontId="88" fillId="20" borderId="75" xfId="203" applyNumberFormat="1" applyFont="1" applyFill="1" applyBorder="1" applyAlignment="1" applyProtection="1">
      <alignment horizontal="center" vertical="center"/>
    </xf>
    <xf numFmtId="190" fontId="74" fillId="0" borderId="74" xfId="203" applyNumberFormat="1" applyFont="1" applyFill="1" applyBorder="1" applyAlignment="1" applyProtection="1">
      <alignment horizontal="center" vertical="center"/>
    </xf>
    <xf numFmtId="0" fontId="77" fillId="0" borderId="69" xfId="203" applyNumberFormat="1" applyFont="1" applyFill="1" applyBorder="1" applyAlignment="1" applyProtection="1">
      <alignment horizontal="center" vertical="center"/>
    </xf>
    <xf numFmtId="0" fontId="79" fillId="0" borderId="69" xfId="203" applyNumberFormat="1" applyFont="1" applyFill="1" applyBorder="1" applyAlignment="1" applyProtection="1">
      <alignment horizontal="center" vertical="center"/>
    </xf>
    <xf numFmtId="191" fontId="74" fillId="0" borderId="25" xfId="203" applyNumberFormat="1" applyFont="1" applyFill="1" applyBorder="1" applyAlignment="1" applyProtection="1">
      <alignment horizontal="center" vertical="center"/>
    </xf>
    <xf numFmtId="191" fontId="88" fillId="20" borderId="26" xfId="203" applyNumberFormat="1" applyFont="1" applyFill="1" applyBorder="1" applyAlignment="1" applyProtection="1">
      <alignment horizontal="center" vertical="center"/>
    </xf>
    <xf numFmtId="191" fontId="74" fillId="0" borderId="16" xfId="203" applyNumberFormat="1" applyFont="1" applyFill="1" applyBorder="1" applyAlignment="1" applyProtection="1">
      <alignment horizontal="center" vertical="center"/>
    </xf>
    <xf numFmtId="191" fontId="88" fillId="20" borderId="34" xfId="203" applyNumberFormat="1" applyFont="1" applyFill="1" applyBorder="1" applyAlignment="1" applyProtection="1">
      <alignment horizontal="center" vertical="center"/>
    </xf>
    <xf numFmtId="190" fontId="74" fillId="0" borderId="16" xfId="203" applyNumberFormat="1" applyFont="1" applyFill="1" applyBorder="1" applyAlignment="1" applyProtection="1">
      <alignment horizontal="center" vertical="center"/>
    </xf>
    <xf numFmtId="190" fontId="74" fillId="0" borderId="58" xfId="203" applyNumberFormat="1" applyFont="1" applyFill="1" applyBorder="1" applyAlignment="1" applyProtection="1">
      <alignment horizontal="center" vertical="center"/>
    </xf>
    <xf numFmtId="191" fontId="74" fillId="19" borderId="8" xfId="203" applyNumberFormat="1" applyFont="1" applyFill="1" applyBorder="1" applyAlignment="1" applyProtection="1">
      <alignment horizontal="center" vertical="center"/>
    </xf>
    <xf numFmtId="0" fontId="78" fillId="0" borderId="8" xfId="203" applyNumberFormat="1" applyFont="1" applyFill="1" applyBorder="1" applyAlignment="1" applyProtection="1">
      <alignment horizontal="center" vertical="center"/>
    </xf>
    <xf numFmtId="0" fontId="78" fillId="23" borderId="8" xfId="203" applyNumberFormat="1" applyFont="1" applyFill="1" applyBorder="1" applyAlignment="1" applyProtection="1">
      <alignment horizontal="center" vertical="center"/>
    </xf>
    <xf numFmtId="0" fontId="74" fillId="0" borderId="8" xfId="203" applyNumberFormat="1" applyFont="1" applyFill="1" applyBorder="1" applyAlignment="1" applyProtection="1">
      <alignment horizontal="center" vertical="center"/>
    </xf>
    <xf numFmtId="0" fontId="74" fillId="23" borderId="8" xfId="203" applyNumberFormat="1" applyFont="1" applyFill="1" applyBorder="1" applyAlignment="1" applyProtection="1">
      <alignment horizontal="center" vertical="center"/>
    </xf>
    <xf numFmtId="191" fontId="197" fillId="0" borderId="8" xfId="203" applyFont="1" applyFill="1" applyBorder="1" applyAlignment="1" applyProtection="1">
      <alignment horizontal="center" vertical="center"/>
    </xf>
    <xf numFmtId="191" fontId="88" fillId="51" borderId="8" xfId="203" applyFont="1" applyFill="1" applyBorder="1" applyAlignment="1" applyProtection="1">
      <alignment horizontal="center" vertical="center"/>
    </xf>
    <xf numFmtId="20" fontId="88" fillId="51" borderId="40" xfId="203" quotePrefix="1" applyNumberFormat="1" applyFont="1" applyFill="1" applyBorder="1" applyAlignment="1" applyProtection="1">
      <alignment horizontal="center" vertical="center"/>
    </xf>
    <xf numFmtId="190" fontId="192" fillId="18" borderId="22" xfId="203" applyNumberFormat="1" applyFont="1" applyFill="1" applyBorder="1" applyAlignment="1" applyProtection="1">
      <alignment horizontal="center" vertical="center"/>
    </xf>
    <xf numFmtId="192" fontId="87" fillId="51" borderId="40" xfId="203" quotePrefix="1" applyNumberFormat="1" applyFont="1" applyFill="1" applyBorder="1" applyAlignment="1" applyProtection="1">
      <alignment horizontal="center" vertical="center"/>
    </xf>
    <xf numFmtId="190" fontId="198" fillId="18" borderId="32" xfId="203" applyNumberFormat="1" applyFont="1" applyFill="1" applyBorder="1" applyAlignment="1" applyProtection="1">
      <alignment horizontal="center" vertical="center"/>
    </xf>
    <xf numFmtId="190" fontId="198" fillId="18" borderId="22" xfId="203" applyNumberFormat="1" applyFont="1" applyFill="1" applyBorder="1" applyAlignment="1" applyProtection="1">
      <alignment horizontal="center" vertical="center"/>
    </xf>
    <xf numFmtId="190" fontId="89" fillId="18" borderId="22" xfId="203" applyNumberFormat="1" applyFont="1" applyFill="1" applyBorder="1" applyAlignment="1" applyProtection="1">
      <alignment horizontal="center" vertical="center"/>
    </xf>
    <xf numFmtId="20" fontId="78" fillId="51" borderId="41" xfId="203" quotePrefix="1" applyNumberFormat="1" applyFont="1" applyFill="1" applyBorder="1" applyAlignment="1" applyProtection="1">
      <alignment horizontal="center" vertical="center"/>
    </xf>
    <xf numFmtId="190" fontId="192" fillId="18" borderId="35" xfId="203" applyNumberFormat="1" applyFont="1" applyFill="1" applyBorder="1" applyAlignment="1" applyProtection="1">
      <alignment horizontal="center" vertical="center"/>
    </xf>
    <xf numFmtId="190" fontId="76" fillId="18" borderId="26" xfId="203" applyNumberFormat="1" applyFont="1" applyFill="1" applyBorder="1" applyAlignment="1" applyProtection="1">
      <alignment horizontal="center" vertical="center"/>
    </xf>
    <xf numFmtId="191" fontId="193" fillId="0" borderId="16" xfId="203" applyFont="1" applyFill="1" applyBorder="1" applyAlignment="1" applyProtection="1">
      <alignment horizontal="center" vertical="center"/>
    </xf>
    <xf numFmtId="191" fontId="78" fillId="51" borderId="16" xfId="203" applyFont="1" applyFill="1" applyBorder="1" applyAlignment="1" applyProtection="1">
      <alignment horizontal="center" vertical="center"/>
    </xf>
    <xf numFmtId="192" fontId="78" fillId="51" borderId="42" xfId="203" quotePrefix="1" applyNumberFormat="1" applyFont="1" applyFill="1" applyBorder="1" applyAlignment="1" applyProtection="1">
      <alignment horizontal="center" vertical="center"/>
    </xf>
    <xf numFmtId="190" fontId="192" fillId="18" borderId="31" xfId="203" applyNumberFormat="1" applyFont="1" applyFill="1" applyBorder="1" applyAlignment="1" applyProtection="1">
      <alignment horizontal="center" vertical="center"/>
    </xf>
    <xf numFmtId="190" fontId="82" fillId="18" borderId="34" xfId="203" applyNumberFormat="1" applyFont="1" applyFill="1" applyBorder="1" applyAlignment="1" applyProtection="1">
      <alignment horizontal="center" vertical="center"/>
    </xf>
    <xf numFmtId="190" fontId="76" fillId="18" borderId="34" xfId="203" applyNumberFormat="1" applyFont="1" applyFill="1" applyBorder="1" applyAlignment="1" applyProtection="1">
      <alignment horizontal="center" vertical="center"/>
    </xf>
    <xf numFmtId="191" fontId="194" fillId="0" borderId="17" xfId="203" applyFont="1" applyFill="1" applyBorder="1" applyAlignment="1" applyProtection="1">
      <alignment horizontal="center" vertical="center"/>
    </xf>
    <xf numFmtId="191" fontId="87" fillId="51" borderId="17" xfId="203" applyFont="1" applyFill="1" applyBorder="1" applyAlignment="1" applyProtection="1">
      <alignment horizontal="center" vertical="center"/>
    </xf>
    <xf numFmtId="192" fontId="87" fillId="51" borderId="53" xfId="203" quotePrefix="1" applyNumberFormat="1" applyFont="1" applyFill="1" applyBorder="1" applyAlignment="1" applyProtection="1">
      <alignment horizontal="center" vertical="center"/>
    </xf>
    <xf numFmtId="190" fontId="198" fillId="18" borderId="30" xfId="203" applyNumberFormat="1" applyFont="1" applyFill="1" applyBorder="1" applyAlignment="1" applyProtection="1">
      <alignment horizontal="center" vertical="center"/>
    </xf>
    <xf numFmtId="190" fontId="198" fillId="18" borderId="33" xfId="203" applyNumberFormat="1" applyFont="1" applyFill="1" applyBorder="1" applyAlignment="1" applyProtection="1">
      <alignment horizontal="center" vertical="center"/>
    </xf>
    <xf numFmtId="193" fontId="88" fillId="19" borderId="19" xfId="203" applyNumberFormat="1" applyFont="1" applyFill="1" applyBorder="1" applyAlignment="1" applyProtection="1">
      <alignment horizontal="center" vertical="center"/>
    </xf>
    <xf numFmtId="196" fontId="188" fillId="19" borderId="14" xfId="119" applyNumberFormat="1" applyFont="1" applyFill="1" applyBorder="1" applyAlignment="1" applyProtection="1">
      <alignment horizontal="center" vertical="center"/>
    </xf>
    <xf numFmtId="194" fontId="88" fillId="19" borderId="19" xfId="203" applyNumberFormat="1" applyFont="1" applyFill="1" applyBorder="1" applyAlignment="1" applyProtection="1">
      <alignment horizontal="center" vertical="center"/>
    </xf>
    <xf numFmtId="191" fontId="181" fillId="19" borderId="15" xfId="203" applyFont="1" applyFill="1" applyBorder="1" applyAlignment="1" applyProtection="1">
      <alignment horizontal="left" vertical="center"/>
    </xf>
    <xf numFmtId="191" fontId="189" fillId="19" borderId="19" xfId="203" applyFont="1" applyFill="1" applyBorder="1" applyAlignment="1" applyProtection="1">
      <alignment horizontal="center" vertical="center"/>
    </xf>
    <xf numFmtId="191" fontId="190" fillId="19" borderId="16" xfId="119" applyFont="1" applyFill="1" applyBorder="1" applyAlignment="1" applyProtection="1">
      <alignment horizontal="center" vertical="center"/>
    </xf>
    <xf numFmtId="193" fontId="189" fillId="19" borderId="19" xfId="203" applyNumberFormat="1" applyFont="1" applyFill="1" applyBorder="1" applyAlignment="1" applyProtection="1">
      <alignment horizontal="center" vertical="center"/>
    </xf>
    <xf numFmtId="194" fontId="189" fillId="19" borderId="19" xfId="203" applyNumberFormat="1" applyFont="1" applyFill="1" applyBorder="1" applyAlignment="1" applyProtection="1">
      <alignment horizontal="center" vertical="center"/>
    </xf>
    <xf numFmtId="191" fontId="190" fillId="19" borderId="15" xfId="203" applyFont="1" applyFill="1" applyBorder="1" applyAlignment="1" applyProtection="1">
      <alignment horizontal="center" vertical="center"/>
    </xf>
    <xf numFmtId="196" fontId="190" fillId="19" borderId="14" xfId="119" applyNumberFormat="1" applyFont="1" applyFill="1" applyBorder="1" applyAlignment="1" applyProtection="1">
      <alignment horizontal="center" vertical="center"/>
    </xf>
    <xf numFmtId="197" fontId="190" fillId="19" borderId="14" xfId="119" applyNumberFormat="1" applyFont="1" applyFill="1" applyBorder="1" applyAlignment="1" applyProtection="1">
      <alignment horizontal="center" vertical="center"/>
    </xf>
    <xf numFmtId="190" fontId="201" fillId="0" borderId="8" xfId="203" applyNumberFormat="1" applyFont="1" applyFill="1" applyBorder="1" applyAlignment="1" applyProtection="1">
      <alignment horizontal="center" vertical="center"/>
    </xf>
    <xf numFmtId="197" fontId="78" fillId="19" borderId="14" xfId="119" applyNumberFormat="1" applyFont="1" applyFill="1" applyBorder="1" applyAlignment="1" applyProtection="1">
      <alignment horizontal="center" vertical="center"/>
    </xf>
    <xf numFmtId="0" fontId="202" fillId="0" borderId="0" xfId="0" applyNumberFormat="1" applyFont="1" applyAlignment="1">
      <alignment vertical="center"/>
    </xf>
    <xf numFmtId="191" fontId="201" fillId="0" borderId="15" xfId="203" applyFont="1" applyFill="1" applyBorder="1" applyAlignment="1" applyProtection="1">
      <alignment horizontal="left" vertical="center"/>
    </xf>
    <xf numFmtId="191" fontId="203" fillId="0" borderId="0" xfId="0" applyFont="1" applyAlignment="1">
      <alignment vertical="center"/>
    </xf>
    <xf numFmtId="20" fontId="88" fillId="20" borderId="8" xfId="203" applyNumberFormat="1" applyFont="1" applyFill="1" applyBorder="1" applyAlignment="1" applyProtection="1">
      <alignment horizontal="center" vertical="center"/>
    </xf>
    <xf numFmtId="20" fontId="88" fillId="20" borderId="25" xfId="203" applyNumberFormat="1" applyFont="1" applyFill="1" applyBorder="1" applyAlignment="1" applyProtection="1">
      <alignment horizontal="center" vertical="center"/>
    </xf>
    <xf numFmtId="20" fontId="88" fillId="20" borderId="121" xfId="203" applyNumberFormat="1" applyFont="1" applyFill="1" applyBorder="1" applyAlignment="1" applyProtection="1">
      <alignment horizontal="center" vertical="center"/>
    </xf>
    <xf numFmtId="20" fontId="88" fillId="20" borderId="117" xfId="203" applyNumberFormat="1" applyFont="1" applyFill="1" applyBorder="1" applyAlignment="1" applyProtection="1">
      <alignment horizontal="center" vertical="center"/>
    </xf>
    <xf numFmtId="20" fontId="78" fillId="20" borderId="8" xfId="203" applyNumberFormat="1" applyFont="1" applyFill="1" applyBorder="1" applyAlignment="1" applyProtection="1">
      <alignment horizontal="center" vertical="center"/>
    </xf>
    <xf numFmtId="20" fontId="88" fillId="20" borderId="120" xfId="203" applyNumberFormat="1" applyFont="1" applyFill="1" applyBorder="1" applyAlignment="1" applyProtection="1">
      <alignment horizontal="center" vertical="center"/>
    </xf>
    <xf numFmtId="191" fontId="5" fillId="0" borderId="0" xfId="122" applyFont="1" applyAlignment="1">
      <alignment vertical="center"/>
    </xf>
    <xf numFmtId="191" fontId="74" fillId="0" borderId="39" xfId="203" applyFont="1" applyFill="1" applyBorder="1" applyAlignment="1" applyProtection="1">
      <alignment horizontal="center" vertical="center"/>
    </xf>
    <xf numFmtId="191" fontId="87" fillId="0" borderId="39" xfId="203" applyFont="1" applyFill="1" applyBorder="1" applyAlignment="1" applyProtection="1">
      <alignment horizontal="center" vertical="center"/>
    </xf>
    <xf numFmtId="191" fontId="74" fillId="0" borderId="15" xfId="203" applyFont="1" applyFill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191" fontId="88" fillId="0" borderId="0" xfId="203" applyFont="1" applyFill="1" applyBorder="1" applyAlignment="1" applyProtection="1">
      <alignment horizontal="center" vertical="center"/>
    </xf>
    <xf numFmtId="191" fontId="186" fillId="0" borderId="0" xfId="0" applyFont="1" applyAlignment="1">
      <alignment vertical="center" wrapText="1"/>
    </xf>
    <xf numFmtId="0" fontId="77" fillId="0" borderId="40" xfId="203" applyNumberFormat="1" applyFont="1" applyFill="1" applyBorder="1" applyAlignment="1" applyProtection="1">
      <alignment horizontal="center" vertical="center"/>
    </xf>
    <xf numFmtId="191" fontId="78" fillId="0" borderId="39" xfId="203" applyFont="1" applyFill="1" applyBorder="1" applyAlignment="1" applyProtection="1">
      <alignment horizontal="left" vertical="center"/>
    </xf>
    <xf numFmtId="193" fontId="78" fillId="0" borderId="40" xfId="119" applyNumberFormat="1" applyFont="1" applyFill="1" applyBorder="1" applyAlignment="1" applyProtection="1">
      <alignment horizontal="center" vertical="center"/>
    </xf>
    <xf numFmtId="194" fontId="78" fillId="0" borderId="40" xfId="119" applyNumberFormat="1" applyFont="1" applyFill="1" applyBorder="1" applyAlignment="1" applyProtection="1">
      <alignment horizontal="center" vertical="center"/>
    </xf>
    <xf numFmtId="193" fontId="87" fillId="0" borderId="40" xfId="203" applyNumberFormat="1" applyFont="1" applyFill="1" applyBorder="1" applyAlignment="1" applyProtection="1">
      <alignment horizontal="center" vertical="center"/>
    </xf>
    <xf numFmtId="194" fontId="87" fillId="0" borderId="40" xfId="203" applyNumberFormat="1" applyFont="1" applyFill="1" applyBorder="1" applyAlignment="1" applyProtection="1">
      <alignment horizontal="center" vertical="center"/>
    </xf>
    <xf numFmtId="190" fontId="78" fillId="0" borderId="40" xfId="203" applyNumberFormat="1" applyFont="1" applyFill="1" applyBorder="1" applyAlignment="1" applyProtection="1">
      <alignment horizontal="center" vertical="center"/>
    </xf>
    <xf numFmtId="0" fontId="77" fillId="0" borderId="73" xfId="203" applyNumberFormat="1" applyFont="1" applyFill="1" applyBorder="1" applyAlignment="1" applyProtection="1">
      <alignment horizontal="center" vertical="center"/>
    </xf>
    <xf numFmtId="191" fontId="74" fillId="0" borderId="32" xfId="203" applyFont="1" applyFill="1" applyBorder="1" applyAlignment="1" applyProtection="1">
      <alignment horizontal="center" vertical="center"/>
    </xf>
    <xf numFmtId="191" fontId="88" fillId="0" borderId="55" xfId="203" applyFont="1" applyFill="1" applyBorder="1" applyAlignment="1" applyProtection="1">
      <alignment horizontal="center" vertical="center"/>
    </xf>
    <xf numFmtId="193" fontId="87" fillId="0" borderId="32" xfId="203" applyNumberFormat="1" applyFont="1" applyFill="1" applyBorder="1" applyAlignment="1" applyProtection="1">
      <alignment horizontal="center" vertical="center"/>
    </xf>
    <xf numFmtId="194" fontId="87" fillId="0" borderId="32" xfId="203" applyNumberFormat="1" applyFont="1" applyFill="1" applyBorder="1" applyAlignment="1" applyProtection="1">
      <alignment horizontal="center" vertical="center"/>
    </xf>
    <xf numFmtId="190" fontId="78" fillId="0" borderId="32" xfId="203" applyNumberFormat="1" applyFont="1" applyFill="1" applyBorder="1" applyAlignment="1" applyProtection="1">
      <alignment horizontal="center" vertical="center"/>
    </xf>
    <xf numFmtId="190" fontId="78" fillId="0" borderId="20" xfId="203" applyNumberFormat="1" applyFont="1" applyFill="1" applyBorder="1" applyAlignment="1" applyProtection="1">
      <alignment horizontal="center" vertical="center"/>
    </xf>
    <xf numFmtId="191" fontId="87" fillId="0" borderId="37" xfId="203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191" fontId="87" fillId="0" borderId="15" xfId="204" applyFont="1" applyFill="1" applyBorder="1" applyAlignment="1" applyProtection="1">
      <alignment horizontal="center" vertical="center"/>
    </xf>
    <xf numFmtId="191" fontId="74" fillId="19" borderId="15" xfId="203" applyFont="1" applyFill="1" applyBorder="1" applyAlignment="1" applyProtection="1">
      <alignment horizontal="left" vertical="center"/>
    </xf>
    <xf numFmtId="191" fontId="87" fillId="19" borderId="15" xfId="203" applyFont="1" applyFill="1" applyBorder="1" applyAlignment="1" applyProtection="1">
      <alignment horizontal="center" vertical="center"/>
    </xf>
    <xf numFmtId="191" fontId="88" fillId="19" borderId="19" xfId="203" applyFont="1" applyFill="1" applyBorder="1" applyAlignment="1" applyProtection="1">
      <alignment horizontal="center" vertical="center"/>
    </xf>
    <xf numFmtId="186" fontId="88" fillId="19" borderId="14" xfId="119" applyNumberFormat="1" applyFont="1" applyFill="1" applyBorder="1" applyAlignment="1" applyProtection="1">
      <alignment horizontal="center" vertical="center"/>
    </xf>
    <xf numFmtId="186" fontId="87" fillId="19" borderId="17" xfId="203" applyNumberFormat="1" applyFont="1" applyFill="1" applyBorder="1" applyAlignment="1" applyProtection="1">
      <alignment horizontal="center" vertical="center"/>
    </xf>
    <xf numFmtId="186" fontId="87" fillId="19" borderId="16" xfId="203" applyNumberFormat="1" applyFont="1" applyFill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191" fontId="82" fillId="0" borderId="0" xfId="0" applyFont="1" applyAlignment="1">
      <alignment vertical="center"/>
    </xf>
    <xf numFmtId="191" fontId="74" fillId="0" borderId="15" xfId="203" applyFont="1" applyFill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0" fontId="79" fillId="17" borderId="8" xfId="203" applyNumberFormat="1" applyFont="1" applyFill="1" applyBorder="1" applyAlignment="1" applyProtection="1">
      <alignment horizontal="center" vertical="center"/>
    </xf>
    <xf numFmtId="191" fontId="78" fillId="17" borderId="15" xfId="203" applyFont="1" applyFill="1" applyBorder="1" applyAlignment="1" applyProtection="1">
      <alignment horizontal="left" vertical="center"/>
    </xf>
    <xf numFmtId="191" fontId="78" fillId="17" borderId="15" xfId="203" applyFont="1" applyFill="1" applyBorder="1" applyAlignment="1" applyProtection="1">
      <alignment horizontal="center" vertical="center"/>
    </xf>
    <xf numFmtId="193" fontId="78" fillId="17" borderId="18" xfId="119" applyNumberFormat="1" applyFont="1" applyFill="1" applyBorder="1" applyAlignment="1" applyProtection="1">
      <alignment horizontal="center" vertical="center"/>
    </xf>
    <xf numFmtId="191" fontId="74" fillId="0" borderId="8" xfId="204" applyNumberFormat="1" applyFont="1" applyFill="1" applyBorder="1" applyAlignment="1" applyProtection="1">
      <alignment horizontal="center" vertical="center"/>
    </xf>
    <xf numFmtId="193" fontId="78" fillId="0" borderId="15" xfId="119" applyNumberFormat="1" applyFont="1" applyFill="1" applyBorder="1" applyAlignment="1" applyProtection="1">
      <alignment horizontal="center" vertical="center"/>
    </xf>
    <xf numFmtId="194" fontId="78" fillId="0" borderId="15" xfId="119" applyNumberFormat="1" applyFont="1" applyFill="1" applyBorder="1" applyAlignment="1" applyProtection="1">
      <alignment horizontal="center" vertical="center"/>
    </xf>
    <xf numFmtId="193" fontId="87" fillId="0" borderId="15" xfId="203" applyNumberFormat="1" applyFont="1" applyFill="1" applyBorder="1" applyAlignment="1" applyProtection="1">
      <alignment horizontal="center" vertical="center"/>
    </xf>
    <xf numFmtId="194" fontId="87" fillId="0" borderId="15" xfId="203" applyNumberFormat="1" applyFont="1" applyFill="1" applyBorder="1" applyAlignment="1" applyProtection="1">
      <alignment horizontal="center" vertical="center"/>
    </xf>
    <xf numFmtId="190" fontId="78" fillId="0" borderId="15" xfId="203" applyNumberFormat="1" applyFont="1" applyFill="1" applyBorder="1" applyAlignment="1" applyProtection="1">
      <alignment horizontal="center" vertical="center"/>
    </xf>
    <xf numFmtId="190" fontId="78" fillId="0" borderId="89" xfId="203" applyNumberFormat="1" applyFont="1" applyFill="1" applyBorder="1" applyAlignment="1" applyProtection="1">
      <alignment horizontal="center" vertical="center"/>
    </xf>
    <xf numFmtId="191" fontId="88" fillId="0" borderId="4" xfId="203" applyFont="1" applyFill="1" applyBorder="1" applyAlignment="1" applyProtection="1">
      <alignment horizontal="center" vertical="center"/>
    </xf>
    <xf numFmtId="191" fontId="4" fillId="0" borderId="0" xfId="819" applyFont="1" applyAlignment="1">
      <alignment vertical="center"/>
    </xf>
    <xf numFmtId="191" fontId="97" fillId="0" borderId="25" xfId="204" applyNumberFormat="1" applyFont="1" applyFill="1" applyBorder="1" applyAlignment="1" applyProtection="1">
      <alignment horizontal="center" vertical="center"/>
    </xf>
    <xf numFmtId="191" fontId="97" fillId="0" borderId="35" xfId="204" applyNumberFormat="1" applyFont="1" applyFill="1" applyBorder="1" applyAlignment="1" applyProtection="1">
      <alignment horizontal="center" vertical="center"/>
    </xf>
    <xf numFmtId="191" fontId="97" fillId="0" borderId="8" xfId="204" applyNumberFormat="1" applyFont="1" applyFill="1" applyBorder="1" applyAlignment="1" applyProtection="1">
      <alignment horizontal="center" vertical="center"/>
    </xf>
    <xf numFmtId="191" fontId="74" fillId="0" borderId="8" xfId="204" applyNumberFormat="1" applyFont="1" applyFill="1" applyBorder="1" applyAlignment="1" applyProtection="1">
      <alignment horizontal="center" vertical="center"/>
    </xf>
    <xf numFmtId="197" fontId="89" fillId="0" borderId="14" xfId="119" applyNumberFormat="1" applyFont="1" applyFill="1" applyBorder="1" applyAlignment="1" applyProtection="1">
      <alignment horizontal="center" vertical="center"/>
    </xf>
    <xf numFmtId="0" fontId="166" fillId="0" borderId="0" xfId="1120" applyNumberFormat="1" applyFont="1" applyAlignment="1">
      <alignment vertical="center"/>
    </xf>
    <xf numFmtId="186" fontId="87" fillId="0" borderId="18" xfId="120" applyNumberFormat="1" applyFont="1" applyFill="1" applyBorder="1" applyAlignment="1" applyProtection="1">
      <alignment horizontal="center" vertical="center"/>
    </xf>
    <xf numFmtId="191" fontId="78" fillId="0" borderId="8" xfId="204" applyNumberFormat="1" applyFont="1" applyFill="1" applyBorder="1" applyAlignment="1" applyProtection="1">
      <alignment horizontal="left" vertical="center"/>
    </xf>
    <xf numFmtId="191" fontId="87" fillId="0" borderId="8" xfId="120" applyNumberFormat="1" applyFont="1" applyFill="1" applyBorder="1" applyAlignment="1" applyProtection="1">
      <alignment horizontal="center" vertical="center"/>
    </xf>
    <xf numFmtId="0" fontId="3" fillId="0" borderId="0" xfId="1121"/>
    <xf numFmtId="191" fontId="78" fillId="0" borderId="8" xfId="204" applyNumberFormat="1" applyFont="1" applyFill="1" applyBorder="1" applyAlignment="1" applyProtection="1">
      <alignment horizontal="center" vertical="center"/>
    </xf>
    <xf numFmtId="20" fontId="78" fillId="0" borderId="8" xfId="204" applyNumberFormat="1" applyFont="1" applyFill="1" applyBorder="1" applyAlignment="1" applyProtection="1">
      <alignment horizontal="center" vertical="center"/>
    </xf>
    <xf numFmtId="191" fontId="87" fillId="0" borderId="14" xfId="120" applyNumberFormat="1" applyFont="1" applyFill="1" applyBorder="1" applyAlignment="1" applyProtection="1">
      <alignment horizontal="center" vertical="center"/>
    </xf>
    <xf numFmtId="187" fontId="87" fillId="0" borderId="14" xfId="120" applyNumberFormat="1" applyFont="1" applyFill="1" applyBorder="1" applyAlignment="1" applyProtection="1">
      <alignment horizontal="center" vertical="center"/>
    </xf>
    <xf numFmtId="193" fontId="78" fillId="0" borderId="18" xfId="120" applyNumberFormat="1" applyFont="1" applyFill="1" applyBorder="1" applyAlignment="1" applyProtection="1">
      <alignment horizontal="center" vertical="center"/>
    </xf>
    <xf numFmtId="194" fontId="78" fillId="0" borderId="14" xfId="120" applyNumberFormat="1" applyFont="1" applyFill="1" applyBorder="1" applyAlignment="1" applyProtection="1">
      <alignment horizontal="center" vertical="center"/>
    </xf>
    <xf numFmtId="186" fontId="87" fillId="18" borderId="28" xfId="120" applyNumberFormat="1" applyFont="1" applyFill="1" applyBorder="1" applyAlignment="1" applyProtection="1">
      <alignment horizontal="center" vertical="center"/>
    </xf>
    <xf numFmtId="187" fontId="87" fillId="18" borderId="29" xfId="120" applyNumberFormat="1" applyFont="1" applyFill="1" applyBorder="1" applyAlignment="1" applyProtection="1">
      <alignment horizontal="center" vertical="center"/>
    </xf>
    <xf numFmtId="187" fontId="78" fillId="0" borderId="14" xfId="120" applyNumberFormat="1" applyFont="1" applyFill="1" applyBorder="1" applyAlignment="1" applyProtection="1">
      <alignment horizontal="center" vertical="center"/>
    </xf>
    <xf numFmtId="191" fontId="78" fillId="0" borderId="32" xfId="204" applyNumberFormat="1" applyFont="1" applyFill="1" applyBorder="1" applyAlignment="1" applyProtection="1">
      <alignment horizontal="left" vertical="center"/>
    </xf>
    <xf numFmtId="191" fontId="87" fillId="0" borderId="15" xfId="203" applyFont="1" applyFill="1" applyBorder="1" applyAlignment="1" applyProtection="1">
      <alignment horizontal="center" vertical="center"/>
    </xf>
    <xf numFmtId="193" fontId="78" fillId="19" borderId="18" xfId="119" applyNumberFormat="1" applyFont="1" applyFill="1" applyBorder="1" applyAlignment="1" applyProtection="1">
      <alignment horizontal="center" vertical="center"/>
    </xf>
    <xf numFmtId="193" fontId="78" fillId="19" borderId="8" xfId="203" applyNumberFormat="1" applyFont="1" applyFill="1" applyBorder="1" applyAlignment="1" applyProtection="1">
      <alignment horizontal="center" vertical="center"/>
    </xf>
    <xf numFmtId="194" fontId="78" fillId="19" borderId="8" xfId="203" applyNumberFormat="1" applyFont="1" applyFill="1" applyBorder="1" applyAlignment="1" applyProtection="1">
      <alignment horizontal="center" vertical="center"/>
    </xf>
    <xf numFmtId="191" fontId="74" fillId="0" borderId="0" xfId="203" applyNumberFormat="1" applyFont="1" applyFill="1" applyBorder="1" applyAlignment="1" applyProtection="1">
      <alignment horizontal="center" vertical="center"/>
    </xf>
    <xf numFmtId="190" fontId="74" fillId="21" borderId="32" xfId="203" applyNumberFormat="1" applyFont="1" applyFill="1" applyBorder="1" applyAlignment="1" applyProtection="1">
      <alignment horizontal="center" vertical="center"/>
    </xf>
    <xf numFmtId="190" fontId="89" fillId="21" borderId="32" xfId="203" applyNumberFormat="1" applyFont="1" applyFill="1" applyBorder="1" applyAlignment="1" applyProtection="1">
      <alignment horizontal="center" vertical="center"/>
    </xf>
    <xf numFmtId="191" fontId="74" fillId="0" borderId="8" xfId="204" applyNumberFormat="1" applyFont="1" applyFill="1" applyBorder="1" applyAlignment="1" applyProtection="1">
      <alignment horizontal="center" vertical="center"/>
    </xf>
    <xf numFmtId="191" fontId="78" fillId="0" borderId="0" xfId="203" applyNumberFormat="1" applyFont="1" applyFill="1" applyBorder="1" applyAlignment="1" applyProtection="1">
      <alignment horizontal="left" vertical="center"/>
    </xf>
    <xf numFmtId="191" fontId="87" fillId="0" borderId="0" xfId="203" applyNumberFormat="1" applyFont="1" applyFill="1" applyBorder="1" applyAlignment="1" applyProtection="1">
      <alignment horizontal="center" vertical="center"/>
    </xf>
    <xf numFmtId="191" fontId="89" fillId="0" borderId="0" xfId="119" applyNumberFormat="1" applyFont="1" applyFill="1" applyBorder="1" applyAlignment="1" applyProtection="1">
      <alignment horizontal="center" vertical="center"/>
    </xf>
    <xf numFmtId="194" fontId="78" fillId="0" borderId="0" xfId="119" applyNumberFormat="1" applyFont="1" applyFill="1" applyBorder="1" applyAlignment="1" applyProtection="1">
      <alignment horizontal="center" vertical="center"/>
    </xf>
    <xf numFmtId="193" fontId="78" fillId="0" borderId="0" xfId="119" applyNumberFormat="1" applyFont="1" applyFill="1" applyBorder="1" applyAlignment="1" applyProtection="1">
      <alignment horizontal="center" vertical="center"/>
    </xf>
    <xf numFmtId="191" fontId="78" fillId="0" borderId="74" xfId="203" applyNumberFormat="1" applyFont="1" applyFill="1" applyBorder="1" applyAlignment="1" applyProtection="1">
      <alignment horizontal="center" vertical="center"/>
    </xf>
    <xf numFmtId="191" fontId="0" fillId="23" borderId="0" xfId="0" applyNumberFormat="1" applyFill="1" applyAlignment="1">
      <alignment vertical="center"/>
    </xf>
    <xf numFmtId="190" fontId="74" fillId="23" borderId="74" xfId="203" applyNumberFormat="1" applyFont="1" applyFill="1" applyBorder="1" applyAlignment="1" applyProtection="1">
      <alignment horizontal="center" vertical="center"/>
    </xf>
    <xf numFmtId="190" fontId="74" fillId="23" borderId="25" xfId="203" applyNumberFormat="1" applyFont="1" applyFill="1" applyBorder="1" applyAlignment="1" applyProtection="1">
      <alignment horizontal="center" vertical="center"/>
    </xf>
    <xf numFmtId="190" fontId="74" fillId="23" borderId="21" xfId="203" applyNumberFormat="1" applyFont="1" applyFill="1" applyBorder="1" applyAlignment="1" applyProtection="1">
      <alignment horizontal="center" vertical="center"/>
    </xf>
    <xf numFmtId="190" fontId="74" fillId="23" borderId="58" xfId="203" applyNumberFormat="1" applyFont="1" applyFill="1" applyBorder="1" applyAlignment="1" applyProtection="1">
      <alignment horizontal="center" vertical="center"/>
    </xf>
    <xf numFmtId="190" fontId="74" fillId="23" borderId="16" xfId="203" applyNumberFormat="1" applyFont="1" applyFill="1" applyBorder="1" applyAlignment="1" applyProtection="1">
      <alignment horizontal="center" vertical="center"/>
    </xf>
    <xf numFmtId="190" fontId="74" fillId="23" borderId="148" xfId="203" applyNumberFormat="1" applyFont="1" applyFill="1" applyBorder="1" applyAlignment="1" applyProtection="1">
      <alignment horizontal="center" vertical="center"/>
    </xf>
    <xf numFmtId="191" fontId="204" fillId="0" borderId="0" xfId="0" applyNumberFormat="1" applyFont="1" applyAlignment="1">
      <alignment vertical="center"/>
    </xf>
    <xf numFmtId="0" fontId="77" fillId="23" borderId="69" xfId="203" applyNumberFormat="1" applyFont="1" applyFill="1" applyBorder="1" applyAlignment="1" applyProtection="1">
      <alignment horizontal="center" vertical="center"/>
    </xf>
    <xf numFmtId="191" fontId="78" fillId="23" borderId="15" xfId="203" applyNumberFormat="1" applyFont="1" applyFill="1" applyBorder="1" applyAlignment="1" applyProtection="1">
      <alignment horizontal="left" vertical="center"/>
    </xf>
    <xf numFmtId="191" fontId="87" fillId="23" borderId="15" xfId="203" applyNumberFormat="1" applyFont="1" applyFill="1" applyBorder="1" applyAlignment="1" applyProtection="1">
      <alignment horizontal="center" vertical="center"/>
    </xf>
    <xf numFmtId="191" fontId="74" fillId="23" borderId="13" xfId="203" applyNumberFormat="1" applyFont="1" applyFill="1" applyBorder="1" applyAlignment="1" applyProtection="1">
      <alignment horizontal="center" vertical="center"/>
    </xf>
    <xf numFmtId="191" fontId="89" fillId="23" borderId="16" xfId="119" applyNumberFormat="1" applyFont="1" applyFill="1" applyBorder="1" applyAlignment="1" applyProtection="1">
      <alignment horizontal="center" vertical="center"/>
    </xf>
    <xf numFmtId="194" fontId="78" fillId="23" borderId="18" xfId="119" applyNumberFormat="1" applyFont="1" applyFill="1" applyBorder="1" applyAlignment="1" applyProtection="1">
      <alignment horizontal="center" vertical="center"/>
    </xf>
    <xf numFmtId="193" fontId="78" fillId="23" borderId="14" xfId="119" applyNumberFormat="1" applyFont="1" applyFill="1" applyBorder="1" applyAlignment="1" applyProtection="1">
      <alignment horizontal="center" vertical="center"/>
    </xf>
    <xf numFmtId="188" fontId="87" fillId="23" borderId="17" xfId="203" applyNumberFormat="1" applyFont="1" applyFill="1" applyBorder="1" applyAlignment="1" applyProtection="1">
      <alignment horizontal="center" vertical="center"/>
    </xf>
    <xf numFmtId="189" fontId="87" fillId="23" borderId="25" xfId="203" applyNumberFormat="1" applyFont="1" applyFill="1" applyBorder="1" applyAlignment="1" applyProtection="1">
      <alignment horizontal="center" vertical="center"/>
    </xf>
    <xf numFmtId="0" fontId="77" fillId="23" borderId="74" xfId="203" applyNumberFormat="1" applyFont="1" applyFill="1" applyBorder="1" applyAlignment="1" applyProtection="1">
      <alignment horizontal="center" vertical="center"/>
    </xf>
    <xf numFmtId="191" fontId="78" fillId="23" borderId="8" xfId="203" applyNumberFormat="1" applyFont="1" applyFill="1" applyBorder="1" applyAlignment="1" applyProtection="1">
      <alignment horizontal="left" vertical="center"/>
    </xf>
    <xf numFmtId="191" fontId="87" fillId="23" borderId="8" xfId="203" applyNumberFormat="1" applyFont="1" applyFill="1" applyBorder="1" applyAlignment="1" applyProtection="1">
      <alignment horizontal="center" vertical="center"/>
    </xf>
    <xf numFmtId="191" fontId="74" fillId="23" borderId="27" xfId="203" applyNumberFormat="1" applyFont="1" applyFill="1" applyBorder="1" applyAlignment="1" applyProtection="1">
      <alignment horizontal="center" vertical="center"/>
    </xf>
    <xf numFmtId="194" fontId="78" fillId="23" borderId="17" xfId="119" applyNumberFormat="1" applyFont="1" applyFill="1" applyBorder="1" applyAlignment="1" applyProtection="1">
      <alignment horizontal="center" vertical="center"/>
    </xf>
    <xf numFmtId="193" fontId="78" fillId="23" borderId="16" xfId="119" applyNumberFormat="1" applyFont="1" applyFill="1" applyBorder="1" applyAlignment="1" applyProtection="1">
      <alignment horizontal="center" vertical="center"/>
    </xf>
    <xf numFmtId="189" fontId="87" fillId="23" borderId="21" xfId="203" applyNumberFormat="1" applyFont="1" applyFill="1" applyBorder="1" applyAlignment="1" applyProtection="1">
      <alignment horizontal="center" vertical="center"/>
    </xf>
    <xf numFmtId="191" fontId="76" fillId="0" borderId="0" xfId="0" applyNumberFormat="1" applyFont="1" applyBorder="1" applyAlignment="1">
      <alignment vertical="center"/>
    </xf>
    <xf numFmtId="190" fontId="89" fillId="23" borderId="74" xfId="203" applyNumberFormat="1" applyFont="1" applyFill="1" applyBorder="1" applyAlignment="1" applyProtection="1">
      <alignment horizontal="center" vertical="center"/>
    </xf>
    <xf numFmtId="0" fontId="77" fillId="18" borderId="69" xfId="203" applyNumberFormat="1" applyFont="1" applyFill="1" applyBorder="1" applyAlignment="1" applyProtection="1">
      <alignment horizontal="center" vertical="center"/>
    </xf>
    <xf numFmtId="191" fontId="89" fillId="18" borderId="16" xfId="119" applyNumberFormat="1" applyFont="1" applyFill="1" applyBorder="1" applyAlignment="1" applyProtection="1">
      <alignment horizontal="center" vertical="center"/>
    </xf>
    <xf numFmtId="188" fontId="87" fillId="18" borderId="17" xfId="203" applyNumberFormat="1" applyFont="1" applyFill="1" applyBorder="1" applyAlignment="1" applyProtection="1">
      <alignment horizontal="center" vertical="center"/>
    </xf>
    <xf numFmtId="189" fontId="87" fillId="18" borderId="25" xfId="203" applyNumberFormat="1" applyFont="1" applyFill="1" applyBorder="1" applyAlignment="1" applyProtection="1">
      <alignment horizontal="center" vertical="center"/>
    </xf>
    <xf numFmtId="190" fontId="74" fillId="18" borderId="74" xfId="203" applyNumberFormat="1" applyFont="1" applyFill="1" applyBorder="1" applyAlignment="1" applyProtection="1">
      <alignment horizontal="center" vertical="center"/>
    </xf>
    <xf numFmtId="190" fontId="74" fillId="18" borderId="25" xfId="203" applyNumberFormat="1" applyFont="1" applyFill="1" applyBorder="1" applyAlignment="1" applyProtection="1">
      <alignment horizontal="center" vertical="center"/>
    </xf>
    <xf numFmtId="190" fontId="74" fillId="18" borderId="21" xfId="203" applyNumberFormat="1" applyFont="1" applyFill="1" applyBorder="1" applyAlignment="1" applyProtection="1">
      <alignment horizontal="center" vertical="center"/>
    </xf>
    <xf numFmtId="190" fontId="74" fillId="18" borderId="16" xfId="203" applyNumberFormat="1" applyFont="1" applyFill="1" applyBorder="1" applyAlignment="1" applyProtection="1">
      <alignment horizontal="center" vertical="center"/>
    </xf>
    <xf numFmtId="190" fontId="74" fillId="18" borderId="58" xfId="203" applyNumberFormat="1" applyFont="1" applyFill="1" applyBorder="1" applyAlignment="1" applyProtection="1">
      <alignment horizontal="center" vertical="center"/>
    </xf>
    <xf numFmtId="0" fontId="77" fillId="18" borderId="74" xfId="203" applyNumberFormat="1" applyFont="1" applyFill="1" applyBorder="1" applyAlignment="1" applyProtection="1">
      <alignment horizontal="center" vertical="center"/>
    </xf>
    <xf numFmtId="191" fontId="78" fillId="18" borderId="8" xfId="203" applyNumberFormat="1" applyFont="1" applyFill="1" applyBorder="1" applyAlignment="1" applyProtection="1">
      <alignment horizontal="left" vertical="center"/>
    </xf>
    <xf numFmtId="191" fontId="87" fillId="18" borderId="8" xfId="203" applyNumberFormat="1" applyFont="1" applyFill="1" applyBorder="1" applyAlignment="1" applyProtection="1">
      <alignment horizontal="center" vertical="center"/>
    </xf>
    <xf numFmtId="191" fontId="74" fillId="18" borderId="27" xfId="203" applyNumberFormat="1" applyFont="1" applyFill="1" applyBorder="1" applyAlignment="1" applyProtection="1">
      <alignment horizontal="center" vertical="center"/>
    </xf>
    <xf numFmtId="194" fontId="78" fillId="18" borderId="17" xfId="119" applyNumberFormat="1" applyFont="1" applyFill="1" applyBorder="1" applyAlignment="1" applyProtection="1">
      <alignment horizontal="center" vertical="center"/>
    </xf>
    <xf numFmtId="193" fontId="78" fillId="18" borderId="16" xfId="119" applyNumberFormat="1" applyFont="1" applyFill="1" applyBorder="1" applyAlignment="1" applyProtection="1">
      <alignment horizontal="center" vertical="center"/>
    </xf>
    <xf numFmtId="189" fontId="87" fillId="18" borderId="21" xfId="203" applyNumberFormat="1" applyFont="1" applyFill="1" applyBorder="1" applyAlignment="1" applyProtection="1">
      <alignment horizontal="center" vertical="center"/>
    </xf>
    <xf numFmtId="190" fontId="74" fillId="18" borderId="148" xfId="203" applyNumberFormat="1" applyFont="1" applyFill="1" applyBorder="1" applyAlignment="1" applyProtection="1">
      <alignment horizontal="center" vertical="center"/>
    </xf>
    <xf numFmtId="191" fontId="0" fillId="18" borderId="0" xfId="0" applyNumberFormat="1" applyFill="1" applyAlignment="1">
      <alignment vertical="center"/>
    </xf>
    <xf numFmtId="191" fontId="87" fillId="0" borderId="37" xfId="203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0" fontId="166" fillId="0" borderId="0" xfId="1122" applyNumberFormat="1" applyFont="1" applyAlignment="1">
      <alignment vertical="center"/>
    </xf>
    <xf numFmtId="191" fontId="2" fillId="0" borderId="0" xfId="1122" applyNumberFormat="1" applyAlignment="1">
      <alignment vertical="center"/>
    </xf>
    <xf numFmtId="191" fontId="2" fillId="0" borderId="0" xfId="1122" applyAlignment="1">
      <alignment vertical="center"/>
    </xf>
    <xf numFmtId="191" fontId="2" fillId="0" borderId="0" xfId="1122" applyFill="1" applyAlignment="1">
      <alignment vertical="center"/>
    </xf>
    <xf numFmtId="0" fontId="2" fillId="0" borderId="0" xfId="1122" applyNumberFormat="1" applyAlignment="1">
      <alignment vertical="center"/>
    </xf>
    <xf numFmtId="191" fontId="136" fillId="0" borderId="0" xfId="69" applyFont="1" applyAlignment="1">
      <alignment vertical="center"/>
    </xf>
    <xf numFmtId="191" fontId="0" fillId="0" borderId="0" xfId="1122" applyFont="1" applyAlignment="1">
      <alignment vertical="center"/>
    </xf>
    <xf numFmtId="191" fontId="74" fillId="0" borderId="8" xfId="204" applyNumberFormat="1" applyFont="1" applyFill="1" applyBorder="1" applyAlignment="1" applyProtection="1">
      <alignment horizontal="center" vertical="center"/>
    </xf>
    <xf numFmtId="191" fontId="74" fillId="18" borderId="8" xfId="203" applyNumberFormat="1" applyFont="1" applyFill="1" applyBorder="1" applyAlignment="1" applyProtection="1">
      <alignment horizontal="center" vertical="center"/>
    </xf>
    <xf numFmtId="190" fontId="76" fillId="27" borderId="8" xfId="203" applyNumberFormat="1" applyFont="1" applyFill="1" applyBorder="1" applyAlignment="1" applyProtection="1">
      <alignment horizontal="center" vertical="center"/>
    </xf>
    <xf numFmtId="194" fontId="89" fillId="27" borderId="117" xfId="203" quotePrefix="1" applyNumberFormat="1" applyFont="1" applyFill="1" applyBorder="1" applyAlignment="1" applyProtection="1">
      <alignment horizontal="center" vertical="center"/>
    </xf>
    <xf numFmtId="190" fontId="89" fillId="19" borderId="8" xfId="203" applyNumberFormat="1" applyFont="1" applyFill="1" applyBorder="1" applyAlignment="1" applyProtection="1">
      <alignment horizontal="center" vertical="center"/>
    </xf>
    <xf numFmtId="190" fontId="89" fillId="19" borderId="21" xfId="203" applyNumberFormat="1" applyFont="1" applyFill="1" applyBorder="1" applyAlignment="1" applyProtection="1">
      <alignment horizontal="center" vertical="center"/>
    </xf>
    <xf numFmtId="191" fontId="1" fillId="0" borderId="0" xfId="123" applyFont="1" applyAlignment="1">
      <alignment vertical="center"/>
    </xf>
    <xf numFmtId="191" fontId="86" fillId="0" borderId="0" xfId="123" applyFont="1" applyAlignment="1">
      <alignment vertical="center"/>
    </xf>
    <xf numFmtId="191" fontId="89" fillId="0" borderId="8" xfId="203" applyNumberFormat="1" applyFont="1" applyFill="1" applyBorder="1" applyAlignment="1" applyProtection="1">
      <alignment horizontal="center" vertical="center"/>
    </xf>
    <xf numFmtId="191" fontId="89" fillId="18" borderId="106" xfId="203" applyFont="1" applyFill="1" applyBorder="1" applyAlignment="1" applyProtection="1">
      <alignment horizontal="left" vertical="center"/>
    </xf>
    <xf numFmtId="0" fontId="78" fillId="27" borderId="73" xfId="203" applyNumberFormat="1" applyFont="1" applyFill="1" applyBorder="1" applyAlignment="1" applyProtection="1">
      <alignment horizontal="center" vertical="center"/>
    </xf>
    <xf numFmtId="191" fontId="89" fillId="27" borderId="106" xfId="203" applyFont="1" applyFill="1" applyBorder="1" applyAlignment="1" applyProtection="1">
      <alignment horizontal="left" vertical="center"/>
    </xf>
    <xf numFmtId="191" fontId="87" fillId="27" borderId="32" xfId="203" applyFont="1" applyFill="1" applyBorder="1" applyAlignment="1" applyProtection="1">
      <alignment horizontal="center" vertical="center"/>
    </xf>
    <xf numFmtId="191" fontId="78" fillId="27" borderId="55" xfId="203" quotePrefix="1" applyFont="1" applyFill="1" applyBorder="1" applyAlignment="1" applyProtection="1">
      <alignment horizontal="center" vertical="center"/>
    </xf>
    <xf numFmtId="191" fontId="82" fillId="27" borderId="32" xfId="119" applyFont="1" applyFill="1" applyBorder="1" applyAlignment="1" applyProtection="1">
      <alignment horizontal="center" vertical="center"/>
    </xf>
    <xf numFmtId="193" fontId="88" fillId="27" borderId="35" xfId="119" applyNumberFormat="1" applyFont="1" applyFill="1" applyBorder="1" applyAlignment="1" applyProtection="1">
      <alignment horizontal="center" vertical="center"/>
    </xf>
    <xf numFmtId="194" fontId="88" fillId="27" borderId="107" xfId="119" applyNumberFormat="1" applyFont="1" applyFill="1" applyBorder="1" applyAlignment="1" applyProtection="1">
      <alignment horizontal="center" vertical="center"/>
    </xf>
    <xf numFmtId="193" fontId="87" fillId="27" borderId="35" xfId="203" quotePrefix="1" applyNumberFormat="1" applyFont="1" applyFill="1" applyBorder="1" applyAlignment="1" applyProtection="1">
      <alignment horizontal="center" vertical="center"/>
    </xf>
    <xf numFmtId="194" fontId="87" fillId="27" borderId="108" xfId="203" quotePrefix="1" applyNumberFormat="1" applyFont="1" applyFill="1" applyBorder="1" applyAlignment="1" applyProtection="1">
      <alignment horizontal="center" vertical="center"/>
    </xf>
    <xf numFmtId="190" fontId="192" fillId="27" borderId="32" xfId="203" applyNumberFormat="1" applyFont="1" applyFill="1" applyBorder="1" applyAlignment="1" applyProtection="1">
      <alignment horizontal="center" vertical="center"/>
    </xf>
    <xf numFmtId="190" fontId="192" fillId="27" borderId="35" xfId="203" applyNumberFormat="1" applyFont="1" applyFill="1" applyBorder="1" applyAlignment="1" applyProtection="1">
      <alignment horizontal="center" vertical="center"/>
    </xf>
    <xf numFmtId="190" fontId="198" fillId="27" borderId="32" xfId="203" applyNumberFormat="1" applyFont="1" applyFill="1" applyBorder="1" applyAlignment="1" applyProtection="1">
      <alignment horizontal="center" vertical="center"/>
    </xf>
    <xf numFmtId="190" fontId="198" fillId="27" borderId="30" xfId="203" applyNumberFormat="1" applyFont="1" applyFill="1" applyBorder="1" applyAlignment="1" applyProtection="1">
      <alignment horizontal="center" vertical="center"/>
    </xf>
    <xf numFmtId="190" fontId="192" fillId="27" borderId="31" xfId="203" applyNumberFormat="1" applyFont="1" applyFill="1" applyBorder="1" applyAlignment="1" applyProtection="1">
      <alignment horizontal="center" vertical="center"/>
    </xf>
    <xf numFmtId="190" fontId="82" fillId="27" borderId="20" xfId="203" applyNumberFormat="1" applyFont="1" applyFill="1" applyBorder="1" applyAlignment="1" applyProtection="1">
      <alignment horizontal="center" vertical="center"/>
    </xf>
    <xf numFmtId="190" fontId="76" fillId="27" borderId="22" xfId="203" applyNumberFormat="1" applyFont="1" applyFill="1" applyBorder="1" applyAlignment="1" applyProtection="1">
      <alignment horizontal="center" vertical="center"/>
    </xf>
    <xf numFmtId="190" fontId="192" fillId="27" borderId="22" xfId="203" applyNumberFormat="1" applyFont="1" applyFill="1" applyBorder="1" applyAlignment="1" applyProtection="1">
      <alignment horizontal="center" vertical="center"/>
    </xf>
    <xf numFmtId="190" fontId="76" fillId="27" borderId="26" xfId="203" applyNumberFormat="1" applyFont="1" applyFill="1" applyBorder="1" applyAlignment="1" applyProtection="1">
      <alignment horizontal="center" vertical="center"/>
    </xf>
    <xf numFmtId="190" fontId="198" fillId="27" borderId="22" xfId="203" applyNumberFormat="1" applyFont="1" applyFill="1" applyBorder="1" applyAlignment="1" applyProtection="1">
      <alignment horizontal="center" vertical="center"/>
    </xf>
    <xf numFmtId="190" fontId="198" fillId="27" borderId="33" xfId="203" applyNumberFormat="1" applyFont="1" applyFill="1" applyBorder="1" applyAlignment="1" applyProtection="1">
      <alignment horizontal="center" vertical="center"/>
    </xf>
    <xf numFmtId="190" fontId="76" fillId="27" borderId="34" xfId="203" applyNumberFormat="1" applyFont="1" applyFill="1" applyBorder="1" applyAlignment="1" applyProtection="1">
      <alignment horizontal="center" vertical="center"/>
    </xf>
    <xf numFmtId="190" fontId="76" fillId="27" borderId="23" xfId="203" applyNumberFormat="1" applyFont="1" applyFill="1" applyBorder="1" applyAlignment="1" applyProtection="1">
      <alignment horizontal="center" vertical="center"/>
    </xf>
    <xf numFmtId="190" fontId="192" fillId="27" borderId="20" xfId="203" applyNumberFormat="1" applyFont="1" applyFill="1" applyBorder="1" applyAlignment="1" applyProtection="1">
      <alignment horizontal="center" vertical="center"/>
    </xf>
    <xf numFmtId="191" fontId="92" fillId="18" borderId="21" xfId="203" applyFont="1" applyFill="1" applyBorder="1" applyAlignment="1" applyProtection="1">
      <alignment horizontal="center" vertical="center"/>
    </xf>
    <xf numFmtId="20" fontId="74" fillId="0" borderId="22" xfId="203" applyNumberFormat="1" applyFont="1" applyFill="1" applyBorder="1" applyAlignment="1" applyProtection="1">
      <alignment horizontal="center" vertical="center"/>
    </xf>
    <xf numFmtId="20" fontId="74" fillId="0" borderId="23" xfId="203" applyNumberFormat="1" applyFont="1" applyFill="1" applyBorder="1" applyAlignment="1" applyProtection="1">
      <alignment horizontal="center" vertical="center"/>
    </xf>
    <xf numFmtId="0" fontId="82" fillId="0" borderId="73" xfId="203" applyNumberFormat="1" applyFont="1" applyFill="1" applyBorder="1" applyAlignment="1" applyProtection="1">
      <alignment horizontal="center" vertical="center"/>
    </xf>
    <xf numFmtId="191" fontId="88" fillId="0" borderId="32" xfId="203" applyFont="1" applyFill="1" applyBorder="1" applyAlignment="1" applyProtection="1">
      <alignment horizontal="left" vertical="center"/>
    </xf>
    <xf numFmtId="191" fontId="192" fillId="0" borderId="32" xfId="1118" applyFont="1" applyBorder="1" applyAlignment="1">
      <alignment vertical="center"/>
    </xf>
    <xf numFmtId="0" fontId="82" fillId="0" borderId="74" xfId="203" applyNumberFormat="1" applyFont="1" applyFill="1" applyBorder="1" applyAlignment="1" applyProtection="1">
      <alignment horizontal="center" vertical="center"/>
    </xf>
    <xf numFmtId="191" fontId="192" fillId="0" borderId="8" xfId="1118" applyFont="1" applyFill="1" applyBorder="1" applyAlignment="1">
      <alignment vertical="center"/>
    </xf>
    <xf numFmtId="195" fontId="87" fillId="0" borderId="8" xfId="203" applyNumberFormat="1" applyFont="1" applyFill="1" applyBorder="1" applyAlignment="1" applyProtection="1">
      <alignment horizontal="center" vertical="center"/>
    </xf>
    <xf numFmtId="0" fontId="82" fillId="0" borderId="75" xfId="203" applyNumberFormat="1" applyFont="1" applyFill="1" applyBorder="1" applyAlignment="1" applyProtection="1">
      <alignment horizontal="center" vertical="center"/>
    </xf>
    <xf numFmtId="191" fontId="78" fillId="0" borderId="22" xfId="203" applyFont="1" applyFill="1" applyBorder="1" applyAlignment="1" applyProtection="1">
      <alignment horizontal="left" vertical="center"/>
    </xf>
    <xf numFmtId="191" fontId="87" fillId="0" borderId="22" xfId="203" applyFont="1" applyFill="1" applyBorder="1" applyAlignment="1" applyProtection="1">
      <alignment horizontal="center" vertical="center"/>
    </xf>
    <xf numFmtId="191" fontId="78" fillId="0" borderId="22" xfId="203" applyFont="1" applyFill="1" applyBorder="1" applyAlignment="1" applyProtection="1">
      <alignment horizontal="center" vertical="center"/>
    </xf>
    <xf numFmtId="191" fontId="192" fillId="0" borderId="22" xfId="1118" applyFont="1" applyBorder="1" applyAlignment="1">
      <alignment vertical="center"/>
    </xf>
    <xf numFmtId="193" fontId="78" fillId="0" borderId="22" xfId="119" applyNumberFormat="1" applyFont="1" applyFill="1" applyBorder="1" applyAlignment="1" applyProtection="1">
      <alignment horizontal="center" vertical="center"/>
    </xf>
    <xf numFmtId="194" fontId="78" fillId="0" borderId="22" xfId="119" applyNumberFormat="1" applyFont="1" applyFill="1" applyBorder="1" applyAlignment="1" applyProtection="1">
      <alignment horizontal="center" vertical="center"/>
    </xf>
    <xf numFmtId="198" fontId="87" fillId="0" borderId="22" xfId="203" applyNumberFormat="1" applyFont="1" applyFill="1" applyBorder="1" applyAlignment="1" applyProtection="1">
      <alignment horizontal="center" vertical="center"/>
    </xf>
    <xf numFmtId="0" fontId="82" fillId="0" borderId="46" xfId="203" applyNumberFormat="1" applyFont="1" applyFill="1" applyBorder="1" applyAlignment="1" applyProtection="1">
      <alignment horizontal="center" vertical="center"/>
    </xf>
    <xf numFmtId="191" fontId="192" fillId="0" borderId="8" xfId="1118" applyFont="1" applyBorder="1" applyAlignment="1">
      <alignment vertical="center"/>
    </xf>
    <xf numFmtId="0" fontId="82" fillId="0" borderId="69" xfId="203" applyNumberFormat="1" applyFont="1" applyFill="1" applyBorder="1" applyAlignment="1" applyProtection="1">
      <alignment horizontal="center" vertical="center"/>
    </xf>
    <xf numFmtId="0" fontId="82" fillId="0" borderId="47" xfId="203" applyNumberFormat="1" applyFont="1" applyFill="1" applyBorder="1" applyAlignment="1" applyProtection="1">
      <alignment horizontal="center" vertical="center"/>
    </xf>
    <xf numFmtId="191" fontId="101" fillId="18" borderId="20" xfId="203" applyFont="1" applyFill="1" applyBorder="1" applyAlignment="1" applyProtection="1">
      <alignment horizontal="center" vertical="center" wrapText="1"/>
    </xf>
    <xf numFmtId="191" fontId="82" fillId="0" borderId="12" xfId="203" applyFont="1" applyBorder="1" applyAlignment="1" applyProtection="1">
      <alignment vertical="center"/>
    </xf>
    <xf numFmtId="185" fontId="74" fillId="0" borderId="12" xfId="203" applyNumberFormat="1" applyFont="1" applyFill="1" applyBorder="1" applyAlignment="1" applyProtection="1">
      <alignment horizontal="center" vertical="center"/>
    </xf>
    <xf numFmtId="186" fontId="82" fillId="0" borderId="12" xfId="203" applyNumberFormat="1" applyFont="1" applyFill="1" applyBorder="1" applyAlignment="1" applyProtection="1">
      <alignment horizontal="center" vertical="center"/>
    </xf>
    <xf numFmtId="191" fontId="82" fillId="0" borderId="12" xfId="203" applyFont="1" applyFill="1" applyBorder="1" applyAlignment="1" applyProtection="1">
      <alignment horizontal="center" vertical="center"/>
    </xf>
    <xf numFmtId="20" fontId="82" fillId="0" borderId="12" xfId="203" applyNumberFormat="1" applyFont="1" applyFill="1" applyBorder="1" applyAlignment="1" applyProtection="1">
      <alignment horizontal="center" vertical="center"/>
    </xf>
    <xf numFmtId="191" fontId="192" fillId="0" borderId="12" xfId="1118" applyFont="1" applyBorder="1" applyAlignment="1">
      <alignment vertical="center"/>
    </xf>
    <xf numFmtId="191" fontId="192" fillId="0" borderId="0" xfId="1118" applyFont="1" applyBorder="1" applyAlignment="1">
      <alignment vertical="center"/>
    </xf>
    <xf numFmtId="191" fontId="238" fillId="0" borderId="0" xfId="1118" applyFont="1" applyBorder="1" applyAlignment="1">
      <alignment vertical="center"/>
    </xf>
    <xf numFmtId="191" fontId="238" fillId="0" borderId="0" xfId="1118" applyFont="1" applyAlignment="1">
      <alignment vertical="center"/>
    </xf>
    <xf numFmtId="191" fontId="239" fillId="0" borderId="0" xfId="203" applyFont="1" applyAlignment="1" applyProtection="1">
      <alignment horizontal="left" vertical="center"/>
    </xf>
    <xf numFmtId="185" fontId="239" fillId="0" borderId="0" xfId="203" applyNumberFormat="1" applyFont="1" applyFill="1" applyAlignment="1" applyProtection="1">
      <alignment horizontal="center" vertical="center"/>
    </xf>
    <xf numFmtId="186" fontId="239" fillId="0" borderId="0" xfId="203" applyNumberFormat="1" applyFont="1" applyFill="1" applyAlignment="1" applyProtection="1">
      <alignment horizontal="center" vertical="center"/>
    </xf>
    <xf numFmtId="191" fontId="239" fillId="0" borderId="0" xfId="203" applyFont="1" applyFill="1" applyAlignment="1" applyProtection="1">
      <alignment horizontal="center" vertical="center"/>
    </xf>
    <xf numFmtId="191" fontId="240" fillId="0" borderId="0" xfId="1118" applyFont="1" applyAlignment="1">
      <alignment vertical="center"/>
    </xf>
    <xf numFmtId="191" fontId="239" fillId="0" borderId="0" xfId="203" applyNumberFormat="1" applyFont="1" applyFill="1" applyAlignment="1" applyProtection="1">
      <alignment horizontal="center" vertical="center"/>
    </xf>
    <xf numFmtId="191" fontId="241" fillId="0" borderId="0" xfId="203" applyNumberFormat="1" applyFont="1" applyFill="1" applyAlignment="1" applyProtection="1">
      <alignment horizontal="center" vertical="center"/>
    </xf>
    <xf numFmtId="191" fontId="242" fillId="0" borderId="0" xfId="1118" applyFont="1" applyAlignment="1">
      <alignment vertical="center"/>
    </xf>
    <xf numFmtId="191" fontId="239" fillId="0" borderId="0" xfId="203" applyFont="1" applyAlignment="1" applyProtection="1">
      <alignment vertical="center"/>
    </xf>
    <xf numFmtId="185" fontId="66" fillId="0" borderId="0" xfId="203" applyNumberFormat="1" applyFont="1" applyFill="1" applyAlignment="1" applyProtection="1">
      <alignment horizontal="center" vertical="center"/>
    </xf>
    <xf numFmtId="20" fontId="239" fillId="0" borderId="0" xfId="203" applyNumberFormat="1" applyFont="1" applyFill="1" applyAlignment="1" applyProtection="1">
      <alignment horizontal="center" vertical="center"/>
    </xf>
    <xf numFmtId="190" fontId="192" fillId="0" borderId="32" xfId="203" applyNumberFormat="1" applyFont="1" applyFill="1" applyBorder="1" applyAlignment="1" applyProtection="1">
      <alignment horizontal="center" vertical="center"/>
    </xf>
    <xf numFmtId="190" fontId="82" fillId="0" borderId="32" xfId="203" applyNumberFormat="1" applyFont="1" applyFill="1" applyBorder="1" applyAlignment="1" applyProtection="1">
      <alignment horizontal="center" vertical="center"/>
    </xf>
    <xf numFmtId="190" fontId="243" fillId="0" borderId="32" xfId="203" applyNumberFormat="1" applyFont="1" applyFill="1" applyBorder="1" applyAlignment="1" applyProtection="1">
      <alignment horizontal="center" vertical="center"/>
    </xf>
    <xf numFmtId="190" fontId="82" fillId="0" borderId="20" xfId="203" applyNumberFormat="1" applyFont="1" applyFill="1" applyBorder="1" applyAlignment="1" applyProtection="1">
      <alignment horizontal="center" vertical="center"/>
    </xf>
    <xf numFmtId="190" fontId="192" fillId="0" borderId="8" xfId="203" applyNumberFormat="1" applyFont="1" applyFill="1" applyBorder="1" applyAlignment="1" applyProtection="1">
      <alignment horizontal="center" vertical="center"/>
    </xf>
    <xf numFmtId="190" fontId="243" fillId="0" borderId="8" xfId="203" applyNumberFormat="1" applyFont="1" applyFill="1" applyBorder="1" applyAlignment="1" applyProtection="1">
      <alignment horizontal="center" vertical="center"/>
    </xf>
    <xf numFmtId="190" fontId="82" fillId="0" borderId="21" xfId="203" applyNumberFormat="1" applyFont="1" applyFill="1" applyBorder="1" applyAlignment="1" applyProtection="1">
      <alignment horizontal="center" vertical="center"/>
    </xf>
    <xf numFmtId="190" fontId="82" fillId="0" borderId="37" xfId="203" applyNumberFormat="1" applyFont="1" applyFill="1" applyBorder="1" applyAlignment="1" applyProtection="1">
      <alignment horizontal="center" vertical="center"/>
    </xf>
    <xf numFmtId="190" fontId="243" fillId="0" borderId="37" xfId="203" applyNumberFormat="1" applyFont="1" applyFill="1" applyBorder="1" applyAlignment="1" applyProtection="1">
      <alignment horizontal="center" vertical="center"/>
    </xf>
    <xf numFmtId="190" fontId="82" fillId="0" borderId="90" xfId="203" applyNumberFormat="1" applyFont="1" applyFill="1" applyBorder="1" applyAlignment="1" applyProtection="1">
      <alignment horizontal="center" vertical="center"/>
    </xf>
    <xf numFmtId="0" fontId="79" fillId="68" borderId="37" xfId="203" applyNumberFormat="1" applyFont="1" applyFill="1" applyBorder="1" applyAlignment="1" applyProtection="1">
      <alignment horizontal="center" vertical="center"/>
    </xf>
    <xf numFmtId="191" fontId="88" fillId="68" borderId="37" xfId="203" applyNumberFormat="1" applyFont="1" applyFill="1" applyBorder="1" applyAlignment="1" applyProtection="1">
      <alignment horizontal="left" vertical="center"/>
    </xf>
    <xf numFmtId="191" fontId="87" fillId="68" borderId="37" xfId="203" applyNumberFormat="1" applyFont="1" applyFill="1" applyBorder="1" applyAlignment="1" applyProtection="1">
      <alignment horizontal="center" vertical="center"/>
    </xf>
    <xf numFmtId="191" fontId="88" fillId="68" borderId="37" xfId="203" applyNumberFormat="1" applyFont="1" applyFill="1" applyBorder="1" applyAlignment="1" applyProtection="1">
      <alignment horizontal="center" vertical="center"/>
    </xf>
    <xf numFmtId="191" fontId="74" fillId="68" borderId="37" xfId="119" applyNumberFormat="1" applyFont="1" applyFill="1" applyBorder="1" applyAlignment="1" applyProtection="1">
      <alignment horizontal="center" vertical="center"/>
    </xf>
    <xf numFmtId="194" fontId="88" fillId="68" borderId="22" xfId="119" applyNumberFormat="1" applyFont="1" applyFill="1" applyBorder="1" applyAlignment="1" applyProtection="1">
      <alignment horizontal="center" vertical="center"/>
    </xf>
    <xf numFmtId="193" fontId="88" fillId="68" borderId="37" xfId="119" applyNumberFormat="1" applyFont="1" applyFill="1" applyBorder="1" applyAlignment="1" applyProtection="1">
      <alignment horizontal="center" vertical="center"/>
    </xf>
    <xf numFmtId="195" fontId="87" fillId="68" borderId="22" xfId="203" applyNumberFormat="1" applyFont="1" applyFill="1" applyBorder="1" applyAlignment="1" applyProtection="1">
      <alignment horizontal="center" vertical="center"/>
    </xf>
    <xf numFmtId="198" fontId="87" fillId="68" borderId="37" xfId="203" applyNumberFormat="1" applyFont="1" applyFill="1" applyBorder="1" applyAlignment="1" applyProtection="1">
      <alignment horizontal="center" vertical="center"/>
    </xf>
    <xf numFmtId="190" fontId="74" fillId="68" borderId="37" xfId="203" applyNumberFormat="1" applyFont="1" applyFill="1" applyBorder="1" applyAlignment="1" applyProtection="1">
      <alignment horizontal="center" vertical="center"/>
    </xf>
    <xf numFmtId="0" fontId="77" fillId="54" borderId="32" xfId="203" applyNumberFormat="1" applyFont="1" applyFill="1" applyBorder="1" applyAlignment="1" applyProtection="1">
      <alignment horizontal="center" vertical="center"/>
    </xf>
    <xf numFmtId="191" fontId="88" fillId="54" borderId="32" xfId="203" applyNumberFormat="1" applyFont="1" applyFill="1" applyBorder="1" applyAlignment="1" applyProtection="1">
      <alignment horizontal="left" vertical="center"/>
    </xf>
    <xf numFmtId="191" fontId="87" fillId="54" borderId="32" xfId="203" applyNumberFormat="1" applyFont="1" applyFill="1" applyBorder="1" applyAlignment="1" applyProtection="1">
      <alignment horizontal="center" vertical="center"/>
    </xf>
    <xf numFmtId="191" fontId="88" fillId="54" borderId="32" xfId="203" applyNumberFormat="1" applyFont="1" applyFill="1" applyBorder="1" applyAlignment="1" applyProtection="1">
      <alignment horizontal="center" vertical="center"/>
    </xf>
    <xf numFmtId="191" fontId="74" fillId="54" borderId="32" xfId="119" applyNumberFormat="1" applyFont="1" applyFill="1" applyBorder="1" applyAlignment="1" applyProtection="1">
      <alignment horizontal="center" vertical="center"/>
    </xf>
    <xf numFmtId="194" fontId="88" fillId="54" borderId="32" xfId="119" applyNumberFormat="1" applyFont="1" applyFill="1" applyBorder="1" applyAlignment="1" applyProtection="1">
      <alignment horizontal="center" vertical="center"/>
    </xf>
    <xf numFmtId="193" fontId="88" fillId="54" borderId="32" xfId="119" applyNumberFormat="1" applyFont="1" applyFill="1" applyBorder="1" applyAlignment="1" applyProtection="1">
      <alignment horizontal="center" vertical="center"/>
    </xf>
    <xf numFmtId="195" fontId="87" fillId="54" borderId="32" xfId="203" applyNumberFormat="1" applyFont="1" applyFill="1" applyBorder="1" applyAlignment="1" applyProtection="1">
      <alignment horizontal="center" vertical="center"/>
    </xf>
    <xf numFmtId="198" fontId="87" fillId="54" borderId="32" xfId="203" applyNumberFormat="1" applyFont="1" applyFill="1" applyBorder="1" applyAlignment="1" applyProtection="1">
      <alignment horizontal="center" vertical="center"/>
    </xf>
    <xf numFmtId="190" fontId="74" fillId="54" borderId="32" xfId="203" applyNumberFormat="1" applyFont="1" applyFill="1" applyBorder="1" applyAlignment="1" applyProtection="1">
      <alignment horizontal="center" vertical="center"/>
    </xf>
    <xf numFmtId="0" fontId="79" fillId="25" borderId="8" xfId="203" applyNumberFormat="1" applyFont="1" applyFill="1" applyBorder="1" applyAlignment="1" applyProtection="1">
      <alignment horizontal="center" vertical="center"/>
    </xf>
    <xf numFmtId="191" fontId="88" fillId="25" borderId="8" xfId="203" applyNumberFormat="1" applyFont="1" applyFill="1" applyBorder="1" applyAlignment="1" applyProtection="1">
      <alignment horizontal="left" vertical="center"/>
    </xf>
    <xf numFmtId="191" fontId="87" fillId="25" borderId="8" xfId="203" applyNumberFormat="1" applyFont="1" applyFill="1" applyBorder="1" applyAlignment="1" applyProtection="1">
      <alignment horizontal="center" vertical="center"/>
    </xf>
    <xf numFmtId="191" fontId="88" fillId="25" borderId="8" xfId="203" applyNumberFormat="1" applyFont="1" applyFill="1" applyBorder="1" applyAlignment="1" applyProtection="1">
      <alignment horizontal="center" vertical="center"/>
    </xf>
    <xf numFmtId="191" fontId="74" fillId="25" borderId="8" xfId="119" applyNumberFormat="1" applyFont="1" applyFill="1" applyBorder="1" applyAlignment="1" applyProtection="1">
      <alignment horizontal="center" vertical="center"/>
    </xf>
    <xf numFmtId="194" fontId="88" fillId="25" borderId="8" xfId="119" applyNumberFormat="1" applyFont="1" applyFill="1" applyBorder="1" applyAlignment="1" applyProtection="1">
      <alignment horizontal="center" vertical="center"/>
    </xf>
    <xf numFmtId="193" fontId="88" fillId="25" borderId="8" xfId="119" applyNumberFormat="1" applyFont="1" applyFill="1" applyBorder="1" applyAlignment="1" applyProtection="1">
      <alignment horizontal="center" vertical="center"/>
    </xf>
    <xf numFmtId="195" fontId="87" fillId="25" borderId="8" xfId="203" applyNumberFormat="1" applyFont="1" applyFill="1" applyBorder="1" applyAlignment="1" applyProtection="1">
      <alignment horizontal="center" vertical="center"/>
    </xf>
    <xf numFmtId="198" fontId="87" fillId="25" borderId="8" xfId="203" applyNumberFormat="1" applyFont="1" applyFill="1" applyBorder="1" applyAlignment="1" applyProtection="1">
      <alignment horizontal="center" vertical="center"/>
    </xf>
    <xf numFmtId="190" fontId="74" fillId="25" borderId="8" xfId="203" applyNumberFormat="1" applyFont="1" applyFill="1" applyBorder="1" applyAlignment="1" applyProtection="1">
      <alignment horizontal="center" vertical="center"/>
    </xf>
    <xf numFmtId="0" fontId="79" fillId="68" borderId="15" xfId="203" applyNumberFormat="1" applyFont="1" applyFill="1" applyBorder="1" applyAlignment="1" applyProtection="1">
      <alignment horizontal="center" vertical="center"/>
    </xf>
    <xf numFmtId="191" fontId="88" fillId="68" borderId="15" xfId="203" applyNumberFormat="1" applyFont="1" applyFill="1" applyBorder="1" applyAlignment="1" applyProtection="1">
      <alignment horizontal="left" vertical="center"/>
    </xf>
    <xf numFmtId="191" fontId="87" fillId="68" borderId="15" xfId="203" applyNumberFormat="1" applyFont="1" applyFill="1" applyBorder="1" applyAlignment="1" applyProtection="1">
      <alignment horizontal="center" vertical="center"/>
    </xf>
    <xf numFmtId="191" fontId="88" fillId="68" borderId="15" xfId="203" applyNumberFormat="1" applyFont="1" applyFill="1" applyBorder="1" applyAlignment="1" applyProtection="1">
      <alignment horizontal="center" vertical="center"/>
    </xf>
    <xf numFmtId="191" fontId="74" fillId="68" borderId="15" xfId="119" applyNumberFormat="1" applyFont="1" applyFill="1" applyBorder="1" applyAlignment="1" applyProtection="1">
      <alignment horizontal="center" vertical="center"/>
    </xf>
    <xf numFmtId="194" fontId="88" fillId="68" borderId="15" xfId="119" applyNumberFormat="1" applyFont="1" applyFill="1" applyBorder="1" applyAlignment="1" applyProtection="1">
      <alignment horizontal="center" vertical="center"/>
    </xf>
    <xf numFmtId="193" fontId="88" fillId="68" borderId="15" xfId="119" applyNumberFormat="1" applyFont="1" applyFill="1" applyBorder="1" applyAlignment="1" applyProtection="1">
      <alignment horizontal="center" vertical="center"/>
    </xf>
    <xf numFmtId="195" fontId="87" fillId="68" borderId="15" xfId="203" applyNumberFormat="1" applyFont="1" applyFill="1" applyBorder="1" applyAlignment="1" applyProtection="1">
      <alignment horizontal="center" vertical="center"/>
    </xf>
    <xf numFmtId="198" fontId="87" fillId="68" borderId="15" xfId="203" applyNumberFormat="1" applyFont="1" applyFill="1" applyBorder="1" applyAlignment="1" applyProtection="1">
      <alignment horizontal="center" vertical="center"/>
    </xf>
    <xf numFmtId="190" fontId="74" fillId="68" borderId="15" xfId="203" applyNumberFormat="1" applyFont="1" applyFill="1" applyBorder="1" applyAlignment="1" applyProtection="1">
      <alignment horizontal="center" vertical="center"/>
    </xf>
    <xf numFmtId="0" fontId="79" fillId="50" borderId="15" xfId="203" applyNumberFormat="1" applyFont="1" applyFill="1" applyBorder="1" applyAlignment="1" applyProtection="1">
      <alignment horizontal="center" vertical="center"/>
    </xf>
    <xf numFmtId="191" fontId="88" fillId="50" borderId="15" xfId="203" applyNumberFormat="1" applyFont="1" applyFill="1" applyBorder="1" applyAlignment="1" applyProtection="1">
      <alignment horizontal="left" vertical="center"/>
    </xf>
    <xf numFmtId="191" fontId="87" fillId="50" borderId="15" xfId="203" applyNumberFormat="1" applyFont="1" applyFill="1" applyBorder="1" applyAlignment="1" applyProtection="1">
      <alignment horizontal="center" vertical="center"/>
    </xf>
    <xf numFmtId="191" fontId="88" fillId="50" borderId="15" xfId="203" applyNumberFormat="1" applyFont="1" applyFill="1" applyBorder="1" applyAlignment="1" applyProtection="1">
      <alignment horizontal="center" vertical="center"/>
    </xf>
    <xf numFmtId="191" fontId="74" fillId="50" borderId="15" xfId="119" applyNumberFormat="1" applyFont="1" applyFill="1" applyBorder="1" applyAlignment="1" applyProtection="1">
      <alignment horizontal="center" vertical="center"/>
    </xf>
    <xf numFmtId="194" fontId="88" fillId="50" borderId="15" xfId="119" applyNumberFormat="1" applyFont="1" applyFill="1" applyBorder="1" applyAlignment="1" applyProtection="1">
      <alignment horizontal="center" vertical="center"/>
    </xf>
    <xf numFmtId="193" fontId="88" fillId="50" borderId="15" xfId="119" applyNumberFormat="1" applyFont="1" applyFill="1" applyBorder="1" applyAlignment="1" applyProtection="1">
      <alignment horizontal="center" vertical="center"/>
    </xf>
    <xf numFmtId="195" fontId="87" fillId="50" borderId="15" xfId="203" applyNumberFormat="1" applyFont="1" applyFill="1" applyBorder="1" applyAlignment="1" applyProtection="1">
      <alignment horizontal="center" vertical="center"/>
    </xf>
    <xf numFmtId="198" fontId="87" fillId="50" borderId="15" xfId="203" applyNumberFormat="1" applyFont="1" applyFill="1" applyBorder="1" applyAlignment="1" applyProtection="1">
      <alignment horizontal="center" vertical="center"/>
    </xf>
    <xf numFmtId="0" fontId="77" fillId="50" borderId="32" xfId="203" applyNumberFormat="1" applyFont="1" applyFill="1" applyBorder="1" applyAlignment="1" applyProtection="1">
      <alignment horizontal="center" vertical="center"/>
    </xf>
    <xf numFmtId="190" fontId="74" fillId="50" borderId="32" xfId="203" applyNumberFormat="1" applyFont="1" applyFill="1" applyBorder="1" applyAlignment="1" applyProtection="1">
      <alignment horizontal="center" vertical="center"/>
    </xf>
    <xf numFmtId="0" fontId="79" fillId="26" borderId="8" xfId="203" applyNumberFormat="1" applyFont="1" applyFill="1" applyBorder="1" applyAlignment="1" applyProtection="1">
      <alignment horizontal="center" vertical="center"/>
    </xf>
    <xf numFmtId="191" fontId="88" fillId="26" borderId="8" xfId="203" applyNumberFormat="1" applyFont="1" applyFill="1" applyBorder="1" applyAlignment="1" applyProtection="1">
      <alignment horizontal="left" vertical="center"/>
    </xf>
    <xf numFmtId="191" fontId="87" fillId="26" borderId="8" xfId="203" applyNumberFormat="1" applyFont="1" applyFill="1" applyBorder="1" applyAlignment="1" applyProtection="1">
      <alignment horizontal="center" vertical="center"/>
    </xf>
    <xf numFmtId="191" fontId="88" fillId="26" borderId="8" xfId="203" applyNumberFormat="1" applyFont="1" applyFill="1" applyBorder="1" applyAlignment="1" applyProtection="1">
      <alignment horizontal="center" vertical="center"/>
    </xf>
    <xf numFmtId="191" fontId="74" fillId="26" borderId="8" xfId="119" applyNumberFormat="1" applyFont="1" applyFill="1" applyBorder="1" applyAlignment="1" applyProtection="1">
      <alignment horizontal="center" vertical="center"/>
    </xf>
    <xf numFmtId="194" fontId="88" fillId="26" borderId="8" xfId="119" applyNumberFormat="1" applyFont="1" applyFill="1" applyBorder="1" applyAlignment="1" applyProtection="1">
      <alignment horizontal="center" vertical="center"/>
    </xf>
    <xf numFmtId="195" fontId="87" fillId="26" borderId="8" xfId="203" applyNumberFormat="1" applyFont="1" applyFill="1" applyBorder="1" applyAlignment="1" applyProtection="1">
      <alignment horizontal="center" vertical="center"/>
    </xf>
    <xf numFmtId="0" fontId="79" fillId="22" borderId="15" xfId="203" applyNumberFormat="1" applyFont="1" applyFill="1" applyBorder="1" applyAlignment="1" applyProtection="1">
      <alignment horizontal="center" vertical="center"/>
    </xf>
    <xf numFmtId="191" fontId="88" fillId="22" borderId="15" xfId="203" applyNumberFormat="1" applyFont="1" applyFill="1" applyBorder="1" applyAlignment="1" applyProtection="1">
      <alignment horizontal="center" vertical="center"/>
    </xf>
    <xf numFmtId="191" fontId="74" fillId="22" borderId="15" xfId="119" applyNumberFormat="1" applyFont="1" applyFill="1" applyBorder="1" applyAlignment="1" applyProtection="1">
      <alignment horizontal="center" vertical="center"/>
    </xf>
    <xf numFmtId="194" fontId="88" fillId="22" borderId="15" xfId="119" applyNumberFormat="1" applyFont="1" applyFill="1" applyBorder="1" applyAlignment="1" applyProtection="1">
      <alignment horizontal="center" vertical="center"/>
    </xf>
    <xf numFmtId="193" fontId="88" fillId="22" borderId="15" xfId="119" applyNumberFormat="1" applyFont="1" applyFill="1" applyBorder="1" applyAlignment="1" applyProtection="1">
      <alignment horizontal="center" vertical="center"/>
    </xf>
    <xf numFmtId="195" fontId="87" fillId="22" borderId="15" xfId="203" applyNumberFormat="1" applyFont="1" applyFill="1" applyBorder="1" applyAlignment="1" applyProtection="1">
      <alignment horizontal="center" vertical="center"/>
    </xf>
    <xf numFmtId="198" fontId="87" fillId="22" borderId="15" xfId="203" applyNumberFormat="1" applyFont="1" applyFill="1" applyBorder="1" applyAlignment="1" applyProtection="1">
      <alignment horizontal="center" vertical="center"/>
    </xf>
    <xf numFmtId="0" fontId="74" fillId="0" borderId="45" xfId="203" applyNumberFormat="1" applyFont="1" applyFill="1" applyBorder="1" applyAlignment="1" applyProtection="1">
      <alignment horizontal="center" vertical="center" textRotation="180"/>
    </xf>
    <xf numFmtId="0" fontId="74" fillId="0" borderId="46" xfId="203" applyNumberFormat="1" applyFont="1" applyFill="1" applyBorder="1" applyAlignment="1" applyProtection="1">
      <alignment horizontal="center" vertical="center" textRotation="180"/>
    </xf>
    <xf numFmtId="0" fontId="75" fillId="0" borderId="46" xfId="203" applyNumberFormat="1" applyFont="1" applyBorder="1" applyAlignment="1" applyProtection="1">
      <alignment horizontal="center" vertical="center" textRotation="180"/>
    </xf>
    <xf numFmtId="0" fontId="75" fillId="0" borderId="47" xfId="203" applyNumberFormat="1" applyFont="1" applyBorder="1" applyAlignment="1" applyProtection="1">
      <alignment horizontal="center" vertical="center" textRotation="180"/>
    </xf>
    <xf numFmtId="191" fontId="74" fillId="0" borderId="48" xfId="203" applyFont="1" applyFill="1" applyBorder="1" applyAlignment="1" applyProtection="1">
      <alignment horizontal="center" vertical="center"/>
    </xf>
    <xf numFmtId="191" fontId="74" fillId="0" borderId="39" xfId="203" applyFont="1" applyFill="1" applyBorder="1" applyAlignment="1" applyProtection="1">
      <alignment horizontal="center" vertical="center"/>
    </xf>
    <xf numFmtId="191" fontId="74" fillId="0" borderId="37" xfId="203" applyFont="1" applyFill="1" applyBorder="1" applyAlignment="1" applyProtection="1">
      <alignment horizontal="center" vertical="center"/>
    </xf>
    <xf numFmtId="191" fontId="74" fillId="0" borderId="48" xfId="203" applyFont="1" applyFill="1" applyBorder="1" applyAlignment="1" applyProtection="1">
      <alignment horizontal="center" vertical="center" wrapText="1"/>
    </xf>
    <xf numFmtId="191" fontId="74" fillId="0" borderId="39" xfId="203" applyFont="1" applyFill="1" applyBorder="1" applyAlignment="1" applyProtection="1">
      <alignment horizontal="center" vertical="center" wrapText="1"/>
    </xf>
    <xf numFmtId="191" fontId="74" fillId="0" borderId="37" xfId="203" applyFont="1" applyFill="1" applyBorder="1" applyAlignment="1" applyProtection="1">
      <alignment horizontal="center" vertical="center" wrapText="1"/>
    </xf>
    <xf numFmtId="191" fontId="74" fillId="0" borderId="49" xfId="203" applyFont="1" applyFill="1" applyBorder="1" applyAlignment="1" applyProtection="1">
      <alignment horizontal="center" vertical="center"/>
    </xf>
    <xf numFmtId="191" fontId="74" fillId="0" borderId="50" xfId="203" applyFont="1" applyFill="1" applyBorder="1" applyAlignment="1" applyProtection="1">
      <alignment horizontal="center" vertical="center"/>
    </xf>
    <xf numFmtId="191" fontId="74" fillId="0" borderId="51" xfId="203" applyFont="1" applyFill="1" applyBorder="1" applyAlignment="1" applyProtection="1">
      <alignment horizontal="center" vertical="center"/>
    </xf>
    <xf numFmtId="191" fontId="74" fillId="0" borderId="14" xfId="203" applyFont="1" applyFill="1" applyBorder="1" applyAlignment="1" applyProtection="1">
      <alignment horizontal="center" vertical="center"/>
    </xf>
    <xf numFmtId="191" fontId="74" fillId="0" borderId="52" xfId="203" applyFont="1" applyFill="1" applyBorder="1" applyAlignment="1" applyProtection="1">
      <alignment horizontal="center" vertical="center"/>
    </xf>
    <xf numFmtId="191" fontId="74" fillId="0" borderId="24" xfId="203" applyFont="1" applyFill="1" applyBorder="1" applyAlignment="1" applyProtection="1">
      <alignment horizontal="center" vertical="center"/>
    </xf>
    <xf numFmtId="191" fontId="155" fillId="0" borderId="35" xfId="203" applyFont="1" applyFill="1" applyBorder="1" applyAlignment="1" applyProtection="1">
      <alignment horizontal="center" vertical="center"/>
    </xf>
    <xf numFmtId="191" fontId="155" fillId="0" borderId="31" xfId="203" applyFont="1" applyFill="1" applyBorder="1" applyAlignment="1" applyProtection="1">
      <alignment horizontal="center" vertical="center"/>
    </xf>
    <xf numFmtId="191" fontId="157" fillId="0" borderId="25" xfId="203" applyFont="1" applyFill="1" applyBorder="1" applyAlignment="1" applyProtection="1">
      <alignment horizontal="center" vertical="center"/>
    </xf>
    <xf numFmtId="191" fontId="157" fillId="0" borderId="16" xfId="203" applyFont="1" applyFill="1" applyBorder="1" applyAlignment="1" applyProtection="1">
      <alignment horizontal="center" vertical="center"/>
    </xf>
    <xf numFmtId="191" fontId="155" fillId="0" borderId="25" xfId="203" applyFont="1" applyFill="1" applyBorder="1" applyAlignment="1" applyProtection="1">
      <alignment horizontal="center" vertical="center"/>
    </xf>
    <xf numFmtId="191" fontId="155" fillId="0" borderId="16" xfId="203" applyFont="1" applyFill="1" applyBorder="1" applyAlignment="1" applyProtection="1">
      <alignment horizontal="center" vertical="center"/>
    </xf>
    <xf numFmtId="191" fontId="74" fillId="0" borderId="53" xfId="203" applyFont="1" applyFill="1" applyBorder="1" applyAlignment="1" applyProtection="1">
      <alignment horizontal="center" vertical="center"/>
    </xf>
    <xf numFmtId="191" fontId="76" fillId="0" borderId="54" xfId="203" applyFont="1" applyBorder="1" applyAlignment="1" applyProtection="1">
      <alignment horizontal="center" vertical="center"/>
    </xf>
    <xf numFmtId="191" fontId="76" fillId="0" borderId="28" xfId="203" applyFont="1" applyBorder="1" applyAlignment="1" applyProtection="1">
      <alignment horizontal="center" vertical="center"/>
    </xf>
    <xf numFmtId="191" fontId="74" fillId="0" borderId="40" xfId="203" applyFont="1" applyFill="1" applyBorder="1" applyAlignment="1" applyProtection="1">
      <alignment horizontal="center" vertical="center"/>
    </xf>
    <xf numFmtId="191" fontId="74" fillId="0" borderId="41" xfId="203" applyFont="1" applyFill="1" applyBorder="1" applyAlignment="1" applyProtection="1">
      <alignment horizontal="center" vertical="center"/>
    </xf>
    <xf numFmtId="191" fontId="74" fillId="0" borderId="42" xfId="203" applyFont="1" applyFill="1" applyBorder="1" applyAlignment="1" applyProtection="1">
      <alignment horizontal="center" vertical="center"/>
    </xf>
    <xf numFmtId="191" fontId="74" fillId="0" borderId="36" xfId="203" applyFont="1" applyFill="1" applyBorder="1" applyAlignment="1" applyProtection="1">
      <alignment horizontal="center" vertical="center"/>
    </xf>
    <xf numFmtId="191" fontId="74" fillId="0" borderId="43" xfId="203" applyFont="1" applyFill="1" applyBorder="1" applyAlignment="1" applyProtection="1">
      <alignment horizontal="center" vertical="center"/>
    </xf>
    <xf numFmtId="191" fontId="74" fillId="0" borderId="44" xfId="203" applyFont="1" applyFill="1" applyBorder="1" applyAlignment="1" applyProtection="1">
      <alignment horizontal="center" vertical="center"/>
    </xf>
    <xf numFmtId="191" fontId="74" fillId="0" borderId="29" xfId="203" applyFont="1" applyFill="1" applyBorder="1" applyAlignment="1" applyProtection="1">
      <alignment horizontal="center" vertical="center"/>
    </xf>
    <xf numFmtId="191" fontId="76" fillId="0" borderId="42" xfId="203" applyFont="1" applyBorder="1" applyAlignment="1" applyProtection="1">
      <alignment horizontal="center" vertical="center"/>
    </xf>
    <xf numFmtId="191" fontId="76" fillId="0" borderId="36" xfId="203" applyFont="1" applyBorder="1" applyAlignment="1" applyProtection="1">
      <alignment horizontal="center" vertical="center"/>
    </xf>
    <xf numFmtId="191" fontId="76" fillId="0" borderId="43" xfId="203" applyFont="1" applyBorder="1" applyAlignment="1" applyProtection="1">
      <alignment horizontal="center" vertical="center"/>
    </xf>
    <xf numFmtId="191" fontId="76" fillId="0" borderId="44" xfId="203" applyFont="1" applyBorder="1" applyAlignment="1" applyProtection="1">
      <alignment horizontal="center" vertical="center"/>
    </xf>
    <xf numFmtId="191" fontId="76" fillId="0" borderId="29" xfId="203" applyFont="1" applyBorder="1" applyAlignment="1" applyProtection="1">
      <alignment horizontal="center" vertical="center"/>
    </xf>
    <xf numFmtId="191" fontId="101" fillId="0" borderId="35" xfId="203" applyFont="1" applyFill="1" applyBorder="1" applyAlignment="1" applyProtection="1">
      <alignment horizontal="center" vertical="center"/>
    </xf>
    <xf numFmtId="191" fontId="101" fillId="0" borderId="31" xfId="203" applyFont="1" applyFill="1" applyBorder="1" applyAlignment="1" applyProtection="1">
      <alignment horizontal="center" vertical="center"/>
    </xf>
    <xf numFmtId="191" fontId="103" fillId="0" borderId="35" xfId="203" applyFont="1" applyFill="1" applyBorder="1" applyAlignment="1" applyProtection="1">
      <alignment horizontal="center" vertical="center"/>
    </xf>
    <xf numFmtId="191" fontId="103" fillId="0" borderId="31" xfId="203" applyFont="1" applyFill="1" applyBorder="1" applyAlignment="1" applyProtection="1">
      <alignment horizontal="center" vertical="center"/>
    </xf>
    <xf numFmtId="191" fontId="92" fillId="0" borderId="25" xfId="203" applyFont="1" applyFill="1" applyBorder="1" applyAlignment="1" applyProtection="1">
      <alignment horizontal="center" vertical="center"/>
    </xf>
    <xf numFmtId="191" fontId="92" fillId="0" borderId="16" xfId="203" applyFont="1" applyFill="1" applyBorder="1" applyAlignment="1" applyProtection="1">
      <alignment horizontal="center" vertical="center"/>
    </xf>
    <xf numFmtId="191" fontId="33" fillId="0" borderId="25" xfId="203" applyFont="1" applyFill="1" applyBorder="1" applyAlignment="1" applyProtection="1">
      <alignment horizontal="center" vertical="center"/>
    </xf>
    <xf numFmtId="191" fontId="33" fillId="0" borderId="16" xfId="203" applyFont="1" applyFill="1" applyBorder="1" applyAlignment="1" applyProtection="1">
      <alignment horizontal="center" vertical="center"/>
    </xf>
    <xf numFmtId="191" fontId="87" fillId="0" borderId="40" xfId="203" applyFont="1" applyFill="1" applyBorder="1" applyAlignment="1" applyProtection="1">
      <alignment horizontal="center" vertical="center"/>
    </xf>
    <xf numFmtId="191" fontId="87" fillId="0" borderId="39" xfId="203" applyFont="1" applyFill="1" applyBorder="1" applyAlignment="1" applyProtection="1">
      <alignment horizontal="center" vertical="center"/>
    </xf>
    <xf numFmtId="191" fontId="87" fillId="0" borderId="37" xfId="203" applyFont="1" applyFill="1" applyBorder="1" applyAlignment="1" applyProtection="1">
      <alignment horizontal="center" vertical="center"/>
    </xf>
    <xf numFmtId="0" fontId="74" fillId="0" borderId="41" xfId="203" applyNumberFormat="1" applyFont="1" applyFill="1" applyBorder="1" applyAlignment="1" applyProtection="1">
      <alignment horizontal="center" vertical="center"/>
    </xf>
    <xf numFmtId="0" fontId="76" fillId="0" borderId="42" xfId="203" applyNumberFormat="1" applyFont="1" applyBorder="1" applyAlignment="1" applyProtection="1">
      <alignment horizontal="center" vertical="center"/>
    </xf>
    <xf numFmtId="0" fontId="76" fillId="0" borderId="36" xfId="203" applyNumberFormat="1" applyFont="1" applyBorder="1" applyAlignment="1" applyProtection="1">
      <alignment horizontal="center" vertical="center"/>
    </xf>
    <xf numFmtId="0" fontId="76" fillId="0" borderId="43" xfId="203" applyNumberFormat="1" applyFont="1" applyBorder="1" applyAlignment="1" applyProtection="1">
      <alignment horizontal="center" vertical="center"/>
    </xf>
    <xf numFmtId="0" fontId="76" fillId="0" borderId="44" xfId="203" applyNumberFormat="1" applyFont="1" applyBorder="1" applyAlignment="1" applyProtection="1">
      <alignment horizontal="center" vertical="center"/>
    </xf>
    <xf numFmtId="0" fontId="76" fillId="0" borderId="29" xfId="203" applyNumberFormat="1" applyFont="1" applyBorder="1" applyAlignment="1" applyProtection="1">
      <alignment horizontal="center" vertical="center"/>
    </xf>
    <xf numFmtId="191" fontId="91" fillId="0" borderId="35" xfId="203" applyFont="1" applyFill="1" applyBorder="1" applyAlignment="1" applyProtection="1">
      <alignment horizontal="center" vertical="center"/>
    </xf>
    <xf numFmtId="191" fontId="91" fillId="0" borderId="31" xfId="203" applyFont="1" applyFill="1" applyBorder="1" applyAlignment="1" applyProtection="1">
      <alignment horizontal="center" vertical="center"/>
    </xf>
    <xf numFmtId="0" fontId="74" fillId="0" borderId="47" xfId="203" applyNumberFormat="1" applyFont="1" applyFill="1" applyBorder="1" applyAlignment="1" applyProtection="1">
      <alignment horizontal="center" vertical="center" textRotation="180"/>
    </xf>
    <xf numFmtId="191" fontId="102" fillId="0" borderId="35" xfId="203" applyFont="1" applyFill="1" applyBorder="1" applyAlignment="1" applyProtection="1">
      <alignment horizontal="center" vertical="center"/>
    </xf>
    <xf numFmtId="191" fontId="102" fillId="0" borderId="31" xfId="203" applyFont="1" applyFill="1" applyBorder="1" applyAlignment="1" applyProtection="1">
      <alignment horizontal="center" vertical="center"/>
    </xf>
    <xf numFmtId="191" fontId="102" fillId="0" borderId="25" xfId="203" applyFont="1" applyFill="1" applyBorder="1" applyAlignment="1" applyProtection="1">
      <alignment horizontal="center" vertical="center"/>
    </xf>
    <xf numFmtId="191" fontId="102" fillId="0" borderId="16" xfId="203" applyFont="1" applyFill="1" applyBorder="1" applyAlignment="1" applyProtection="1">
      <alignment horizontal="center" vertical="center"/>
    </xf>
    <xf numFmtId="191" fontId="89" fillId="0" borderId="25" xfId="0" applyNumberFormat="1" applyFont="1" applyFill="1" applyBorder="1" applyAlignment="1">
      <alignment horizontal="center" vertical="center"/>
    </xf>
    <xf numFmtId="191" fontId="89" fillId="0" borderId="4" xfId="0" applyNumberFormat="1" applyFont="1" applyFill="1" applyBorder="1" applyAlignment="1">
      <alignment horizontal="center" vertical="center"/>
    </xf>
    <xf numFmtId="191" fontId="89" fillId="0" borderId="16" xfId="0" applyNumberFormat="1" applyFont="1" applyFill="1" applyBorder="1" applyAlignment="1">
      <alignment horizontal="center" vertical="center"/>
    </xf>
    <xf numFmtId="0" fontId="74" fillId="0" borderId="40" xfId="203" applyNumberFormat="1" applyFont="1" applyFill="1" applyBorder="1" applyAlignment="1" applyProtection="1">
      <alignment horizontal="center" vertical="center" textRotation="180"/>
    </xf>
    <xf numFmtId="0" fontId="74" fillId="0" borderId="39" xfId="203" applyNumberFormat="1" applyFont="1" applyFill="1" applyBorder="1" applyAlignment="1" applyProtection="1">
      <alignment horizontal="center" vertical="center" textRotation="180"/>
    </xf>
    <xf numFmtId="0" fontId="74" fillId="0" borderId="37" xfId="203" applyNumberFormat="1" applyFont="1" applyFill="1" applyBorder="1" applyAlignment="1" applyProtection="1">
      <alignment horizontal="center" vertical="center" textRotation="180"/>
    </xf>
    <xf numFmtId="191" fontId="74" fillId="0" borderId="41" xfId="203" applyNumberFormat="1" applyFont="1" applyFill="1" applyBorder="1" applyAlignment="1" applyProtection="1">
      <alignment horizontal="center" vertical="center"/>
    </xf>
    <xf numFmtId="191" fontId="74" fillId="0" borderId="42" xfId="203" applyNumberFormat="1" applyFont="1" applyFill="1" applyBorder="1" applyAlignment="1" applyProtection="1">
      <alignment horizontal="center" vertical="center"/>
    </xf>
    <xf numFmtId="191" fontId="74" fillId="0" borderId="36" xfId="203" applyNumberFormat="1" applyFont="1" applyFill="1" applyBorder="1" applyAlignment="1" applyProtection="1">
      <alignment horizontal="center" vertical="center"/>
    </xf>
    <xf numFmtId="191" fontId="74" fillId="0" borderId="43" xfId="203" applyNumberFormat="1" applyFont="1" applyFill="1" applyBorder="1" applyAlignment="1" applyProtection="1">
      <alignment horizontal="center" vertical="center"/>
    </xf>
    <xf numFmtId="191" fontId="74" fillId="0" borderId="44" xfId="203" applyNumberFormat="1" applyFont="1" applyFill="1" applyBorder="1" applyAlignment="1" applyProtection="1">
      <alignment horizontal="center" vertical="center"/>
    </xf>
    <xf numFmtId="191" fontId="74" fillId="0" borderId="29" xfId="203" applyNumberFormat="1" applyFont="1" applyFill="1" applyBorder="1" applyAlignment="1" applyProtection="1">
      <alignment horizontal="center" vertical="center"/>
    </xf>
    <xf numFmtId="191" fontId="74" fillId="0" borderId="49" xfId="203" applyNumberFormat="1" applyFont="1" applyFill="1" applyBorder="1" applyAlignment="1" applyProtection="1">
      <alignment horizontal="center" vertical="center"/>
    </xf>
    <xf numFmtId="191" fontId="74" fillId="0" borderId="52" xfId="203" applyNumberFormat="1" applyFont="1" applyFill="1" applyBorder="1" applyAlignment="1" applyProtection="1">
      <alignment horizontal="center" vertical="center"/>
    </xf>
    <xf numFmtId="191" fontId="74" fillId="0" borderId="50" xfId="203" applyNumberFormat="1" applyFont="1" applyFill="1" applyBorder="1" applyAlignment="1" applyProtection="1">
      <alignment horizontal="center" vertical="center"/>
    </xf>
    <xf numFmtId="191" fontId="74" fillId="0" borderId="51" xfId="203" applyNumberFormat="1" applyFont="1" applyFill="1" applyBorder="1" applyAlignment="1" applyProtection="1">
      <alignment horizontal="center" vertical="center"/>
    </xf>
    <xf numFmtId="191" fontId="74" fillId="0" borderId="24" xfId="203" applyNumberFormat="1" applyFont="1" applyFill="1" applyBorder="1" applyAlignment="1" applyProtection="1">
      <alignment horizontal="center" vertical="center"/>
    </xf>
    <xf numFmtId="191" fontId="74" fillId="0" borderId="14" xfId="203" applyNumberFormat="1" applyFont="1" applyFill="1" applyBorder="1" applyAlignment="1" applyProtection="1">
      <alignment horizontal="center" vertical="center"/>
    </xf>
    <xf numFmtId="191" fontId="74" fillId="0" borderId="48" xfId="203" applyNumberFormat="1" applyFont="1" applyFill="1" applyBorder="1" applyAlignment="1" applyProtection="1">
      <alignment horizontal="center" vertical="center"/>
    </xf>
    <xf numFmtId="191" fontId="74" fillId="0" borderId="39" xfId="203" applyNumberFormat="1" applyFont="1" applyFill="1" applyBorder="1" applyAlignment="1" applyProtection="1">
      <alignment horizontal="center" vertical="center"/>
    </xf>
    <xf numFmtId="191" fontId="74" fillId="0" borderId="37" xfId="203" applyNumberFormat="1" applyFont="1" applyFill="1" applyBorder="1" applyAlignment="1" applyProtection="1">
      <alignment horizontal="center" vertical="center"/>
    </xf>
    <xf numFmtId="191" fontId="74" fillId="0" borderId="48" xfId="203" applyNumberFormat="1" applyFont="1" applyFill="1" applyBorder="1" applyAlignment="1" applyProtection="1">
      <alignment horizontal="center" vertical="center" wrapText="1"/>
    </xf>
    <xf numFmtId="191" fontId="74" fillId="0" borderId="39" xfId="203" applyNumberFormat="1" applyFont="1" applyFill="1" applyBorder="1" applyAlignment="1" applyProtection="1">
      <alignment horizontal="center" vertical="center" wrapText="1"/>
    </xf>
    <xf numFmtId="191" fontId="74" fillId="0" borderId="37" xfId="203" applyNumberFormat="1" applyFont="1" applyFill="1" applyBorder="1" applyAlignment="1" applyProtection="1">
      <alignment horizontal="center" vertical="center" wrapText="1"/>
    </xf>
    <xf numFmtId="191" fontId="74" fillId="0" borderId="40" xfId="203" applyNumberFormat="1" applyFont="1" applyFill="1" applyBorder="1" applyAlignment="1" applyProtection="1">
      <alignment horizontal="center" vertical="center"/>
    </xf>
    <xf numFmtId="191" fontId="87" fillId="0" borderId="40" xfId="203" applyNumberFormat="1" applyFont="1" applyFill="1" applyBorder="1" applyAlignment="1" applyProtection="1">
      <alignment horizontal="center" vertical="center"/>
    </xf>
    <xf numFmtId="191" fontId="87" fillId="0" borderId="39" xfId="203" applyNumberFormat="1" applyFont="1" applyFill="1" applyBorder="1" applyAlignment="1" applyProtection="1">
      <alignment horizontal="center" vertical="center"/>
    </xf>
    <xf numFmtId="191" fontId="87" fillId="0" borderId="37" xfId="203" applyNumberFormat="1" applyFont="1" applyFill="1" applyBorder="1" applyAlignment="1" applyProtection="1">
      <alignment horizontal="center" vertical="center"/>
    </xf>
    <xf numFmtId="191" fontId="102" fillId="0" borderId="25" xfId="203" applyNumberFormat="1" applyFont="1" applyFill="1" applyBorder="1" applyAlignment="1" applyProtection="1">
      <alignment horizontal="center" vertical="center"/>
    </xf>
    <xf numFmtId="191" fontId="102" fillId="0" borderId="16" xfId="203" applyNumberFormat="1" applyFont="1" applyFill="1" applyBorder="1" applyAlignment="1" applyProtection="1">
      <alignment horizontal="center" vertical="center"/>
    </xf>
    <xf numFmtId="191" fontId="149" fillId="0" borderId="35" xfId="203" applyNumberFormat="1" applyFont="1" applyFill="1" applyBorder="1" applyAlignment="1" applyProtection="1">
      <alignment horizontal="center" vertical="center"/>
    </xf>
    <xf numFmtId="191" fontId="149" fillId="0" borderId="31" xfId="203" applyNumberFormat="1" applyFont="1" applyFill="1" applyBorder="1" applyAlignment="1" applyProtection="1">
      <alignment horizontal="center" vertical="center"/>
    </xf>
    <xf numFmtId="191" fontId="33" fillId="0" borderId="25" xfId="203" applyNumberFormat="1" applyFont="1" applyFill="1" applyBorder="1" applyAlignment="1" applyProtection="1">
      <alignment horizontal="center" vertical="center"/>
    </xf>
    <xf numFmtId="191" fontId="33" fillId="0" borderId="16" xfId="203" applyNumberFormat="1" applyFont="1" applyFill="1" applyBorder="1" applyAlignment="1" applyProtection="1">
      <alignment horizontal="center" vertical="center"/>
    </xf>
    <xf numFmtId="191" fontId="92" fillId="0" borderId="25" xfId="203" applyNumberFormat="1" applyFont="1" applyFill="1" applyBorder="1" applyAlignment="1" applyProtection="1">
      <alignment horizontal="center" vertical="center"/>
    </xf>
    <xf numFmtId="191" fontId="92" fillId="0" borderId="16" xfId="203" applyNumberFormat="1" applyFont="1" applyFill="1" applyBorder="1" applyAlignment="1" applyProtection="1">
      <alignment horizontal="center" vertical="center"/>
    </xf>
    <xf numFmtId="191" fontId="91" fillId="0" borderId="35" xfId="203" applyNumberFormat="1" applyFont="1" applyFill="1" applyBorder="1" applyAlignment="1" applyProtection="1">
      <alignment horizontal="center" vertical="center"/>
    </xf>
    <xf numFmtId="191" fontId="91" fillId="0" borderId="31" xfId="203" applyNumberFormat="1" applyFont="1" applyFill="1" applyBorder="1" applyAlignment="1" applyProtection="1">
      <alignment horizontal="center" vertical="center"/>
    </xf>
    <xf numFmtId="191" fontId="103" fillId="0" borderId="35" xfId="203" applyNumberFormat="1" applyFont="1" applyFill="1" applyBorder="1" applyAlignment="1" applyProtection="1">
      <alignment horizontal="center" vertical="center"/>
    </xf>
    <xf numFmtId="191" fontId="103" fillId="0" borderId="31" xfId="203" applyNumberFormat="1" applyFont="1" applyFill="1" applyBorder="1" applyAlignment="1" applyProtection="1">
      <alignment horizontal="center" vertical="center"/>
    </xf>
    <xf numFmtId="190" fontId="88" fillId="17" borderId="25" xfId="203" applyNumberFormat="1" applyFont="1" applyFill="1" applyBorder="1" applyAlignment="1" applyProtection="1">
      <alignment horizontal="center" vertical="center"/>
    </xf>
    <xf numFmtId="190" fontId="88" fillId="17" borderId="4" xfId="203" applyNumberFormat="1" applyFont="1" applyFill="1" applyBorder="1" applyAlignment="1" applyProtection="1">
      <alignment horizontal="center" vertical="center"/>
    </xf>
    <xf numFmtId="190" fontId="88" fillId="17" borderId="58" xfId="203" applyNumberFormat="1" applyFont="1" applyFill="1" applyBorder="1" applyAlignment="1" applyProtection="1">
      <alignment horizontal="center" vertical="center"/>
    </xf>
    <xf numFmtId="191" fontId="97" fillId="0" borderId="35" xfId="203" applyNumberFormat="1" applyFont="1" applyFill="1" applyBorder="1" applyAlignment="1" applyProtection="1">
      <alignment horizontal="center" vertical="center"/>
    </xf>
    <xf numFmtId="191" fontId="97" fillId="0" borderId="31" xfId="203" applyNumberFormat="1" applyFont="1" applyFill="1" applyBorder="1" applyAlignment="1" applyProtection="1">
      <alignment horizontal="center" vertical="center"/>
    </xf>
    <xf numFmtId="191" fontId="74" fillId="0" borderId="53" xfId="203" applyNumberFormat="1" applyFont="1" applyFill="1" applyBorder="1" applyAlignment="1" applyProtection="1">
      <alignment horizontal="center" vertical="center"/>
    </xf>
    <xf numFmtId="191" fontId="76" fillId="0" borderId="54" xfId="203" applyNumberFormat="1" applyFont="1" applyBorder="1" applyAlignment="1" applyProtection="1">
      <alignment horizontal="center" vertical="center"/>
    </xf>
    <xf numFmtId="191" fontId="76" fillId="0" borderId="28" xfId="203" applyNumberFormat="1" applyFont="1" applyBorder="1" applyAlignment="1" applyProtection="1">
      <alignment horizontal="center" vertical="center"/>
    </xf>
    <xf numFmtId="191" fontId="176" fillId="0" borderId="35" xfId="203" applyNumberFormat="1" applyFont="1" applyFill="1" applyBorder="1" applyAlignment="1" applyProtection="1">
      <alignment horizontal="center" vertical="center"/>
    </xf>
    <xf numFmtId="191" fontId="176" fillId="0" borderId="31" xfId="203" applyNumberFormat="1" applyFont="1" applyFill="1" applyBorder="1" applyAlignment="1" applyProtection="1">
      <alignment horizontal="center" vertical="center"/>
    </xf>
    <xf numFmtId="191" fontId="154" fillId="0" borderId="25" xfId="203" applyNumberFormat="1" applyFont="1" applyFill="1" applyBorder="1" applyAlignment="1" applyProtection="1">
      <alignment horizontal="center" vertical="center"/>
    </xf>
    <xf numFmtId="191" fontId="154" fillId="0" borderId="16" xfId="203" applyNumberFormat="1" applyFont="1" applyFill="1" applyBorder="1" applyAlignment="1" applyProtection="1">
      <alignment horizontal="center" vertical="center"/>
    </xf>
    <xf numFmtId="191" fontId="154" fillId="0" borderId="35" xfId="203" applyNumberFormat="1" applyFont="1" applyFill="1" applyBorder="1" applyAlignment="1" applyProtection="1">
      <alignment horizontal="center" vertical="center"/>
    </xf>
    <xf numFmtId="191" fontId="154" fillId="0" borderId="31" xfId="203" applyNumberFormat="1" applyFont="1" applyFill="1" applyBorder="1" applyAlignment="1" applyProtection="1">
      <alignment horizontal="center" vertical="center"/>
    </xf>
    <xf numFmtId="191" fontId="155" fillId="0" borderId="35" xfId="203" applyNumberFormat="1" applyFont="1" applyFill="1" applyBorder="1" applyAlignment="1" applyProtection="1">
      <alignment horizontal="center" vertical="center"/>
    </xf>
    <xf numFmtId="191" fontId="155" fillId="0" borderId="31" xfId="203" applyNumberFormat="1" applyFont="1" applyFill="1" applyBorder="1" applyAlignment="1" applyProtection="1">
      <alignment horizontal="center" vertical="center"/>
    </xf>
    <xf numFmtId="191" fontId="157" fillId="0" borderId="25" xfId="203" applyNumberFormat="1" applyFont="1" applyFill="1" applyBorder="1" applyAlignment="1" applyProtection="1">
      <alignment horizontal="center" vertical="center"/>
    </xf>
    <xf numFmtId="191" fontId="157" fillId="0" borderId="16" xfId="203" applyNumberFormat="1" applyFont="1" applyFill="1" applyBorder="1" applyAlignment="1" applyProtection="1">
      <alignment horizontal="center" vertical="center"/>
    </xf>
    <xf numFmtId="191" fontId="155" fillId="0" borderId="25" xfId="203" applyNumberFormat="1" applyFont="1" applyFill="1" applyBorder="1" applyAlignment="1" applyProtection="1">
      <alignment horizontal="center" vertical="center"/>
    </xf>
    <xf numFmtId="191" fontId="155" fillId="0" borderId="16" xfId="203" applyNumberFormat="1" applyFont="1" applyFill="1" applyBorder="1" applyAlignment="1" applyProtection="1">
      <alignment horizontal="center" vertical="center"/>
    </xf>
    <xf numFmtId="191" fontId="101" fillId="0" borderId="35" xfId="203" applyNumberFormat="1" applyFont="1" applyFill="1" applyBorder="1" applyAlignment="1" applyProtection="1">
      <alignment horizontal="center" vertical="center"/>
    </xf>
    <xf numFmtId="191" fontId="101" fillId="0" borderId="31" xfId="203" applyNumberFormat="1" applyFont="1" applyFill="1" applyBorder="1" applyAlignment="1" applyProtection="1">
      <alignment horizontal="center" vertical="center"/>
    </xf>
    <xf numFmtId="0" fontId="76" fillId="0" borderId="46" xfId="203" applyNumberFormat="1" applyFont="1" applyBorder="1" applyAlignment="1" applyProtection="1">
      <alignment horizontal="center" vertical="center" textRotation="180"/>
    </xf>
    <xf numFmtId="0" fontId="76" fillId="0" borderId="47" xfId="203" applyNumberFormat="1" applyFont="1" applyBorder="1" applyAlignment="1" applyProtection="1">
      <alignment horizontal="center" vertical="center" textRotation="180"/>
    </xf>
    <xf numFmtId="191" fontId="76" fillId="0" borderId="42" xfId="203" applyNumberFormat="1" applyFont="1" applyBorder="1" applyAlignment="1" applyProtection="1">
      <alignment horizontal="center" vertical="center"/>
    </xf>
    <xf numFmtId="191" fontId="76" fillId="0" borderId="36" xfId="203" applyNumberFormat="1" applyFont="1" applyBorder="1" applyAlignment="1" applyProtection="1">
      <alignment horizontal="center" vertical="center"/>
    </xf>
    <xf numFmtId="191" fontId="76" fillId="0" borderId="43" xfId="203" applyNumberFormat="1" applyFont="1" applyBorder="1" applyAlignment="1" applyProtection="1">
      <alignment horizontal="center" vertical="center"/>
    </xf>
    <xf numFmtId="191" fontId="76" fillId="0" borderId="44" xfId="203" applyNumberFormat="1" applyFont="1" applyBorder="1" applyAlignment="1" applyProtection="1">
      <alignment horizontal="center" vertical="center"/>
    </xf>
    <xf numFmtId="191" fontId="76" fillId="0" borderId="29" xfId="203" applyNumberFormat="1" applyFont="1" applyBorder="1" applyAlignment="1" applyProtection="1">
      <alignment horizontal="center" vertical="center"/>
    </xf>
    <xf numFmtId="0" fontId="74" fillId="0" borderId="48" xfId="203" applyNumberFormat="1" applyFont="1" applyFill="1" applyBorder="1" applyAlignment="1" applyProtection="1">
      <alignment horizontal="center" vertical="center"/>
    </xf>
    <xf numFmtId="0" fontId="74" fillId="0" borderId="39" xfId="203" applyNumberFormat="1" applyFont="1" applyFill="1" applyBorder="1" applyAlignment="1" applyProtection="1">
      <alignment horizontal="center" vertical="center"/>
    </xf>
    <xf numFmtId="0" fontId="74" fillId="0" borderId="37" xfId="203" applyNumberFormat="1" applyFont="1" applyFill="1" applyBorder="1" applyAlignment="1" applyProtection="1">
      <alignment horizontal="center" vertical="center"/>
    </xf>
    <xf numFmtId="0" fontId="74" fillId="0" borderId="48" xfId="203" applyNumberFormat="1" applyFont="1" applyFill="1" applyBorder="1" applyAlignment="1" applyProtection="1">
      <alignment horizontal="center" vertical="center" wrapText="1"/>
    </xf>
    <xf numFmtId="0" fontId="74" fillId="0" borderId="39" xfId="203" applyNumberFormat="1" applyFont="1" applyFill="1" applyBorder="1" applyAlignment="1" applyProtection="1">
      <alignment horizontal="center" vertical="center" wrapText="1"/>
    </xf>
    <xf numFmtId="0" fontId="74" fillId="0" borderId="37" xfId="203" applyNumberFormat="1" applyFont="1" applyFill="1" applyBorder="1" applyAlignment="1" applyProtection="1">
      <alignment horizontal="center" vertical="center" wrapText="1"/>
    </xf>
    <xf numFmtId="0" fontId="74" fillId="0" borderId="49" xfId="203" applyNumberFormat="1" applyFont="1" applyFill="1" applyBorder="1" applyAlignment="1" applyProtection="1">
      <alignment horizontal="center" vertical="center"/>
    </xf>
    <xf numFmtId="0" fontId="74" fillId="0" borderId="50" xfId="203" applyNumberFormat="1" applyFont="1" applyFill="1" applyBorder="1" applyAlignment="1" applyProtection="1">
      <alignment horizontal="center" vertical="center"/>
    </xf>
    <xf numFmtId="0" fontId="74" fillId="0" borderId="51" xfId="203" applyNumberFormat="1" applyFont="1" applyFill="1" applyBorder="1" applyAlignment="1" applyProtection="1">
      <alignment horizontal="center" vertical="center"/>
    </xf>
    <xf numFmtId="0" fontId="74" fillId="0" borderId="14" xfId="203" applyNumberFormat="1" applyFont="1" applyFill="1" applyBorder="1" applyAlignment="1" applyProtection="1">
      <alignment horizontal="center" vertical="center"/>
    </xf>
    <xf numFmtId="0" fontId="74" fillId="0" borderId="53" xfId="203" applyNumberFormat="1" applyFont="1" applyFill="1" applyBorder="1" applyAlignment="1" applyProtection="1">
      <alignment horizontal="center" vertical="center"/>
    </xf>
    <xf numFmtId="0" fontId="76" fillId="0" borderId="54" xfId="203" applyNumberFormat="1" applyFont="1" applyBorder="1" applyAlignment="1" applyProtection="1">
      <alignment horizontal="center" vertical="center"/>
    </xf>
    <xf numFmtId="0" fontId="76" fillId="0" borderId="28" xfId="203" applyNumberFormat="1" applyFont="1" applyBorder="1" applyAlignment="1" applyProtection="1">
      <alignment horizontal="center" vertical="center"/>
    </xf>
    <xf numFmtId="0" fontId="87" fillId="0" borderId="40" xfId="203" applyNumberFormat="1" applyFont="1" applyFill="1" applyBorder="1" applyAlignment="1" applyProtection="1">
      <alignment horizontal="center" vertical="center"/>
    </xf>
    <xf numFmtId="0" fontId="87" fillId="0" borderId="39" xfId="203" applyNumberFormat="1" applyFont="1" applyFill="1" applyBorder="1" applyAlignment="1" applyProtection="1">
      <alignment horizontal="center" vertical="center"/>
    </xf>
    <xf numFmtId="0" fontId="87" fillId="0" borderId="37" xfId="203" applyNumberFormat="1" applyFont="1" applyFill="1" applyBorder="1" applyAlignment="1" applyProtection="1">
      <alignment horizontal="center" vertical="center"/>
    </xf>
    <xf numFmtId="191" fontId="103" fillId="0" borderId="147" xfId="203" applyFont="1" applyFill="1" applyBorder="1" applyAlignment="1" applyProtection="1">
      <alignment horizontal="center" vertical="center"/>
    </xf>
    <xf numFmtId="191" fontId="97" fillId="0" borderId="31" xfId="203" applyFont="1" applyFill="1" applyBorder="1" applyAlignment="1" applyProtection="1">
      <alignment horizontal="center" vertical="center"/>
    </xf>
    <xf numFmtId="191" fontId="97" fillId="0" borderId="32" xfId="203" applyFont="1" applyFill="1" applyBorder="1" applyAlignment="1" applyProtection="1">
      <alignment horizontal="center" vertical="center"/>
    </xf>
    <xf numFmtId="191" fontId="154" fillId="0" borderId="25" xfId="203" applyFont="1" applyFill="1" applyBorder="1" applyAlignment="1" applyProtection="1">
      <alignment horizontal="center" vertical="center"/>
    </xf>
    <xf numFmtId="191" fontId="154" fillId="0" borderId="16" xfId="203" applyFont="1" applyFill="1" applyBorder="1" applyAlignment="1" applyProtection="1">
      <alignment horizontal="center" vertical="center"/>
    </xf>
    <xf numFmtId="191" fontId="154" fillId="0" borderId="4" xfId="203" applyFont="1" applyFill="1" applyBorder="1" applyAlignment="1" applyProtection="1">
      <alignment horizontal="center" vertical="center"/>
    </xf>
    <xf numFmtId="191" fontId="155" fillId="0" borderId="142" xfId="203" applyFont="1" applyFill="1" applyBorder="1" applyAlignment="1" applyProtection="1">
      <alignment horizontal="center" vertical="center"/>
    </xf>
    <xf numFmtId="191" fontId="154" fillId="0" borderId="8" xfId="203" applyFont="1" applyFill="1" applyBorder="1" applyAlignment="1" applyProtection="1">
      <alignment horizontal="center" vertical="center"/>
    </xf>
    <xf numFmtId="191" fontId="154" fillId="0" borderId="35" xfId="203" applyFont="1" applyFill="1" applyBorder="1" applyAlignment="1" applyProtection="1">
      <alignment horizontal="center" vertical="center"/>
    </xf>
    <xf numFmtId="191" fontId="154" fillId="0" borderId="31" xfId="203" applyFont="1" applyFill="1" applyBorder="1" applyAlignment="1" applyProtection="1">
      <alignment horizontal="center" vertical="center"/>
    </xf>
    <xf numFmtId="191" fontId="97" fillId="0" borderId="35" xfId="203" applyFont="1" applyFill="1" applyBorder="1" applyAlignment="1" applyProtection="1">
      <alignment horizontal="center" vertical="center"/>
    </xf>
    <xf numFmtId="191" fontId="196" fillId="0" borderId="35" xfId="203" applyFont="1" applyFill="1" applyBorder="1" applyAlignment="1" applyProtection="1">
      <alignment horizontal="center" vertical="center"/>
    </xf>
    <xf numFmtId="191" fontId="196" fillId="0" borderId="31" xfId="203" applyFont="1" applyFill="1" applyBorder="1" applyAlignment="1" applyProtection="1">
      <alignment horizontal="center" vertical="center"/>
    </xf>
    <xf numFmtId="191" fontId="97" fillId="0" borderId="55" xfId="203" applyFont="1" applyFill="1" applyBorder="1" applyAlignment="1" applyProtection="1">
      <alignment horizontal="center" vertical="center"/>
    </xf>
    <xf numFmtId="0" fontId="33" fillId="0" borderId="45" xfId="203" applyNumberFormat="1" applyFont="1" applyFill="1" applyBorder="1" applyAlignment="1" applyProtection="1">
      <alignment horizontal="center" vertical="center" textRotation="180"/>
    </xf>
    <xf numFmtId="0" fontId="33" fillId="0" borderId="46" xfId="203" applyNumberFormat="1" applyFont="1" applyFill="1" applyBorder="1" applyAlignment="1" applyProtection="1">
      <alignment horizontal="center" vertical="center" textRotation="180"/>
    </xf>
    <xf numFmtId="191" fontId="33" fillId="0" borderId="48" xfId="203" applyFont="1" applyFill="1" applyBorder="1" applyAlignment="1" applyProtection="1">
      <alignment horizontal="center" vertical="center"/>
    </xf>
    <xf numFmtId="191" fontId="33" fillId="0" borderId="39" xfId="203" applyFont="1" applyFill="1" applyBorder="1" applyAlignment="1" applyProtection="1">
      <alignment horizontal="center" vertical="center"/>
    </xf>
    <xf numFmtId="191" fontId="78" fillId="0" borderId="48" xfId="203" applyFont="1" applyFill="1" applyBorder="1" applyAlignment="1" applyProtection="1">
      <alignment horizontal="center" vertical="center" wrapText="1"/>
    </xf>
    <xf numFmtId="191" fontId="78" fillId="0" borderId="39" xfId="203" applyFont="1" applyFill="1" applyBorder="1" applyAlignment="1" applyProtection="1">
      <alignment horizontal="center" vertical="center" wrapText="1"/>
    </xf>
    <xf numFmtId="191" fontId="78" fillId="0" borderId="49" xfId="203" applyFont="1" applyFill="1" applyBorder="1" applyAlignment="1" applyProtection="1">
      <alignment horizontal="center" vertical="center"/>
    </xf>
    <xf numFmtId="191" fontId="78" fillId="0" borderId="50" xfId="203" applyFont="1" applyFill="1" applyBorder="1" applyAlignment="1" applyProtection="1">
      <alignment horizontal="center" vertical="center"/>
    </xf>
    <xf numFmtId="191" fontId="78" fillId="0" borderId="51" xfId="203" applyFont="1" applyFill="1" applyBorder="1" applyAlignment="1" applyProtection="1">
      <alignment horizontal="center" vertical="center"/>
    </xf>
    <xf numFmtId="191" fontId="78" fillId="0" borderId="14" xfId="203" applyFont="1" applyFill="1" applyBorder="1" applyAlignment="1" applyProtection="1">
      <alignment horizontal="center" vertical="center"/>
    </xf>
    <xf numFmtId="191" fontId="78" fillId="0" borderId="52" xfId="203" applyFont="1" applyFill="1" applyBorder="1" applyAlignment="1" applyProtection="1">
      <alignment horizontal="center" vertical="center"/>
    </xf>
    <xf numFmtId="191" fontId="78" fillId="0" borderId="24" xfId="203" applyFont="1" applyFill="1" applyBorder="1" applyAlignment="1" applyProtection="1">
      <alignment horizontal="center" vertical="center"/>
    </xf>
    <xf numFmtId="191" fontId="78" fillId="0" borderId="39" xfId="203" applyFont="1" applyFill="1" applyBorder="1" applyAlignment="1" applyProtection="1">
      <alignment horizontal="center" vertical="center"/>
    </xf>
    <xf numFmtId="191" fontId="78" fillId="0" borderId="36" xfId="203" applyFont="1" applyFill="1" applyBorder="1" applyAlignment="1" applyProtection="1">
      <alignment horizontal="center" vertical="center"/>
    </xf>
    <xf numFmtId="191" fontId="78" fillId="0" borderId="43" xfId="203" applyFont="1" applyFill="1" applyBorder="1" applyAlignment="1" applyProtection="1">
      <alignment horizontal="center" vertical="center"/>
    </xf>
    <xf numFmtId="191" fontId="78" fillId="0" borderId="0" xfId="203" applyFont="1" applyFill="1" applyBorder="1" applyAlignment="1" applyProtection="1">
      <alignment horizontal="center" vertical="center"/>
    </xf>
    <xf numFmtId="191" fontId="33" fillId="0" borderId="35" xfId="203" applyFont="1" applyFill="1" applyBorder="1" applyAlignment="1" applyProtection="1">
      <alignment horizontal="center" vertical="center"/>
    </xf>
    <xf numFmtId="191" fontId="33" fillId="0" borderId="31" xfId="203" applyFont="1" applyFill="1" applyBorder="1" applyAlignment="1" applyProtection="1">
      <alignment horizontal="center" vertical="center"/>
    </xf>
    <xf numFmtId="191" fontId="134" fillId="0" borderId="25" xfId="203" applyFont="1" applyFill="1" applyBorder="1" applyAlignment="1" applyProtection="1">
      <alignment horizontal="center" vertical="center"/>
    </xf>
    <xf numFmtId="191" fontId="134" fillId="0" borderId="4" xfId="203" applyFont="1" applyFill="1" applyBorder="1" applyAlignment="1" applyProtection="1">
      <alignment horizontal="center" vertical="center"/>
    </xf>
    <xf numFmtId="191" fontId="33" fillId="0" borderId="115" xfId="203" applyFont="1" applyFill="1" applyBorder="1" applyAlignment="1" applyProtection="1">
      <alignment horizontal="center" vertical="center"/>
    </xf>
    <xf numFmtId="191" fontId="33" fillId="0" borderId="8" xfId="203" applyFont="1" applyFill="1" applyBorder="1" applyAlignment="1" applyProtection="1">
      <alignment horizontal="center" vertical="center"/>
    </xf>
    <xf numFmtId="191" fontId="158" fillId="0" borderId="35" xfId="203" applyFont="1" applyFill="1" applyBorder="1" applyAlignment="1" applyProtection="1">
      <alignment horizontal="center" vertical="center"/>
    </xf>
    <xf numFmtId="191" fontId="158" fillId="0" borderId="55" xfId="203" applyFont="1" applyFill="1" applyBorder="1" applyAlignment="1" applyProtection="1">
      <alignment horizontal="center" vertical="center"/>
    </xf>
    <xf numFmtId="191" fontId="97" fillId="0" borderId="114" xfId="203" applyFont="1" applyFill="1" applyBorder="1" applyAlignment="1" applyProtection="1">
      <alignment horizontal="center" vertical="center"/>
    </xf>
    <xf numFmtId="191" fontId="101" fillId="0" borderId="57" xfId="203" applyFont="1" applyFill="1" applyBorder="1" applyAlignment="1" applyProtection="1">
      <alignment horizontal="center" vertical="center"/>
    </xf>
    <xf numFmtId="191" fontId="156" fillId="0" borderId="25" xfId="203" applyFont="1" applyFill="1" applyBorder="1" applyAlignment="1" applyProtection="1">
      <alignment horizontal="center" vertical="center"/>
    </xf>
    <xf numFmtId="191" fontId="156" fillId="0" borderId="4" xfId="203" applyFont="1" applyFill="1" applyBorder="1" applyAlignment="1" applyProtection="1">
      <alignment horizontal="center" vertical="center"/>
    </xf>
    <xf numFmtId="191" fontId="156" fillId="0" borderId="119" xfId="203" applyFont="1" applyFill="1" applyBorder="1" applyAlignment="1" applyProtection="1">
      <alignment horizontal="center" vertical="center"/>
    </xf>
    <xf numFmtId="191" fontId="156" fillId="0" borderId="16" xfId="203" applyFont="1" applyFill="1" applyBorder="1" applyAlignment="1" applyProtection="1">
      <alignment horizontal="center" vertical="center"/>
    </xf>
    <xf numFmtId="191" fontId="155" fillId="0" borderId="61" xfId="203" applyFont="1" applyFill="1" applyBorder="1" applyAlignment="1" applyProtection="1">
      <alignment horizontal="center" vertical="center"/>
    </xf>
    <xf numFmtId="191" fontId="101" fillId="0" borderId="55" xfId="203" applyFont="1" applyFill="1" applyBorder="1" applyAlignment="1" applyProtection="1">
      <alignment horizontal="center" vertical="center"/>
    </xf>
    <xf numFmtId="191" fontId="154" fillId="0" borderId="55" xfId="203" applyFont="1" applyFill="1" applyBorder="1" applyAlignment="1" applyProtection="1">
      <alignment horizontal="center" vertical="center"/>
    </xf>
    <xf numFmtId="191" fontId="155" fillId="0" borderId="108" xfId="203" applyFont="1" applyFill="1" applyBorder="1" applyAlignment="1" applyProtection="1">
      <alignment horizontal="center" vertical="center"/>
    </xf>
    <xf numFmtId="0" fontId="74" fillId="0" borderId="48" xfId="203" applyNumberFormat="1" applyFont="1" applyFill="1" applyBorder="1" applyAlignment="1" applyProtection="1">
      <alignment horizontal="center" vertical="center" textRotation="180"/>
    </xf>
    <xf numFmtId="0" fontId="151" fillId="0" borderId="39" xfId="203" applyNumberFormat="1" applyFont="1" applyBorder="1" applyAlignment="1" applyProtection="1">
      <alignment horizontal="center" vertical="center" textRotation="180"/>
    </xf>
    <xf numFmtId="0" fontId="151" fillId="0" borderId="15" xfId="203" applyNumberFormat="1" applyFont="1" applyBorder="1" applyAlignment="1" applyProtection="1">
      <alignment horizontal="center" vertical="center" textRotation="180"/>
    </xf>
    <xf numFmtId="191" fontId="74" fillId="0" borderId="15" xfId="203" applyFont="1" applyFill="1" applyBorder="1" applyAlignment="1" applyProtection="1">
      <alignment horizontal="center" vertical="center"/>
    </xf>
    <xf numFmtId="191" fontId="74" fillId="0" borderId="15" xfId="203" applyFont="1" applyFill="1" applyBorder="1" applyAlignment="1" applyProtection="1">
      <alignment horizontal="center" vertical="center" wrapText="1"/>
    </xf>
    <xf numFmtId="191" fontId="78" fillId="0" borderId="54" xfId="203" applyFont="1" applyBorder="1" applyAlignment="1" applyProtection="1">
      <alignment horizontal="center" vertical="center"/>
    </xf>
    <xf numFmtId="191" fontId="78" fillId="0" borderId="18" xfId="203" applyFont="1" applyBorder="1" applyAlignment="1" applyProtection="1">
      <alignment horizontal="center" vertical="center"/>
    </xf>
    <xf numFmtId="191" fontId="87" fillId="0" borderId="15" xfId="203" applyFont="1" applyFill="1" applyBorder="1" applyAlignment="1" applyProtection="1">
      <alignment horizontal="center" vertical="center"/>
    </xf>
    <xf numFmtId="191" fontId="78" fillId="0" borderId="42" xfId="203" applyNumberFormat="1" applyFont="1" applyBorder="1" applyAlignment="1" applyProtection="1">
      <alignment horizontal="center" vertical="center"/>
    </xf>
    <xf numFmtId="191" fontId="78" fillId="0" borderId="36" xfId="203" applyNumberFormat="1" applyFont="1" applyBorder="1" applyAlignment="1" applyProtection="1">
      <alignment horizontal="center" vertical="center"/>
    </xf>
    <xf numFmtId="191" fontId="78" fillId="0" borderId="43" xfId="203" applyNumberFormat="1" applyFont="1" applyBorder="1" applyAlignment="1" applyProtection="1">
      <alignment horizontal="center" vertical="center"/>
    </xf>
    <xf numFmtId="191" fontId="78" fillId="0" borderId="51" xfId="203" applyNumberFormat="1" applyFont="1" applyBorder="1" applyAlignment="1" applyProtection="1">
      <alignment horizontal="center" vertical="center"/>
    </xf>
    <xf numFmtId="191" fontId="78" fillId="0" borderId="14" xfId="203" applyNumberFormat="1" applyFont="1" applyBorder="1" applyAlignment="1" applyProtection="1">
      <alignment horizontal="center" vertical="center"/>
    </xf>
    <xf numFmtId="191" fontId="33" fillId="0" borderId="4" xfId="203" applyNumberFormat="1" applyFont="1" applyFill="1" applyBorder="1" applyAlignment="1" applyProtection="1">
      <alignment horizontal="center" vertical="center"/>
    </xf>
    <xf numFmtId="191" fontId="91" fillId="0" borderId="144" xfId="203" applyNumberFormat="1" applyFont="1" applyFill="1" applyBorder="1" applyAlignment="1" applyProtection="1">
      <alignment horizontal="center" vertical="center"/>
    </xf>
    <xf numFmtId="191" fontId="91" fillId="0" borderId="55" xfId="203" applyNumberFormat="1" applyFont="1" applyFill="1" applyBorder="1" applyAlignment="1" applyProtection="1">
      <alignment horizontal="center" vertical="center"/>
    </xf>
    <xf numFmtId="191" fontId="205" fillId="23" borderId="0" xfId="203" applyNumberFormat="1" applyFont="1" applyFill="1" applyBorder="1" applyAlignment="1" applyProtection="1">
      <alignment horizontal="left" vertical="center" wrapText="1"/>
    </xf>
    <xf numFmtId="191" fontId="205" fillId="18" borderId="0" xfId="203" applyNumberFormat="1" applyFont="1" applyFill="1" applyBorder="1" applyAlignment="1" applyProtection="1">
      <alignment horizontal="left" vertical="center" wrapText="1"/>
    </xf>
    <xf numFmtId="190" fontId="89" fillId="0" borderId="146" xfId="203" applyNumberFormat="1" applyFont="1" applyFill="1" applyBorder="1" applyAlignment="1" applyProtection="1">
      <alignment horizontal="center" vertical="center" wrapText="1"/>
    </xf>
    <xf numFmtId="190" fontId="89" fillId="0" borderId="0" xfId="203" applyNumberFormat="1" applyFont="1" applyFill="1" applyBorder="1" applyAlignment="1" applyProtection="1">
      <alignment horizontal="center" vertical="center" wrapText="1"/>
    </xf>
    <xf numFmtId="190" fontId="89" fillId="0" borderId="141" xfId="203" applyNumberFormat="1" applyFont="1" applyFill="1" applyBorder="1" applyAlignment="1" applyProtection="1">
      <alignment horizontal="center" vertical="center" wrapText="1"/>
    </xf>
    <xf numFmtId="191" fontId="103" fillId="0" borderId="144" xfId="203" applyNumberFormat="1" applyFont="1" applyFill="1" applyBorder="1" applyAlignment="1" applyProtection="1">
      <alignment horizontal="center" vertical="center"/>
    </xf>
    <xf numFmtId="191" fontId="103" fillId="0" borderId="57" xfId="203" applyNumberFormat="1" applyFont="1" applyFill="1" applyBorder="1" applyAlignment="1" applyProtection="1">
      <alignment horizontal="center" vertical="center"/>
    </xf>
    <xf numFmtId="191" fontId="76" fillId="0" borderId="56" xfId="203" applyNumberFormat="1" applyFont="1" applyBorder="1" applyAlignment="1" applyProtection="1">
      <alignment horizontal="center" vertical="center"/>
    </xf>
    <xf numFmtId="191" fontId="76" fillId="0" borderId="0" xfId="203" applyNumberFormat="1" applyFont="1" applyBorder="1" applyAlignment="1" applyProtection="1">
      <alignment horizontal="center" vertical="center"/>
    </xf>
    <xf numFmtId="191" fontId="76" fillId="0" borderId="12" xfId="203" applyNumberFormat="1" applyFont="1" applyBorder="1" applyAlignment="1" applyProtection="1">
      <alignment horizontal="center" vertical="center"/>
    </xf>
    <xf numFmtId="191" fontId="97" fillId="0" borderId="55" xfId="203" applyNumberFormat="1" applyFont="1" applyFill="1" applyBorder="1" applyAlignment="1" applyProtection="1">
      <alignment horizontal="center" vertical="center"/>
    </xf>
    <xf numFmtId="191" fontId="92" fillId="0" borderId="145" xfId="203" applyNumberFormat="1" applyFont="1" applyFill="1" applyBorder="1" applyAlignment="1" applyProtection="1">
      <alignment horizontal="center" vertical="center"/>
    </xf>
    <xf numFmtId="191" fontId="92" fillId="0" borderId="4" xfId="203" applyNumberFormat="1" applyFont="1" applyFill="1" applyBorder="1" applyAlignment="1" applyProtection="1">
      <alignment horizontal="center" vertical="center"/>
    </xf>
    <xf numFmtId="191" fontId="102" fillId="0" borderId="145" xfId="203" applyNumberFormat="1" applyFont="1" applyFill="1" applyBorder="1" applyAlignment="1" applyProtection="1">
      <alignment horizontal="center" vertical="center"/>
    </xf>
    <xf numFmtId="191" fontId="102" fillId="0" borderId="58" xfId="203" applyNumberFormat="1" applyFont="1" applyFill="1" applyBorder="1" applyAlignment="1" applyProtection="1">
      <alignment horizontal="center" vertical="center"/>
    </xf>
    <xf numFmtId="191" fontId="203" fillId="0" borderId="0" xfId="0" applyFont="1" applyAlignment="1">
      <alignment horizontal="left" vertical="top" wrapText="1"/>
    </xf>
    <xf numFmtId="191" fontId="92" fillId="0" borderId="25" xfId="203" applyFont="1" applyFill="1" applyBorder="1" applyAlignment="1" applyProtection="1">
      <alignment horizontal="center" vertical="center" wrapText="1"/>
    </xf>
    <xf numFmtId="191" fontId="92" fillId="0" borderId="16" xfId="203" applyFont="1" applyFill="1" applyBorder="1" applyAlignment="1" applyProtection="1">
      <alignment horizontal="center" vertical="center" wrapText="1"/>
    </xf>
    <xf numFmtId="191" fontId="74" fillId="0" borderId="0" xfId="203" applyFont="1" applyFill="1" applyBorder="1" applyAlignment="1" applyProtection="1">
      <alignment horizontal="center" vertical="center"/>
    </xf>
    <xf numFmtId="0" fontId="77" fillId="20" borderId="40" xfId="203" applyNumberFormat="1" applyFont="1" applyFill="1" applyBorder="1" applyAlignment="1" applyProtection="1">
      <alignment horizontal="center" vertical="center"/>
    </xf>
    <xf numFmtId="0" fontId="77" fillId="20" borderId="15" xfId="203" applyNumberFormat="1" applyFont="1" applyFill="1" applyBorder="1" applyAlignment="1" applyProtection="1">
      <alignment horizontal="center" vertical="center"/>
    </xf>
    <xf numFmtId="190" fontId="74" fillId="0" borderId="103" xfId="203" applyNumberFormat="1" applyFont="1" applyFill="1" applyBorder="1" applyAlignment="1" applyProtection="1">
      <alignment horizontal="center" vertical="center"/>
    </xf>
    <xf numFmtId="190" fontId="74" fillId="0" borderId="3" xfId="203" applyNumberFormat="1" applyFont="1" applyFill="1" applyBorder="1" applyAlignment="1" applyProtection="1">
      <alignment horizontal="center" vertical="center"/>
    </xf>
    <xf numFmtId="190" fontId="74" fillId="0" borderId="104" xfId="203" applyNumberFormat="1" applyFont="1" applyFill="1" applyBorder="1" applyAlignment="1" applyProtection="1">
      <alignment horizontal="center" vertical="center"/>
    </xf>
    <xf numFmtId="190" fontId="82" fillId="26" borderId="25" xfId="203" applyNumberFormat="1" applyFont="1" applyFill="1" applyBorder="1" applyAlignment="1" applyProtection="1">
      <alignment horizontal="center" vertical="center"/>
    </xf>
    <xf numFmtId="190" fontId="82" fillId="26" borderId="16" xfId="203" applyNumberFormat="1" applyFont="1" applyFill="1" applyBorder="1" applyAlignment="1" applyProtection="1">
      <alignment horizontal="center" vertical="center"/>
    </xf>
    <xf numFmtId="191" fontId="66" fillId="18" borderId="0" xfId="203" applyFont="1" applyFill="1" applyAlignment="1" applyProtection="1">
      <alignment horizontal="center" vertical="center"/>
    </xf>
    <xf numFmtId="191" fontId="101" fillId="18" borderId="35" xfId="203" applyFont="1" applyFill="1" applyBorder="1" applyAlignment="1" applyProtection="1">
      <alignment horizontal="center" vertical="center"/>
    </xf>
    <xf numFmtId="191" fontId="101" fillId="18" borderId="31" xfId="203" applyFont="1" applyFill="1" applyBorder="1" applyAlignment="1" applyProtection="1">
      <alignment horizontal="center" vertical="center"/>
    </xf>
    <xf numFmtId="191" fontId="155" fillId="18" borderId="35" xfId="203" applyFont="1" applyFill="1" applyBorder="1" applyAlignment="1" applyProtection="1">
      <alignment horizontal="center" vertical="center"/>
    </xf>
    <xf numFmtId="191" fontId="155" fillId="18" borderId="31" xfId="203" applyFont="1" applyFill="1" applyBorder="1" applyAlignment="1" applyProtection="1">
      <alignment horizontal="center" vertical="center"/>
    </xf>
    <xf numFmtId="191" fontId="92" fillId="18" borderId="25" xfId="203" applyFont="1" applyFill="1" applyBorder="1" applyAlignment="1" applyProtection="1">
      <alignment horizontal="center" vertical="center"/>
    </xf>
    <xf numFmtId="191" fontId="92" fillId="18" borderId="16" xfId="203" applyFont="1" applyFill="1" applyBorder="1" applyAlignment="1" applyProtection="1">
      <alignment horizontal="center" vertical="center"/>
    </xf>
    <xf numFmtId="191" fontId="102" fillId="18" borderId="25" xfId="203" applyFont="1" applyFill="1" applyBorder="1" applyAlignment="1" applyProtection="1">
      <alignment horizontal="center" vertical="center"/>
    </xf>
    <xf numFmtId="191" fontId="102" fillId="18" borderId="16" xfId="203" applyFont="1" applyFill="1" applyBorder="1" applyAlignment="1" applyProtection="1">
      <alignment horizontal="center" vertical="center"/>
    </xf>
    <xf numFmtId="191" fontId="154" fillId="18" borderId="35" xfId="203" applyFont="1" applyFill="1" applyBorder="1" applyAlignment="1" applyProtection="1">
      <alignment horizontal="center" vertical="center"/>
    </xf>
    <xf numFmtId="191" fontId="154" fillId="18" borderId="31" xfId="203" applyFont="1" applyFill="1" applyBorder="1" applyAlignment="1" applyProtection="1">
      <alignment horizontal="center" vertical="center"/>
    </xf>
    <xf numFmtId="191" fontId="101" fillId="18" borderId="35" xfId="203" applyFont="1" applyFill="1" applyBorder="1" applyAlignment="1" applyProtection="1">
      <alignment horizontal="center" vertical="center" wrapText="1"/>
    </xf>
    <xf numFmtId="191" fontId="101" fillId="18" borderId="31" xfId="203" applyFont="1" applyFill="1" applyBorder="1" applyAlignment="1" applyProtection="1">
      <alignment horizontal="center" vertical="center" wrapText="1"/>
    </xf>
    <xf numFmtId="191" fontId="33" fillId="18" borderId="25" xfId="203" applyFont="1" applyFill="1" applyBorder="1" applyAlignment="1" applyProtection="1">
      <alignment horizontal="center" vertical="center"/>
    </xf>
    <xf numFmtId="191" fontId="33" fillId="18" borderId="16" xfId="203" applyFont="1" applyFill="1" applyBorder="1" applyAlignment="1" applyProtection="1">
      <alignment horizontal="center" vertical="center"/>
    </xf>
    <xf numFmtId="191" fontId="91" fillId="0" borderId="25" xfId="204" applyFont="1" applyFill="1" applyBorder="1" applyAlignment="1" applyProtection="1">
      <alignment horizontal="center" vertical="center"/>
    </xf>
    <xf numFmtId="191" fontId="91" fillId="0" borderId="130" xfId="204" applyFont="1" applyFill="1" applyBorder="1" applyAlignment="1" applyProtection="1">
      <alignment horizontal="center" vertical="center"/>
    </xf>
    <xf numFmtId="191" fontId="97" fillId="0" borderId="91" xfId="204" applyFont="1" applyFill="1" applyBorder="1" applyAlignment="1" applyProtection="1">
      <alignment horizontal="center" vertical="center"/>
    </xf>
    <xf numFmtId="191" fontId="97" fillId="0" borderId="16" xfId="204" applyFont="1" applyFill="1" applyBorder="1" applyAlignment="1" applyProtection="1">
      <alignment horizontal="center" vertical="center"/>
    </xf>
    <xf numFmtId="191" fontId="103" fillId="0" borderId="4" xfId="204" applyFont="1" applyFill="1" applyBorder="1" applyAlignment="1" applyProtection="1">
      <alignment horizontal="center" vertical="center"/>
    </xf>
    <xf numFmtId="191" fontId="103" fillId="0" borderId="16" xfId="204" applyFont="1" applyFill="1" applyBorder="1" applyAlignment="1" applyProtection="1">
      <alignment horizontal="center" vertical="center"/>
    </xf>
    <xf numFmtId="191" fontId="92" fillId="0" borderId="25" xfId="204" applyFont="1" applyFill="1" applyBorder="1" applyAlignment="1" applyProtection="1">
      <alignment horizontal="center" vertical="center"/>
    </xf>
    <xf numFmtId="191" fontId="92" fillId="0" borderId="130" xfId="204" applyFont="1" applyFill="1" applyBorder="1" applyAlignment="1" applyProtection="1">
      <alignment horizontal="center" vertical="center"/>
    </xf>
    <xf numFmtId="191" fontId="33" fillId="0" borderId="91" xfId="204" applyFont="1" applyFill="1" applyBorder="1" applyAlignment="1" applyProtection="1">
      <alignment horizontal="center" vertical="center"/>
    </xf>
    <xf numFmtId="191" fontId="33" fillId="0" borderId="16" xfId="204" applyFont="1" applyFill="1" applyBorder="1" applyAlignment="1" applyProtection="1">
      <alignment horizontal="center" vertical="center"/>
    </xf>
    <xf numFmtId="191" fontId="102" fillId="0" borderId="4" xfId="204" applyFont="1" applyFill="1" applyBorder="1" applyAlignment="1" applyProtection="1">
      <alignment horizontal="center" vertical="center"/>
    </xf>
    <xf numFmtId="191" fontId="102" fillId="0" borderId="16" xfId="204" applyFont="1" applyFill="1" applyBorder="1" applyAlignment="1" applyProtection="1">
      <alignment horizontal="center" vertical="center"/>
    </xf>
    <xf numFmtId="0" fontId="74" fillId="0" borderId="40" xfId="204" applyNumberFormat="1" applyFont="1" applyFill="1" applyBorder="1" applyAlignment="1" applyProtection="1">
      <alignment horizontal="center" vertical="center" textRotation="180"/>
    </xf>
    <xf numFmtId="0" fontId="74" fillId="0" borderId="39" xfId="204" applyNumberFormat="1" applyFont="1" applyFill="1" applyBorder="1" applyAlignment="1" applyProtection="1">
      <alignment horizontal="center" vertical="center" textRotation="180"/>
    </xf>
    <xf numFmtId="0" fontId="75" fillId="0" borderId="39" xfId="204" applyNumberFormat="1" applyFont="1" applyBorder="1" applyAlignment="1" applyProtection="1">
      <alignment horizontal="center" vertical="center" textRotation="180"/>
    </xf>
    <xf numFmtId="191" fontId="74" fillId="0" borderId="40" xfId="204" applyFont="1" applyFill="1" applyBorder="1" applyAlignment="1" applyProtection="1">
      <alignment horizontal="center" vertical="center"/>
    </xf>
    <xf numFmtId="191" fontId="74" fillId="0" borderId="39" xfId="204" applyFont="1" applyFill="1" applyBorder="1" applyAlignment="1" applyProtection="1">
      <alignment horizontal="center" vertical="center"/>
    </xf>
    <xf numFmtId="191" fontId="74" fillId="0" borderId="15" xfId="204" applyFont="1" applyFill="1" applyBorder="1" applyAlignment="1" applyProtection="1">
      <alignment horizontal="center" vertical="center"/>
    </xf>
    <xf numFmtId="191" fontId="74" fillId="0" borderId="40" xfId="204" applyFont="1" applyFill="1" applyBorder="1" applyAlignment="1" applyProtection="1">
      <alignment horizontal="center" vertical="center" wrapText="1"/>
    </xf>
    <xf numFmtId="191" fontId="74" fillId="0" borderId="39" xfId="204" applyFont="1" applyFill="1" applyBorder="1" applyAlignment="1" applyProtection="1">
      <alignment horizontal="center" vertical="center" wrapText="1"/>
    </xf>
    <xf numFmtId="191" fontId="74" fillId="0" borderId="15" xfId="204" applyFont="1" applyFill="1" applyBorder="1" applyAlignment="1" applyProtection="1">
      <alignment horizontal="center" vertical="center" wrapText="1"/>
    </xf>
    <xf numFmtId="191" fontId="74" fillId="0" borderId="41" xfId="204" applyFont="1" applyFill="1" applyBorder="1" applyAlignment="1" applyProtection="1">
      <alignment horizontal="center" vertical="center"/>
    </xf>
    <xf numFmtId="191" fontId="74" fillId="0" borderId="42" xfId="204" applyFont="1" applyFill="1" applyBorder="1" applyAlignment="1" applyProtection="1">
      <alignment horizontal="center" vertical="center"/>
    </xf>
    <xf numFmtId="191" fontId="74" fillId="0" borderId="51" xfId="204" applyFont="1" applyFill="1" applyBorder="1" applyAlignment="1" applyProtection="1">
      <alignment horizontal="center" vertical="center"/>
    </xf>
    <xf numFmtId="191" fontId="74" fillId="0" borderId="14" xfId="204" applyFont="1" applyFill="1" applyBorder="1" applyAlignment="1" applyProtection="1">
      <alignment horizontal="center" vertical="center"/>
    </xf>
    <xf numFmtId="191" fontId="74" fillId="0" borderId="56" xfId="204" applyFont="1" applyFill="1" applyBorder="1" applyAlignment="1" applyProtection="1">
      <alignment horizontal="center" vertical="center"/>
    </xf>
    <xf numFmtId="191" fontId="74" fillId="0" borderId="24" xfId="204" applyFont="1" applyFill="1" applyBorder="1" applyAlignment="1" applyProtection="1">
      <alignment horizontal="center" vertical="center"/>
    </xf>
    <xf numFmtId="191" fontId="74" fillId="0" borderId="53" xfId="204" applyFont="1" applyFill="1" applyBorder="1" applyAlignment="1" applyProtection="1">
      <alignment horizontal="center" vertical="center"/>
    </xf>
    <xf numFmtId="191" fontId="76" fillId="0" borderId="54" xfId="204" applyFont="1" applyBorder="1" applyAlignment="1" applyProtection="1">
      <alignment horizontal="center" vertical="center"/>
    </xf>
    <xf numFmtId="191" fontId="76" fillId="0" borderId="18" xfId="204" applyFont="1" applyBorder="1" applyAlignment="1" applyProtection="1">
      <alignment horizontal="center" vertical="center"/>
    </xf>
    <xf numFmtId="191" fontId="87" fillId="0" borderId="40" xfId="204" applyFont="1" applyFill="1" applyBorder="1" applyAlignment="1" applyProtection="1">
      <alignment horizontal="center" vertical="center"/>
    </xf>
    <xf numFmtId="191" fontId="87" fillId="0" borderId="39" xfId="204" applyFont="1" applyFill="1" applyBorder="1" applyAlignment="1" applyProtection="1">
      <alignment horizontal="center" vertical="center"/>
    </xf>
    <xf numFmtId="191" fontId="87" fillId="0" borderId="15" xfId="204" applyFont="1" applyFill="1" applyBorder="1" applyAlignment="1" applyProtection="1">
      <alignment horizontal="center" vertical="center"/>
    </xf>
    <xf numFmtId="191" fontId="74" fillId="0" borderId="36" xfId="204" applyFont="1" applyFill="1" applyBorder="1" applyAlignment="1" applyProtection="1">
      <alignment horizontal="center" vertical="center"/>
    </xf>
    <xf numFmtId="191" fontId="74" fillId="0" borderId="43" xfId="204" applyFont="1" applyFill="1" applyBorder="1" applyAlignment="1" applyProtection="1">
      <alignment horizontal="center" vertical="center"/>
    </xf>
    <xf numFmtId="191" fontId="76" fillId="0" borderId="42" xfId="204" applyFont="1" applyBorder="1" applyAlignment="1" applyProtection="1">
      <alignment horizontal="center" vertical="center"/>
    </xf>
    <xf numFmtId="191" fontId="76" fillId="0" borderId="36" xfId="204" applyFont="1" applyBorder="1" applyAlignment="1" applyProtection="1">
      <alignment horizontal="center" vertical="center"/>
    </xf>
    <xf numFmtId="191" fontId="76" fillId="0" borderId="43" xfId="204" applyFont="1" applyBorder="1" applyAlignment="1" applyProtection="1">
      <alignment horizontal="center" vertical="center"/>
    </xf>
    <xf numFmtId="191" fontId="76" fillId="0" borderId="51" xfId="204" applyFont="1" applyBorder="1" applyAlignment="1" applyProtection="1">
      <alignment horizontal="center" vertical="center"/>
    </xf>
    <xf numFmtId="191" fontId="76" fillId="0" borderId="14" xfId="204" applyFont="1" applyBorder="1" applyAlignment="1" applyProtection="1">
      <alignment horizontal="center" vertical="center"/>
    </xf>
    <xf numFmtId="191" fontId="103" fillId="0" borderId="91" xfId="204" applyFont="1" applyFill="1" applyBorder="1" applyAlignment="1" applyProtection="1">
      <alignment horizontal="center" vertical="center"/>
    </xf>
    <xf numFmtId="191" fontId="97" fillId="0" borderId="25" xfId="204" applyFont="1" applyFill="1" applyBorder="1" applyAlignment="1" applyProtection="1">
      <alignment horizontal="center" vertical="center"/>
    </xf>
    <xf numFmtId="191" fontId="92" fillId="0" borderId="4" xfId="204" applyFont="1" applyFill="1" applyBorder="1" applyAlignment="1" applyProtection="1">
      <alignment horizontal="center" vertical="center"/>
    </xf>
    <xf numFmtId="191" fontId="102" fillId="0" borderId="91" xfId="204" applyFont="1" applyFill="1" applyBorder="1" applyAlignment="1" applyProtection="1">
      <alignment horizontal="center" vertical="center"/>
    </xf>
    <xf numFmtId="191" fontId="33" fillId="0" borderId="25" xfId="204" applyFont="1" applyFill="1" applyBorder="1" applyAlignment="1" applyProtection="1">
      <alignment horizontal="center" vertical="center"/>
    </xf>
    <xf numFmtId="191" fontId="91" fillId="0" borderId="4" xfId="204" applyFont="1" applyFill="1" applyBorder="1" applyAlignment="1" applyProtection="1">
      <alignment horizontal="center" vertical="center"/>
    </xf>
    <xf numFmtId="191" fontId="141" fillId="0" borderId="35" xfId="204" applyFont="1" applyFill="1" applyBorder="1" applyAlignment="1" applyProtection="1">
      <alignment horizontal="center" vertical="center"/>
    </xf>
    <xf numFmtId="191" fontId="141" fillId="0" borderId="31" xfId="204" applyFont="1" applyFill="1" applyBorder="1" applyAlignment="1" applyProtection="1">
      <alignment horizontal="center" vertical="center"/>
    </xf>
    <xf numFmtId="191" fontId="97" fillId="0" borderId="35" xfId="204" applyFont="1" applyFill="1" applyBorder="1" applyAlignment="1" applyProtection="1">
      <alignment horizontal="center" vertical="center"/>
    </xf>
    <xf numFmtId="191" fontId="97" fillId="0" borderId="31" xfId="204" applyFont="1" applyFill="1" applyBorder="1" applyAlignment="1" applyProtection="1">
      <alignment horizontal="center" vertical="center"/>
    </xf>
    <xf numFmtId="191" fontId="92" fillId="0" borderId="16" xfId="204" applyFont="1" applyFill="1" applyBorder="1" applyAlignment="1" applyProtection="1">
      <alignment horizontal="center" vertical="center"/>
    </xf>
    <xf numFmtId="191" fontId="133" fillId="18" borderId="25" xfId="204" applyFont="1" applyFill="1" applyBorder="1" applyAlignment="1" applyProtection="1">
      <alignment horizontal="center" vertical="center"/>
    </xf>
    <xf numFmtId="191" fontId="133" fillId="18" borderId="16" xfId="204" applyFont="1" applyFill="1" applyBorder="1" applyAlignment="1" applyProtection="1">
      <alignment horizontal="center" vertical="center"/>
    </xf>
    <xf numFmtId="191" fontId="91" fillId="0" borderId="35" xfId="204" applyFont="1" applyFill="1" applyBorder="1" applyAlignment="1" applyProtection="1">
      <alignment horizontal="center" vertical="center"/>
    </xf>
    <xf numFmtId="191" fontId="91" fillId="0" borderId="31" xfId="204" applyFont="1" applyFill="1" applyBorder="1" applyAlignment="1" applyProtection="1">
      <alignment horizontal="center" vertical="center"/>
    </xf>
    <xf numFmtId="0" fontId="74" fillId="0" borderId="45" xfId="204" applyNumberFormat="1" applyFont="1" applyFill="1" applyBorder="1" applyAlignment="1" applyProtection="1">
      <alignment horizontal="center" vertical="center" textRotation="180"/>
    </xf>
    <xf numFmtId="0" fontId="74" fillId="0" borderId="46" xfId="204" applyNumberFormat="1" applyFont="1" applyFill="1" applyBorder="1" applyAlignment="1" applyProtection="1">
      <alignment horizontal="center" vertical="center" textRotation="180"/>
    </xf>
    <xf numFmtId="0" fontId="75" fillId="0" borderId="46" xfId="204" applyNumberFormat="1" applyFont="1" applyBorder="1" applyAlignment="1" applyProtection="1">
      <alignment horizontal="center" vertical="center" textRotation="180"/>
    </xf>
    <xf numFmtId="0" fontId="75" fillId="0" borderId="47" xfId="204" applyNumberFormat="1" applyFont="1" applyBorder="1" applyAlignment="1" applyProtection="1">
      <alignment horizontal="center" vertical="center" textRotation="180"/>
    </xf>
    <xf numFmtId="191" fontId="74" fillId="0" borderId="48" xfId="204" applyFont="1" applyFill="1" applyBorder="1" applyAlignment="1" applyProtection="1">
      <alignment horizontal="center" vertical="center"/>
    </xf>
    <xf numFmtId="191" fontId="74" fillId="0" borderId="37" xfId="204" applyFont="1" applyFill="1" applyBorder="1" applyAlignment="1" applyProtection="1">
      <alignment horizontal="center" vertical="center"/>
    </xf>
    <xf numFmtId="191" fontId="74" fillId="0" borderId="48" xfId="204" applyFont="1" applyFill="1" applyBorder="1" applyAlignment="1" applyProtection="1">
      <alignment horizontal="center" vertical="center" wrapText="1"/>
    </xf>
    <xf numFmtId="191" fontId="74" fillId="0" borderId="37" xfId="204" applyFont="1" applyFill="1" applyBorder="1" applyAlignment="1" applyProtection="1">
      <alignment horizontal="center" vertical="center" wrapText="1"/>
    </xf>
    <xf numFmtId="191" fontId="74" fillId="0" borderId="49" xfId="204" applyFont="1" applyFill="1" applyBorder="1" applyAlignment="1" applyProtection="1">
      <alignment horizontal="center" vertical="center"/>
    </xf>
    <xf numFmtId="191" fontId="74" fillId="0" borderId="50" xfId="204" applyFont="1" applyFill="1" applyBorder="1" applyAlignment="1" applyProtection="1">
      <alignment horizontal="center" vertical="center"/>
    </xf>
    <xf numFmtId="191" fontId="74" fillId="0" borderId="52" xfId="204" applyFont="1" applyFill="1" applyBorder="1" applyAlignment="1" applyProtection="1">
      <alignment horizontal="center" vertical="center"/>
    </xf>
    <xf numFmtId="191" fontId="76" fillId="0" borderId="28" xfId="204" applyFont="1" applyBorder="1" applyAlignment="1" applyProtection="1">
      <alignment horizontal="center" vertical="center"/>
    </xf>
    <xf numFmtId="191" fontId="87" fillId="0" borderId="37" xfId="204" applyFont="1" applyFill="1" applyBorder="1" applyAlignment="1" applyProtection="1">
      <alignment horizontal="center" vertical="center"/>
    </xf>
    <xf numFmtId="191" fontId="74" fillId="0" borderId="44" xfId="204" applyFont="1" applyFill="1" applyBorder="1" applyAlignment="1" applyProtection="1">
      <alignment horizontal="center" vertical="center"/>
    </xf>
    <xf numFmtId="191" fontId="74" fillId="0" borderId="29" xfId="204" applyFont="1" applyFill="1" applyBorder="1" applyAlignment="1" applyProtection="1">
      <alignment horizontal="center" vertical="center"/>
    </xf>
    <xf numFmtId="191" fontId="76" fillId="0" borderId="44" xfId="204" applyFont="1" applyBorder="1" applyAlignment="1" applyProtection="1">
      <alignment horizontal="center" vertical="center"/>
    </xf>
    <xf numFmtId="191" fontId="76" fillId="0" borderId="29" xfId="204" applyFont="1" applyBorder="1" applyAlignment="1" applyProtection="1">
      <alignment horizontal="center" vertical="center"/>
    </xf>
    <xf numFmtId="191" fontId="87" fillId="0" borderId="41" xfId="203" applyNumberFormat="1" applyFont="1" applyFill="1" applyBorder="1" applyAlignment="1" applyProtection="1">
      <alignment horizontal="center" vertical="center"/>
    </xf>
    <xf numFmtId="191" fontId="87" fillId="0" borderId="42" xfId="203" applyNumberFormat="1" applyFont="1" applyFill="1" applyBorder="1" applyAlignment="1" applyProtection="1">
      <alignment horizontal="center" vertical="center"/>
    </xf>
    <xf numFmtId="191" fontId="87" fillId="0" borderId="36" xfId="203" applyNumberFormat="1" applyFont="1" applyFill="1" applyBorder="1" applyAlignment="1" applyProtection="1">
      <alignment horizontal="center" vertical="center"/>
    </xf>
    <xf numFmtId="191" fontId="87" fillId="0" borderId="43" xfId="203" applyNumberFormat="1" applyFont="1" applyFill="1" applyBorder="1" applyAlignment="1" applyProtection="1">
      <alignment horizontal="center" vertical="center"/>
    </xf>
    <xf numFmtId="191" fontId="87" fillId="0" borderId="44" xfId="203" applyNumberFormat="1" applyFont="1" applyFill="1" applyBorder="1" applyAlignment="1" applyProtection="1">
      <alignment horizontal="center" vertical="center"/>
    </xf>
    <xf numFmtId="191" fontId="87" fillId="0" borderId="29" xfId="203" applyNumberFormat="1" applyFont="1" applyFill="1" applyBorder="1" applyAlignment="1" applyProtection="1">
      <alignment horizontal="center" vertical="center"/>
    </xf>
    <xf numFmtId="191" fontId="103" fillId="0" borderId="49" xfId="203" applyFont="1" applyFill="1" applyBorder="1" applyAlignment="1" applyProtection="1">
      <alignment horizontal="center" vertical="center"/>
    </xf>
    <xf numFmtId="191" fontId="103" fillId="0" borderId="50" xfId="203" applyFont="1" applyFill="1" applyBorder="1" applyAlignment="1" applyProtection="1">
      <alignment horizontal="center" vertical="center"/>
    </xf>
    <xf numFmtId="191" fontId="92" fillId="0" borderId="8" xfId="203" applyFont="1" applyFill="1" applyBorder="1" applyAlignment="1" applyProtection="1">
      <alignment horizontal="center" vertical="center"/>
    </xf>
    <xf numFmtId="191" fontId="102" fillId="0" borderId="8" xfId="203" applyFont="1" applyFill="1" applyBorder="1" applyAlignment="1" applyProtection="1">
      <alignment horizontal="center" vertical="center"/>
    </xf>
    <xf numFmtId="191" fontId="91" fillId="0" borderId="49" xfId="203" applyFont="1" applyFill="1" applyBorder="1" applyAlignment="1" applyProtection="1">
      <alignment horizontal="center" vertical="center"/>
    </xf>
    <xf numFmtId="191" fontId="91" fillId="0" borderId="50" xfId="203" applyFont="1" applyFill="1" applyBorder="1" applyAlignment="1" applyProtection="1">
      <alignment horizontal="center" vertical="center"/>
    </xf>
    <xf numFmtId="0" fontId="77" fillId="18" borderId="40" xfId="203" applyNumberFormat="1" applyFont="1" applyFill="1" applyBorder="1" applyAlignment="1" applyProtection="1">
      <alignment horizontal="center" vertical="center"/>
    </xf>
    <xf numFmtId="0" fontId="77" fillId="18" borderId="15" xfId="203" applyNumberFormat="1" applyFont="1" applyFill="1" applyBorder="1" applyAlignment="1" applyProtection="1">
      <alignment horizontal="center" vertical="center"/>
    </xf>
    <xf numFmtId="191" fontId="91" fillId="0" borderId="57" xfId="203" applyFont="1" applyFill="1" applyBorder="1" applyAlignment="1" applyProtection="1">
      <alignment horizontal="center" vertical="center"/>
    </xf>
    <xf numFmtId="191" fontId="92" fillId="0" borderId="58" xfId="203" applyFont="1" applyFill="1" applyBorder="1" applyAlignment="1" applyProtection="1">
      <alignment horizontal="center" vertical="center"/>
    </xf>
    <xf numFmtId="0" fontId="74" fillId="0" borderId="42" xfId="203" applyNumberFormat="1" applyFont="1" applyFill="1" applyBorder="1" applyAlignment="1" applyProtection="1">
      <alignment horizontal="center" vertical="center"/>
    </xf>
    <xf numFmtId="0" fontId="74" fillId="0" borderId="36" xfId="203" applyNumberFormat="1" applyFont="1" applyFill="1" applyBorder="1" applyAlignment="1" applyProtection="1">
      <alignment horizontal="center" vertical="center"/>
    </xf>
    <xf numFmtId="0" fontId="74" fillId="0" borderId="43" xfId="203" applyNumberFormat="1" applyFont="1" applyFill="1" applyBorder="1" applyAlignment="1" applyProtection="1">
      <alignment horizontal="center" vertical="center"/>
    </xf>
    <xf numFmtId="0" fontId="74" fillId="0" borderId="44" xfId="203" applyNumberFormat="1" applyFont="1" applyFill="1" applyBorder="1" applyAlignment="1" applyProtection="1">
      <alignment horizontal="center" vertical="center"/>
    </xf>
    <xf numFmtId="0" fontId="74" fillId="0" borderId="29" xfId="203" applyNumberFormat="1" applyFont="1" applyFill="1" applyBorder="1" applyAlignment="1" applyProtection="1">
      <alignment horizontal="center" vertical="center"/>
    </xf>
    <xf numFmtId="191" fontId="97" fillId="0" borderId="25" xfId="203" applyFont="1" applyFill="1" applyBorder="1" applyAlignment="1" applyProtection="1">
      <alignment horizontal="center" vertical="center"/>
    </xf>
    <xf numFmtId="191" fontId="97" fillId="0" borderId="16" xfId="203" applyFont="1" applyFill="1" applyBorder="1" applyAlignment="1" applyProtection="1">
      <alignment horizontal="center" vertical="center"/>
    </xf>
    <xf numFmtId="191" fontId="97" fillId="0" borderId="25" xfId="204" applyNumberFormat="1" applyFont="1" applyFill="1" applyBorder="1" applyAlignment="1" applyProtection="1">
      <alignment horizontal="center" vertical="center"/>
    </xf>
    <xf numFmtId="191" fontId="97" fillId="0" borderId="16" xfId="204" applyNumberFormat="1" applyFont="1" applyFill="1" applyBorder="1" applyAlignment="1" applyProtection="1">
      <alignment horizontal="center" vertical="center"/>
    </xf>
    <xf numFmtId="191" fontId="103" fillId="0" borderId="25" xfId="204" applyNumberFormat="1" applyFont="1" applyFill="1" applyBorder="1" applyAlignment="1" applyProtection="1">
      <alignment horizontal="center" vertical="center"/>
    </xf>
    <xf numFmtId="191" fontId="103" fillId="0" borderId="16" xfId="204" applyNumberFormat="1" applyFont="1" applyFill="1" applyBorder="1" applyAlignment="1" applyProtection="1">
      <alignment horizontal="center" vertical="center"/>
    </xf>
    <xf numFmtId="191" fontId="97" fillId="0" borderId="35" xfId="204" applyNumberFormat="1" applyFont="1" applyFill="1" applyBorder="1" applyAlignment="1" applyProtection="1">
      <alignment horizontal="center" vertical="center"/>
    </xf>
    <xf numFmtId="191" fontId="97" fillId="0" borderId="31" xfId="204" applyNumberFormat="1" applyFont="1" applyFill="1" applyBorder="1" applyAlignment="1" applyProtection="1">
      <alignment horizontal="center" vertical="center"/>
    </xf>
    <xf numFmtId="0" fontId="74" fillId="0" borderId="48" xfId="204" applyNumberFormat="1" applyFont="1" applyFill="1" applyBorder="1" applyAlignment="1" applyProtection="1">
      <alignment horizontal="center" vertical="center" textRotation="180"/>
    </xf>
    <xf numFmtId="0" fontId="75" fillId="0" borderId="39" xfId="204" applyNumberFormat="1" applyFont="1" applyFill="1" applyBorder="1" applyAlignment="1" applyProtection="1">
      <alignment horizontal="center" vertical="center" textRotation="180"/>
    </xf>
    <xf numFmtId="0" fontId="75" fillId="0" borderId="37" xfId="204" applyNumberFormat="1" applyFont="1" applyFill="1" applyBorder="1" applyAlignment="1" applyProtection="1">
      <alignment horizontal="center" vertical="center" textRotation="180"/>
    </xf>
    <xf numFmtId="191" fontId="74" fillId="0" borderId="39" xfId="204" applyNumberFormat="1" applyFont="1" applyFill="1" applyBorder="1" applyAlignment="1" applyProtection="1">
      <alignment horizontal="center" vertical="center"/>
    </xf>
    <xf numFmtId="191" fontId="74" fillId="0" borderId="15" xfId="204" applyNumberFormat="1" applyFont="1" applyFill="1" applyBorder="1" applyAlignment="1" applyProtection="1">
      <alignment horizontal="center" vertical="center"/>
    </xf>
    <xf numFmtId="191" fontId="74" fillId="0" borderId="39" xfId="204" applyNumberFormat="1" applyFont="1" applyFill="1" applyBorder="1" applyAlignment="1" applyProtection="1">
      <alignment horizontal="center" vertical="center" wrapText="1"/>
    </xf>
    <xf numFmtId="191" fontId="74" fillId="0" borderId="15" xfId="204" applyNumberFormat="1" applyFont="1" applyFill="1" applyBorder="1" applyAlignment="1" applyProtection="1">
      <alignment horizontal="center" vertical="center" wrapText="1"/>
    </xf>
    <xf numFmtId="191" fontId="74" fillId="0" borderId="36" xfId="204" applyNumberFormat="1" applyFont="1" applyFill="1" applyBorder="1" applyAlignment="1" applyProtection="1">
      <alignment horizontal="center" vertical="center"/>
    </xf>
    <xf numFmtId="191" fontId="74" fillId="0" borderId="43" xfId="204" applyNumberFormat="1" applyFont="1" applyFill="1" applyBorder="1" applyAlignment="1" applyProtection="1">
      <alignment horizontal="center" vertical="center"/>
    </xf>
    <xf numFmtId="191" fontId="74" fillId="0" borderId="51" xfId="204" applyNumberFormat="1" applyFont="1" applyFill="1" applyBorder="1" applyAlignment="1" applyProtection="1">
      <alignment horizontal="center" vertical="center"/>
    </xf>
    <xf numFmtId="191" fontId="74" fillId="0" borderId="14" xfId="204" applyNumberFormat="1" applyFont="1" applyFill="1" applyBorder="1" applyAlignment="1" applyProtection="1">
      <alignment horizontal="center" vertical="center"/>
    </xf>
    <xf numFmtId="191" fontId="74" fillId="0" borderId="0" xfId="204" applyFont="1" applyFill="1" applyBorder="1" applyAlignment="1" applyProtection="1">
      <alignment horizontal="center" vertical="center"/>
    </xf>
    <xf numFmtId="191" fontId="91" fillId="0" borderId="25" xfId="204" applyNumberFormat="1" applyFont="1" applyFill="1" applyBorder="1" applyAlignment="1" applyProtection="1">
      <alignment horizontal="center" vertical="center"/>
    </xf>
    <xf numFmtId="191" fontId="91" fillId="0" borderId="16" xfId="204" applyNumberFormat="1" applyFont="1" applyFill="1" applyBorder="1" applyAlignment="1" applyProtection="1">
      <alignment horizontal="center" vertical="center"/>
    </xf>
    <xf numFmtId="191" fontId="91" fillId="0" borderId="35" xfId="204" applyNumberFormat="1" applyFont="1" applyFill="1" applyBorder="1" applyAlignment="1" applyProtection="1">
      <alignment horizontal="center" vertical="center"/>
    </xf>
    <xf numFmtId="191" fontId="91" fillId="0" borderId="31" xfId="204" applyNumberFormat="1" applyFont="1" applyFill="1" applyBorder="1" applyAlignment="1" applyProtection="1">
      <alignment horizontal="center" vertical="center"/>
    </xf>
    <xf numFmtId="191" fontId="74" fillId="0" borderId="40" xfId="204" applyNumberFormat="1" applyFont="1" applyFill="1" applyBorder="1" applyAlignment="1" applyProtection="1">
      <alignment horizontal="center" vertical="center"/>
    </xf>
    <xf numFmtId="191" fontId="76" fillId="0" borderId="39" xfId="204" applyNumberFormat="1" applyFont="1" applyFill="1" applyBorder="1" applyAlignment="1" applyProtection="1">
      <alignment horizontal="center" vertical="center"/>
    </xf>
    <xf numFmtId="191" fontId="76" fillId="0" borderId="37" xfId="204" applyNumberFormat="1" applyFont="1" applyFill="1" applyBorder="1" applyAlignment="1" applyProtection="1">
      <alignment horizontal="center" vertical="center"/>
    </xf>
    <xf numFmtId="191" fontId="87" fillId="0" borderId="40" xfId="204" applyNumberFormat="1" applyFont="1" applyFill="1" applyBorder="1" applyAlignment="1" applyProtection="1">
      <alignment horizontal="center" vertical="center"/>
    </xf>
    <xf numFmtId="191" fontId="87" fillId="0" borderId="39" xfId="204" applyNumberFormat="1" applyFont="1" applyFill="1" applyBorder="1" applyAlignment="1" applyProtection="1">
      <alignment horizontal="center" vertical="center"/>
    </xf>
    <xf numFmtId="191" fontId="87" fillId="0" borderId="15" xfId="204" applyNumberFormat="1" applyFont="1" applyFill="1" applyBorder="1" applyAlignment="1" applyProtection="1">
      <alignment horizontal="center" vertical="center"/>
    </xf>
    <xf numFmtId="191" fontId="103" fillId="0" borderId="35" xfId="204" applyNumberFormat="1" applyFont="1" applyFill="1" applyBorder="1" applyAlignment="1" applyProtection="1">
      <alignment horizontal="center" vertical="center"/>
    </xf>
    <xf numFmtId="191" fontId="103" fillId="0" borderId="31" xfId="204" applyNumberFormat="1" applyFont="1" applyFill="1" applyBorder="1" applyAlignment="1" applyProtection="1">
      <alignment horizontal="center" vertical="center"/>
    </xf>
    <xf numFmtId="191" fontId="97" fillId="0" borderId="8" xfId="204" applyNumberFormat="1" applyFont="1" applyFill="1" applyBorder="1" applyAlignment="1" applyProtection="1">
      <alignment horizontal="center" vertical="center"/>
    </xf>
    <xf numFmtId="191" fontId="91" fillId="0" borderId="8" xfId="204" applyNumberFormat="1" applyFont="1" applyFill="1" applyBorder="1" applyAlignment="1" applyProtection="1">
      <alignment horizontal="center" vertical="center"/>
    </xf>
    <xf numFmtId="191" fontId="103" fillId="0" borderId="8" xfId="204" applyNumberFormat="1" applyFont="1" applyFill="1" applyBorder="1" applyAlignment="1" applyProtection="1">
      <alignment horizontal="center" vertical="center"/>
    </xf>
    <xf numFmtId="191" fontId="97" fillId="0" borderId="32" xfId="204" applyNumberFormat="1" applyFont="1" applyFill="1" applyBorder="1" applyAlignment="1" applyProtection="1">
      <alignment horizontal="center" vertical="center"/>
    </xf>
    <xf numFmtId="191" fontId="91" fillId="0" borderId="32" xfId="204" applyNumberFormat="1" applyFont="1" applyFill="1" applyBorder="1" applyAlignment="1" applyProtection="1">
      <alignment horizontal="center" vertical="center"/>
    </xf>
    <xf numFmtId="191" fontId="103" fillId="0" borderId="32" xfId="204" applyNumberFormat="1" applyFont="1" applyFill="1" applyBorder="1" applyAlignment="1" applyProtection="1">
      <alignment horizontal="center" vertical="center"/>
    </xf>
    <xf numFmtId="0" fontId="75" fillId="0" borderId="46" xfId="204" applyNumberFormat="1" applyFont="1" applyFill="1" applyBorder="1" applyAlignment="1" applyProtection="1">
      <alignment horizontal="center" vertical="center" textRotation="180"/>
    </xf>
    <xf numFmtId="0" fontId="75" fillId="0" borderId="47" xfId="204" applyNumberFormat="1" applyFont="1" applyFill="1" applyBorder="1" applyAlignment="1" applyProtection="1">
      <alignment horizontal="center" vertical="center" textRotation="180"/>
    </xf>
    <xf numFmtId="191" fontId="74" fillId="0" borderId="48" xfId="204" applyNumberFormat="1" applyFont="1" applyFill="1" applyBorder="1" applyAlignment="1" applyProtection="1">
      <alignment horizontal="center" vertical="center"/>
    </xf>
    <xf numFmtId="191" fontId="74" fillId="0" borderId="37" xfId="204" applyNumberFormat="1" applyFont="1" applyFill="1" applyBorder="1" applyAlignment="1" applyProtection="1">
      <alignment horizontal="center" vertical="center"/>
    </xf>
    <xf numFmtId="191" fontId="74" fillId="0" borderId="48" xfId="204" applyNumberFormat="1" applyFont="1" applyFill="1" applyBorder="1" applyAlignment="1" applyProtection="1">
      <alignment horizontal="center" vertical="center" wrapText="1"/>
    </xf>
    <xf numFmtId="191" fontId="74" fillId="0" borderId="37" xfId="204" applyNumberFormat="1" applyFont="1" applyFill="1" applyBorder="1" applyAlignment="1" applyProtection="1">
      <alignment horizontal="center" vertical="center" wrapText="1"/>
    </xf>
    <xf numFmtId="191" fontId="74" fillId="0" borderId="49" xfId="204" applyNumberFormat="1" applyFont="1" applyFill="1" applyBorder="1" applyAlignment="1" applyProtection="1">
      <alignment horizontal="center" vertical="center"/>
    </xf>
    <xf numFmtId="191" fontId="74" fillId="0" borderId="50" xfId="204" applyNumberFormat="1" applyFont="1" applyFill="1" applyBorder="1" applyAlignment="1" applyProtection="1">
      <alignment horizontal="center" vertical="center"/>
    </xf>
    <xf numFmtId="191" fontId="74" fillId="0" borderId="32" xfId="204" applyNumberFormat="1" applyFont="1" applyFill="1" applyBorder="1" applyAlignment="1" applyProtection="1">
      <alignment horizontal="center" vertical="center"/>
    </xf>
    <xf numFmtId="191" fontId="74" fillId="0" borderId="8" xfId="204" applyNumberFormat="1" applyFont="1" applyFill="1" applyBorder="1" applyAlignment="1" applyProtection="1">
      <alignment horizontal="center" vertical="center"/>
    </xf>
    <xf numFmtId="191" fontId="74" fillId="0" borderId="53" xfId="204" applyNumberFormat="1" applyFont="1" applyFill="1" applyBorder="1" applyAlignment="1" applyProtection="1">
      <alignment horizontal="center" vertical="center"/>
    </xf>
    <xf numFmtId="191" fontId="76" fillId="0" borderId="54" xfId="204" applyNumberFormat="1" applyFont="1" applyFill="1" applyBorder="1" applyAlignment="1" applyProtection="1">
      <alignment horizontal="center" vertical="center"/>
    </xf>
    <xf numFmtId="191" fontId="76" fillId="0" borderId="28" xfId="204" applyNumberFormat="1" applyFont="1" applyFill="1" applyBorder="1" applyAlignment="1" applyProtection="1">
      <alignment horizontal="center" vertical="center"/>
    </xf>
    <xf numFmtId="191" fontId="87" fillId="0" borderId="37" xfId="204" applyNumberFormat="1" applyFont="1" applyFill="1" applyBorder="1" applyAlignment="1" applyProtection="1">
      <alignment horizontal="center" vertical="center"/>
    </xf>
    <xf numFmtId="191" fontId="74" fillId="0" borderId="44" xfId="204" applyNumberFormat="1" applyFont="1" applyFill="1" applyBorder="1" applyAlignment="1" applyProtection="1">
      <alignment horizontal="center" vertical="center"/>
    </xf>
    <xf numFmtId="191" fontId="74" fillId="0" borderId="29" xfId="204" applyNumberFormat="1" applyFont="1" applyFill="1" applyBorder="1" applyAlignment="1" applyProtection="1">
      <alignment horizontal="center" vertical="center"/>
    </xf>
    <xf numFmtId="191" fontId="76" fillId="0" borderId="43" xfId="204" applyNumberFormat="1" applyFont="1" applyFill="1" applyBorder="1" applyAlignment="1" applyProtection="1">
      <alignment horizontal="center" vertical="center"/>
    </xf>
    <xf numFmtId="191" fontId="76" fillId="0" borderId="36" xfId="204" applyNumberFormat="1" applyFont="1" applyFill="1" applyBorder="1" applyAlignment="1" applyProtection="1">
      <alignment horizontal="center" vertical="center"/>
    </xf>
    <xf numFmtId="191" fontId="76" fillId="0" borderId="44" xfId="204" applyNumberFormat="1" applyFont="1" applyFill="1" applyBorder="1" applyAlignment="1" applyProtection="1">
      <alignment horizontal="center" vertical="center"/>
    </xf>
    <xf numFmtId="191" fontId="76" fillId="0" borderId="29" xfId="204" applyNumberFormat="1" applyFont="1" applyFill="1" applyBorder="1" applyAlignment="1" applyProtection="1">
      <alignment horizontal="center" vertical="center"/>
    </xf>
    <xf numFmtId="0" fontId="74" fillId="0" borderId="48" xfId="203" applyNumberFormat="1" applyFont="1" applyFill="1" applyBorder="1" applyAlignment="1" applyProtection="1">
      <alignment horizontal="center" vertical="center" textRotation="180" wrapText="1"/>
    </xf>
    <xf numFmtId="0" fontId="74" fillId="0" borderId="39" xfId="203" applyNumberFormat="1" applyFont="1" applyFill="1" applyBorder="1" applyAlignment="1" applyProtection="1">
      <alignment horizontal="center" vertical="center" textRotation="180" wrapText="1"/>
    </xf>
    <xf numFmtId="0" fontId="74" fillId="0" borderId="95" xfId="203" applyNumberFormat="1" applyFont="1" applyFill="1" applyBorder="1" applyAlignment="1" applyProtection="1">
      <alignment horizontal="center" vertical="center" textRotation="180" wrapText="1"/>
    </xf>
    <xf numFmtId="191" fontId="74" fillId="0" borderId="95" xfId="203" applyFont="1" applyFill="1" applyBorder="1" applyAlignment="1" applyProtection="1">
      <alignment horizontal="center" vertical="center"/>
    </xf>
    <xf numFmtId="191" fontId="87" fillId="0" borderId="95" xfId="203" applyFont="1" applyFill="1" applyBorder="1" applyAlignment="1" applyProtection="1">
      <alignment horizontal="center" vertical="center"/>
    </xf>
    <xf numFmtId="191" fontId="74" fillId="0" borderId="98" xfId="203" applyFont="1" applyFill="1" applyBorder="1" applyAlignment="1" applyProtection="1">
      <alignment horizontal="center" vertical="center"/>
    </xf>
    <xf numFmtId="191" fontId="74" fillId="0" borderId="105" xfId="203" applyFont="1" applyFill="1" applyBorder="1" applyAlignment="1" applyProtection="1">
      <alignment horizontal="center" vertical="center"/>
    </xf>
    <xf numFmtId="0" fontId="74" fillId="0" borderId="128" xfId="203" applyNumberFormat="1" applyFont="1" applyFill="1" applyBorder="1" applyAlignment="1" applyProtection="1">
      <alignment horizontal="center" vertical="center" textRotation="180"/>
    </xf>
    <xf numFmtId="191" fontId="74" fillId="0" borderId="95" xfId="203" applyFont="1" applyFill="1" applyBorder="1" applyAlignment="1" applyProtection="1">
      <alignment horizontal="center" vertical="center" wrapText="1"/>
    </xf>
    <xf numFmtId="191" fontId="74" fillId="0" borderId="56" xfId="203" applyNumberFormat="1" applyFont="1" applyFill="1" applyBorder="1" applyAlignment="1" applyProtection="1">
      <alignment horizontal="center" vertical="center"/>
    </xf>
    <xf numFmtId="191" fontId="74" fillId="0" borderId="0" xfId="203" applyNumberFormat="1" applyFont="1" applyFill="1" applyBorder="1" applyAlignment="1" applyProtection="1">
      <alignment horizontal="center" vertical="center"/>
    </xf>
    <xf numFmtId="191" fontId="74" fillId="0" borderId="98" xfId="203" applyNumberFormat="1" applyFont="1" applyFill="1" applyBorder="1" applyAlignment="1" applyProtection="1">
      <alignment horizontal="center" vertical="center"/>
    </xf>
    <xf numFmtId="191" fontId="74" fillId="0" borderId="96" xfId="203" applyNumberFormat="1" applyFont="1" applyFill="1" applyBorder="1" applyAlignment="1" applyProtection="1">
      <alignment horizontal="center" vertical="center"/>
    </xf>
    <xf numFmtId="191" fontId="177" fillId="17" borderId="35" xfId="203" applyFont="1" applyFill="1" applyBorder="1" applyAlignment="1" applyProtection="1">
      <alignment horizontal="center" vertical="center" wrapText="1"/>
    </xf>
    <xf numFmtId="191" fontId="177" fillId="17" borderId="31" xfId="203" applyFont="1" applyFill="1" applyBorder="1" applyAlignment="1" applyProtection="1">
      <alignment horizontal="center" vertical="center" wrapText="1"/>
    </xf>
    <xf numFmtId="191" fontId="177" fillId="17" borderId="25" xfId="203" applyFont="1" applyFill="1" applyBorder="1" applyAlignment="1" applyProtection="1">
      <alignment horizontal="center" vertical="center" wrapText="1"/>
    </xf>
    <xf numFmtId="191" fontId="177" fillId="17" borderId="16" xfId="203" applyFont="1" applyFill="1" applyBorder="1" applyAlignment="1" applyProtection="1">
      <alignment horizontal="center" vertical="center" wrapText="1"/>
    </xf>
    <xf numFmtId="191" fontId="76" fillId="0" borderId="15" xfId="204" applyNumberFormat="1" applyFont="1" applyFill="1" applyBorder="1" applyAlignment="1" applyProtection="1">
      <alignment horizontal="center" vertical="center"/>
    </xf>
    <xf numFmtId="0" fontId="75" fillId="0" borderId="15" xfId="204" applyNumberFormat="1" applyFont="1" applyFill="1" applyBorder="1" applyAlignment="1" applyProtection="1">
      <alignment horizontal="center" vertical="center" textRotation="180"/>
    </xf>
    <xf numFmtId="191" fontId="74" fillId="0" borderId="40" xfId="204" applyNumberFormat="1" applyFont="1" applyFill="1" applyBorder="1" applyAlignment="1" applyProtection="1">
      <alignment horizontal="center" vertical="center" wrapText="1"/>
    </xf>
    <xf numFmtId="191" fontId="74" fillId="0" borderId="41" xfId="204" applyNumberFormat="1" applyFont="1" applyFill="1" applyBorder="1" applyAlignment="1" applyProtection="1">
      <alignment horizontal="center" vertical="center"/>
    </xf>
    <xf numFmtId="191" fontId="74" fillId="0" borderId="8" xfId="204" applyFont="1" applyFill="1" applyBorder="1" applyAlignment="1" applyProtection="1">
      <alignment horizontal="center" vertical="center"/>
    </xf>
    <xf numFmtId="191" fontId="97" fillId="0" borderId="24" xfId="203" applyFont="1" applyFill="1" applyBorder="1" applyAlignment="1" applyProtection="1">
      <alignment horizontal="center" vertical="center"/>
    </xf>
    <xf numFmtId="191" fontId="97" fillId="0" borderId="14" xfId="203" applyFont="1" applyFill="1" applyBorder="1" applyAlignment="1" applyProtection="1">
      <alignment horizontal="center" vertical="center"/>
    </xf>
  </cellXfs>
  <cellStyles count="1808">
    <cellStyle name="??? ?????" xfId="1123"/>
    <cellStyle name="??? ????? 2" xfId="1124"/>
    <cellStyle name="?????abawp" xfId="1125"/>
    <cellStyle name="?????abawp 2" xfId="1126"/>
    <cellStyle name="??_94?? (2) (2)" xfId="1127"/>
    <cellStyle name="20% - Accent1 2" xfId="1"/>
    <cellStyle name="20% - Accent1 2 2" xfId="347"/>
    <cellStyle name="20% - Accent1 2 2 2" xfId="1128"/>
    <cellStyle name="20% - Accent1 2 2 2 2" xfId="1129"/>
    <cellStyle name="20% - Accent1 2 2 3" xfId="1130"/>
    <cellStyle name="20% - Accent1 2 3" xfId="1131"/>
    <cellStyle name="20% - Accent1 2 3 2" xfId="1132"/>
    <cellStyle name="20% - Accent1 2 4" xfId="1133"/>
    <cellStyle name="20% - Accent1 3" xfId="1134"/>
    <cellStyle name="20% - Accent1 3 2" xfId="1135"/>
    <cellStyle name="20% - Accent1 3 2 2" xfId="1136"/>
    <cellStyle name="20% - Accent1 3 3" xfId="1137"/>
    <cellStyle name="20% - Accent1 4" xfId="1138"/>
    <cellStyle name="20% - Accent1 4 2" xfId="1139"/>
    <cellStyle name="20% - Accent1 4 2 2" xfId="1140"/>
    <cellStyle name="20% - Accent1 4 3" xfId="1141"/>
    <cellStyle name="20% - Accent2 2" xfId="2"/>
    <cellStyle name="20% - Accent2 2 2" xfId="348"/>
    <cellStyle name="20% - Accent2 2 2 2" xfId="1142"/>
    <cellStyle name="20% - Accent2 2 2 2 2" xfId="1143"/>
    <cellStyle name="20% - Accent2 2 2 3" xfId="1144"/>
    <cellStyle name="20% - Accent2 2 3" xfId="1145"/>
    <cellStyle name="20% - Accent2 2 3 2" xfId="1146"/>
    <cellStyle name="20% - Accent2 2 4" xfId="1147"/>
    <cellStyle name="20% - Accent2 3" xfId="1148"/>
    <cellStyle name="20% - Accent2 3 2" xfId="1149"/>
    <cellStyle name="20% - Accent2 3 2 2" xfId="1150"/>
    <cellStyle name="20% - Accent2 3 3" xfId="1151"/>
    <cellStyle name="20% - Accent2 4" xfId="1152"/>
    <cellStyle name="20% - Accent2 4 2" xfId="1153"/>
    <cellStyle name="20% - Accent2 4 2 2" xfId="1154"/>
    <cellStyle name="20% - Accent2 4 3" xfId="1155"/>
    <cellStyle name="20% - Accent3 2" xfId="3"/>
    <cellStyle name="20% - Accent3 2 2" xfId="349"/>
    <cellStyle name="20% - Accent3 2 2 2" xfId="1156"/>
    <cellStyle name="20% - Accent3 2 2 2 2" xfId="1157"/>
    <cellStyle name="20% - Accent3 2 2 3" xfId="1158"/>
    <cellStyle name="20% - Accent3 2 3" xfId="1159"/>
    <cellStyle name="20% - Accent3 2 3 2" xfId="1160"/>
    <cellStyle name="20% - Accent3 2 4" xfId="1161"/>
    <cellStyle name="20% - Accent3 3" xfId="1162"/>
    <cellStyle name="20% - Accent3 3 2" xfId="1163"/>
    <cellStyle name="20% - Accent3 3 2 2" xfId="1164"/>
    <cellStyle name="20% - Accent3 3 3" xfId="1165"/>
    <cellStyle name="20% - Accent3 4" xfId="1166"/>
    <cellStyle name="20% - Accent3 4 2" xfId="1167"/>
    <cellStyle name="20% - Accent3 4 2 2" xfId="1168"/>
    <cellStyle name="20% - Accent3 4 3" xfId="1169"/>
    <cellStyle name="20% - Accent4 2" xfId="4"/>
    <cellStyle name="20% - Accent4 2 2" xfId="350"/>
    <cellStyle name="20% - Accent4 2 2 2" xfId="1170"/>
    <cellStyle name="20% - Accent4 2 2 2 2" xfId="1171"/>
    <cellStyle name="20% - Accent4 2 2 3" xfId="1172"/>
    <cellStyle name="20% - Accent4 2 3" xfId="1173"/>
    <cellStyle name="20% - Accent4 2 3 2" xfId="1174"/>
    <cellStyle name="20% - Accent4 2 4" xfId="1175"/>
    <cellStyle name="20% - Accent4 3" xfId="1176"/>
    <cellStyle name="20% - Accent4 3 2" xfId="1177"/>
    <cellStyle name="20% - Accent4 3 2 2" xfId="1178"/>
    <cellStyle name="20% - Accent4 3 3" xfId="1179"/>
    <cellStyle name="20% - Accent4 4" xfId="1180"/>
    <cellStyle name="20% - Accent4 4 2" xfId="1181"/>
    <cellStyle name="20% - Accent4 4 2 2" xfId="1182"/>
    <cellStyle name="20% - Accent4 4 3" xfId="1183"/>
    <cellStyle name="20% - Accent5 2" xfId="5"/>
    <cellStyle name="20% - Accent5 2 2" xfId="351"/>
    <cellStyle name="20% - Accent5 2 2 2" xfId="1184"/>
    <cellStyle name="20% - Accent5 2 2 2 2" xfId="1185"/>
    <cellStyle name="20% - Accent5 2 2 3" xfId="1186"/>
    <cellStyle name="20% - Accent5 2 3" xfId="1187"/>
    <cellStyle name="20% - Accent5 2 3 2" xfId="1188"/>
    <cellStyle name="20% - Accent5 2 4" xfId="1189"/>
    <cellStyle name="20% - Accent5 3" xfId="1190"/>
    <cellStyle name="20% - Accent5 3 2" xfId="1191"/>
    <cellStyle name="20% - Accent5 3 2 2" xfId="1192"/>
    <cellStyle name="20% - Accent5 3 3" xfId="1193"/>
    <cellStyle name="20% - Accent5 4" xfId="1194"/>
    <cellStyle name="20% - Accent5 4 2" xfId="1195"/>
    <cellStyle name="20% - Accent5 4 2 2" xfId="1196"/>
    <cellStyle name="20% - Accent5 4 3" xfId="1197"/>
    <cellStyle name="20% - Accent6 2" xfId="6"/>
    <cellStyle name="20% - Accent6 2 2" xfId="352"/>
    <cellStyle name="20% - Accent6 2 2 2" xfId="1198"/>
    <cellStyle name="20% - Accent6 2 2 2 2" xfId="1199"/>
    <cellStyle name="20% - Accent6 2 2 3" xfId="1200"/>
    <cellStyle name="20% - Accent6 2 3" xfId="1201"/>
    <cellStyle name="20% - Accent6 2 3 2" xfId="1202"/>
    <cellStyle name="20% - Accent6 2 4" xfId="1203"/>
    <cellStyle name="20% - Accent6 3" xfId="1204"/>
    <cellStyle name="20% - Accent6 3 2" xfId="1205"/>
    <cellStyle name="20% - Accent6 3 2 2" xfId="1206"/>
    <cellStyle name="20% - Accent6 3 3" xfId="1207"/>
    <cellStyle name="20% - Accent6 4" xfId="1208"/>
    <cellStyle name="20% - Accent6 4 2" xfId="1209"/>
    <cellStyle name="20% - Accent6 4 2 2" xfId="1210"/>
    <cellStyle name="20% - Accent6 4 3" xfId="1211"/>
    <cellStyle name="20% - 强调文字颜色 1 2" xfId="353"/>
    <cellStyle name="20% - 强调文字颜色 2 2" xfId="354"/>
    <cellStyle name="20% - 强调文字颜色 3 2" xfId="355"/>
    <cellStyle name="20% - 强调文字颜色 4 2" xfId="356"/>
    <cellStyle name="20% - 强调文字颜色 5 2" xfId="357"/>
    <cellStyle name="20% - 强调文字颜色 6 2" xfId="358"/>
    <cellStyle name="40% - Accent1 2" xfId="7"/>
    <cellStyle name="40% - Accent1 2 2" xfId="359"/>
    <cellStyle name="40% - Accent1 2 2 2" xfId="1212"/>
    <cellStyle name="40% - Accent1 2 2 2 2" xfId="1213"/>
    <cellStyle name="40% - Accent1 2 2 3" xfId="1214"/>
    <cellStyle name="40% - Accent1 2 3" xfId="1215"/>
    <cellStyle name="40% - Accent1 2 3 2" xfId="1216"/>
    <cellStyle name="40% - Accent1 2 4" xfId="1217"/>
    <cellStyle name="40% - Accent1 3" xfId="1218"/>
    <cellStyle name="40% - Accent1 3 2" xfId="1219"/>
    <cellStyle name="40% - Accent1 3 2 2" xfId="1220"/>
    <cellStyle name="40% - Accent1 3 3" xfId="1221"/>
    <cellStyle name="40% - Accent1 4" xfId="1222"/>
    <cellStyle name="40% - Accent1 4 2" xfId="1223"/>
    <cellStyle name="40% - Accent1 4 2 2" xfId="1224"/>
    <cellStyle name="40% - Accent1 4 3" xfId="1225"/>
    <cellStyle name="40% - Accent2 2" xfId="8"/>
    <cellStyle name="40% - Accent2 2 2" xfId="360"/>
    <cellStyle name="40% - Accent2 2 2 2" xfId="1226"/>
    <cellStyle name="40% - Accent2 2 2 2 2" xfId="1227"/>
    <cellStyle name="40% - Accent2 2 2 3" xfId="1228"/>
    <cellStyle name="40% - Accent2 2 3" xfId="1229"/>
    <cellStyle name="40% - Accent2 2 3 2" xfId="1230"/>
    <cellStyle name="40% - Accent2 2 4" xfId="1231"/>
    <cellStyle name="40% - Accent2 3" xfId="1232"/>
    <cellStyle name="40% - Accent2 3 2" xfId="1233"/>
    <cellStyle name="40% - Accent2 3 2 2" xfId="1234"/>
    <cellStyle name="40% - Accent2 3 3" xfId="1235"/>
    <cellStyle name="40% - Accent2 4" xfId="1236"/>
    <cellStyle name="40% - Accent2 4 2" xfId="1237"/>
    <cellStyle name="40% - Accent2 4 2 2" xfId="1238"/>
    <cellStyle name="40% - Accent2 4 3" xfId="1239"/>
    <cellStyle name="40% - Accent3 2" xfId="9"/>
    <cellStyle name="40% - Accent3 2 2" xfId="361"/>
    <cellStyle name="40% - Accent3 2 2 2" xfId="1240"/>
    <cellStyle name="40% - Accent3 2 2 2 2" xfId="1241"/>
    <cellStyle name="40% - Accent3 2 2 3" xfId="1242"/>
    <cellStyle name="40% - Accent3 2 3" xfId="1243"/>
    <cellStyle name="40% - Accent3 2 3 2" xfId="1244"/>
    <cellStyle name="40% - Accent3 2 4" xfId="1245"/>
    <cellStyle name="40% - Accent3 3" xfId="1246"/>
    <cellStyle name="40% - Accent3 3 2" xfId="1247"/>
    <cellStyle name="40% - Accent3 3 2 2" xfId="1248"/>
    <cellStyle name="40% - Accent3 3 3" xfId="1249"/>
    <cellStyle name="40% - Accent3 4" xfId="1250"/>
    <cellStyle name="40% - Accent3 4 2" xfId="1251"/>
    <cellStyle name="40% - Accent3 4 2 2" xfId="1252"/>
    <cellStyle name="40% - Accent3 4 3" xfId="1253"/>
    <cellStyle name="40% - Accent4 2" xfId="10"/>
    <cellStyle name="40% - Accent4 2 2" xfId="362"/>
    <cellStyle name="40% - Accent4 2 2 2" xfId="1254"/>
    <cellStyle name="40% - Accent4 2 2 2 2" xfId="1255"/>
    <cellStyle name="40% - Accent4 2 2 3" xfId="1256"/>
    <cellStyle name="40% - Accent4 2 3" xfId="1257"/>
    <cellStyle name="40% - Accent4 2 3 2" xfId="1258"/>
    <cellStyle name="40% - Accent4 2 4" xfId="1259"/>
    <cellStyle name="40% - Accent4 3" xfId="1260"/>
    <cellStyle name="40% - Accent4 3 2" xfId="1261"/>
    <cellStyle name="40% - Accent4 3 2 2" xfId="1262"/>
    <cellStyle name="40% - Accent4 3 3" xfId="1263"/>
    <cellStyle name="40% - Accent4 4" xfId="1264"/>
    <cellStyle name="40% - Accent4 4 2" xfId="1265"/>
    <cellStyle name="40% - Accent4 4 2 2" xfId="1266"/>
    <cellStyle name="40% - Accent4 4 3" xfId="1267"/>
    <cellStyle name="40% - Accent5 2" xfId="11"/>
    <cellStyle name="40% - Accent5 2 2" xfId="363"/>
    <cellStyle name="40% - Accent5 2 2 2" xfId="1268"/>
    <cellStyle name="40% - Accent5 2 2 2 2" xfId="1269"/>
    <cellStyle name="40% - Accent5 2 2 3" xfId="1270"/>
    <cellStyle name="40% - Accent5 2 3" xfId="1271"/>
    <cellStyle name="40% - Accent5 2 3 2" xfId="1272"/>
    <cellStyle name="40% - Accent5 2 4" xfId="1273"/>
    <cellStyle name="40% - Accent5 3" xfId="1274"/>
    <cellStyle name="40% - Accent5 3 2" xfId="1275"/>
    <cellStyle name="40% - Accent5 3 2 2" xfId="1276"/>
    <cellStyle name="40% - Accent5 3 3" xfId="1277"/>
    <cellStyle name="40% - Accent5 4" xfId="1278"/>
    <cellStyle name="40% - Accent5 4 2" xfId="1279"/>
    <cellStyle name="40% - Accent5 4 2 2" xfId="1280"/>
    <cellStyle name="40% - Accent5 4 3" xfId="1281"/>
    <cellStyle name="40% - Accent6 2" xfId="12"/>
    <cellStyle name="40% - Accent6 2 2" xfId="364"/>
    <cellStyle name="40% - Accent6 2 2 2" xfId="1282"/>
    <cellStyle name="40% - Accent6 2 2 2 2" xfId="1283"/>
    <cellStyle name="40% - Accent6 2 2 3" xfId="1284"/>
    <cellStyle name="40% - Accent6 2 3" xfId="1285"/>
    <cellStyle name="40% - Accent6 2 3 2" xfId="1286"/>
    <cellStyle name="40% - Accent6 2 4" xfId="1287"/>
    <cellStyle name="40% - Accent6 3" xfId="1288"/>
    <cellStyle name="40% - Accent6 3 2" xfId="1289"/>
    <cellStyle name="40% - Accent6 3 2 2" xfId="1290"/>
    <cellStyle name="40% - Accent6 3 3" xfId="1291"/>
    <cellStyle name="40% - Accent6 4" xfId="1292"/>
    <cellStyle name="40% - Accent6 4 2" xfId="1293"/>
    <cellStyle name="40% - Accent6 4 2 2" xfId="1294"/>
    <cellStyle name="40% - Accent6 4 3" xfId="1295"/>
    <cellStyle name="40% - 强调文字颜色 1 2" xfId="365"/>
    <cellStyle name="40% - 强调文字颜色 2 2" xfId="366"/>
    <cellStyle name="40% - 强调文字颜色 3 2" xfId="367"/>
    <cellStyle name="40% - 强调文字颜色 4 2" xfId="368"/>
    <cellStyle name="40% - 强调文字颜色 5 2" xfId="369"/>
    <cellStyle name="40% - 强调文字颜色 6 2" xfId="370"/>
    <cellStyle name="60% - Accent1 2" xfId="13"/>
    <cellStyle name="60% - Accent1 2 2" xfId="371"/>
    <cellStyle name="60% - Accent1 2 2 2" xfId="1296"/>
    <cellStyle name="60% - Accent1 2 2 2 2" xfId="1297"/>
    <cellStyle name="60% - Accent1 2 2 3" xfId="1298"/>
    <cellStyle name="60% - Accent1 2 3" xfId="1299"/>
    <cellStyle name="60% - Accent1 3" xfId="1300"/>
    <cellStyle name="60% - Accent1 3 2" xfId="1301"/>
    <cellStyle name="60% - Accent1 4" xfId="1302"/>
    <cellStyle name="60% - Accent1 4 2" xfId="1303"/>
    <cellStyle name="60% - Accent1 4 2 2" xfId="1304"/>
    <cellStyle name="60% - Accent1 4 3" xfId="1305"/>
    <cellStyle name="60% - Accent2 2" xfId="14"/>
    <cellStyle name="60% - Accent2 2 2" xfId="372"/>
    <cellStyle name="60% - Accent2 2 2 2" xfId="1306"/>
    <cellStyle name="60% - Accent2 2 2 2 2" xfId="1307"/>
    <cellStyle name="60% - Accent2 2 2 3" xfId="1308"/>
    <cellStyle name="60% - Accent2 2 3" xfId="1309"/>
    <cellStyle name="60% - Accent2 3" xfId="1310"/>
    <cellStyle name="60% - Accent2 3 2" xfId="1311"/>
    <cellStyle name="60% - Accent2 4" xfId="1312"/>
    <cellStyle name="60% - Accent2 4 2" xfId="1313"/>
    <cellStyle name="60% - Accent2 4 2 2" xfId="1314"/>
    <cellStyle name="60% - Accent2 4 3" xfId="1315"/>
    <cellStyle name="60% - Accent3 2" xfId="15"/>
    <cellStyle name="60% - Accent3 2 2" xfId="373"/>
    <cellStyle name="60% - Accent3 2 2 2" xfId="1316"/>
    <cellStyle name="60% - Accent3 2 2 2 2" xfId="1317"/>
    <cellStyle name="60% - Accent3 2 2 3" xfId="1318"/>
    <cellStyle name="60% - Accent3 2 3" xfId="1319"/>
    <cellStyle name="60% - Accent3 3" xfId="1320"/>
    <cellStyle name="60% - Accent3 3 2" xfId="1321"/>
    <cellStyle name="60% - Accent3 4" xfId="1322"/>
    <cellStyle name="60% - Accent3 4 2" xfId="1323"/>
    <cellStyle name="60% - Accent3 4 2 2" xfId="1324"/>
    <cellStyle name="60% - Accent3 4 3" xfId="1325"/>
    <cellStyle name="60% - Accent4 2" xfId="16"/>
    <cellStyle name="60% - Accent4 2 2" xfId="374"/>
    <cellStyle name="60% - Accent4 2 2 2" xfId="1326"/>
    <cellStyle name="60% - Accent4 2 2 2 2" xfId="1327"/>
    <cellStyle name="60% - Accent4 2 2 3" xfId="1328"/>
    <cellStyle name="60% - Accent4 2 3" xfId="1329"/>
    <cellStyle name="60% - Accent4 3" xfId="1330"/>
    <cellStyle name="60% - Accent4 3 2" xfId="1331"/>
    <cellStyle name="60% - Accent4 4" xfId="1332"/>
    <cellStyle name="60% - Accent4 4 2" xfId="1333"/>
    <cellStyle name="60% - Accent4 4 2 2" xfId="1334"/>
    <cellStyle name="60% - Accent4 4 3" xfId="1335"/>
    <cellStyle name="60% - Accent5 2" xfId="17"/>
    <cellStyle name="60% - Accent5 2 2" xfId="375"/>
    <cellStyle name="60% - Accent5 2 2 2" xfId="1336"/>
    <cellStyle name="60% - Accent5 2 2 2 2" xfId="1337"/>
    <cellStyle name="60% - Accent5 2 2 3" xfId="1338"/>
    <cellStyle name="60% - Accent5 2 3" xfId="1339"/>
    <cellStyle name="60% - Accent5 3" xfId="1340"/>
    <cellStyle name="60% - Accent5 3 2" xfId="1341"/>
    <cellStyle name="60% - Accent5 4" xfId="1342"/>
    <cellStyle name="60% - Accent5 4 2" xfId="1343"/>
    <cellStyle name="60% - Accent5 4 2 2" xfId="1344"/>
    <cellStyle name="60% - Accent5 4 3" xfId="1345"/>
    <cellStyle name="60% - Accent6 2" xfId="18"/>
    <cellStyle name="60% - Accent6 2 2" xfId="376"/>
    <cellStyle name="60% - Accent6 2 2 2" xfId="1346"/>
    <cellStyle name="60% - Accent6 2 2 2 2" xfId="1347"/>
    <cellStyle name="60% - Accent6 2 2 3" xfId="1348"/>
    <cellStyle name="60% - Accent6 2 3" xfId="1349"/>
    <cellStyle name="60% - Accent6 3" xfId="1350"/>
    <cellStyle name="60% - Accent6 3 2" xfId="1351"/>
    <cellStyle name="60% - Accent6 4" xfId="1352"/>
    <cellStyle name="60% - Accent6 4 2" xfId="1353"/>
    <cellStyle name="60% - Accent6 4 2 2" xfId="1354"/>
    <cellStyle name="60% - Accent6 4 3" xfId="1355"/>
    <cellStyle name="60% - 强调文字颜色 1 2" xfId="377"/>
    <cellStyle name="60% - 强调文字颜色 2 2" xfId="378"/>
    <cellStyle name="60% - 强调文字颜色 3 2" xfId="379"/>
    <cellStyle name="60% - 强调文字颜色 4 2" xfId="380"/>
    <cellStyle name="60% - 强调文字颜色 5 2" xfId="381"/>
    <cellStyle name="60% - 强调文字颜色 6 2" xfId="382"/>
    <cellStyle name="A??? [0]_INQUIRY ???÷A?A? " xfId="1356"/>
    <cellStyle name="A???_INQUIRY ???÷A?A? " xfId="1357"/>
    <cellStyle name="Accent1 2" xfId="19"/>
    <cellStyle name="Accent1 2 2" xfId="383"/>
    <cellStyle name="Accent1 2 2 2" xfId="1358"/>
    <cellStyle name="Accent1 2 2 2 2" xfId="1359"/>
    <cellStyle name="Accent1 2 2 3" xfId="1360"/>
    <cellStyle name="Accent1 2 3" xfId="1361"/>
    <cellStyle name="Accent1 3" xfId="1362"/>
    <cellStyle name="Accent1 3 2" xfId="1363"/>
    <cellStyle name="Accent1 4" xfId="1364"/>
    <cellStyle name="Accent1 4 2" xfId="1365"/>
    <cellStyle name="Accent1 4 2 2" xfId="1366"/>
    <cellStyle name="Accent1 4 3" xfId="1367"/>
    <cellStyle name="Accent2 2" xfId="20"/>
    <cellStyle name="Accent2 2 2" xfId="384"/>
    <cellStyle name="Accent2 2 2 2" xfId="1368"/>
    <cellStyle name="Accent2 2 2 2 2" xfId="1369"/>
    <cellStyle name="Accent2 2 2 3" xfId="1370"/>
    <cellStyle name="Accent2 2 3" xfId="1371"/>
    <cellStyle name="Accent2 3" xfId="1372"/>
    <cellStyle name="Accent2 3 2" xfId="1373"/>
    <cellStyle name="Accent2 4" xfId="1374"/>
    <cellStyle name="Accent2 4 2" xfId="1375"/>
    <cellStyle name="Accent2 4 2 2" xfId="1376"/>
    <cellStyle name="Accent2 4 3" xfId="1377"/>
    <cellStyle name="Accent3 2" xfId="21"/>
    <cellStyle name="Accent3 2 2" xfId="385"/>
    <cellStyle name="Accent3 2 2 2" xfId="1378"/>
    <cellStyle name="Accent3 2 2 2 2" xfId="1379"/>
    <cellStyle name="Accent3 2 2 3" xfId="1380"/>
    <cellStyle name="Accent3 2 3" xfId="1381"/>
    <cellStyle name="Accent3 3" xfId="1382"/>
    <cellStyle name="Accent3 3 2" xfId="1383"/>
    <cellStyle name="Accent3 4" xfId="1384"/>
    <cellStyle name="Accent3 4 2" xfId="1385"/>
    <cellStyle name="Accent3 4 2 2" xfId="1386"/>
    <cellStyle name="Accent3 4 3" xfId="1387"/>
    <cellStyle name="Accent4 2" xfId="22"/>
    <cellStyle name="Accent4 2 2" xfId="386"/>
    <cellStyle name="Accent4 2 2 2" xfId="1388"/>
    <cellStyle name="Accent4 2 2 2 2" xfId="1389"/>
    <cellStyle name="Accent4 2 2 3" xfId="1390"/>
    <cellStyle name="Accent4 2 3" xfId="1391"/>
    <cellStyle name="Accent4 3" xfId="1392"/>
    <cellStyle name="Accent4 3 2" xfId="1393"/>
    <cellStyle name="Accent4 4" xfId="1394"/>
    <cellStyle name="Accent4 4 2" xfId="1395"/>
    <cellStyle name="Accent4 4 2 2" xfId="1396"/>
    <cellStyle name="Accent4 4 3" xfId="1397"/>
    <cellStyle name="Accent5 2" xfId="23"/>
    <cellStyle name="Accent5 2 2" xfId="387"/>
    <cellStyle name="Accent5 2 2 2" xfId="1398"/>
    <cellStyle name="Accent5 2 2 2 2" xfId="1399"/>
    <cellStyle name="Accent5 2 2 3" xfId="1400"/>
    <cellStyle name="Accent5 2 3" xfId="1401"/>
    <cellStyle name="Accent5 3" xfId="1402"/>
    <cellStyle name="Accent5 3 2" xfId="1403"/>
    <cellStyle name="Accent5 4" xfId="1404"/>
    <cellStyle name="Accent5 4 2" xfId="1405"/>
    <cellStyle name="Accent5 4 2 2" xfId="1406"/>
    <cellStyle name="Accent5 4 3" xfId="1407"/>
    <cellStyle name="Accent6 2" xfId="24"/>
    <cellStyle name="Accent6 2 2" xfId="388"/>
    <cellStyle name="Accent6 2 2 2" xfId="1408"/>
    <cellStyle name="Accent6 2 2 2 2" xfId="1409"/>
    <cellStyle name="Accent6 2 2 3" xfId="1410"/>
    <cellStyle name="Accent6 2 3" xfId="1411"/>
    <cellStyle name="Accent6 3" xfId="1412"/>
    <cellStyle name="Accent6 3 2" xfId="1413"/>
    <cellStyle name="Accent6 4" xfId="1414"/>
    <cellStyle name="Accent6 4 2" xfId="1415"/>
    <cellStyle name="Accent6 4 2 2" xfId="1416"/>
    <cellStyle name="Accent6 4 3" xfId="1417"/>
    <cellStyle name="AeE? [0]_INQUIRY ?μ?÷A?A? " xfId="1418"/>
    <cellStyle name="AeE?_INQUIRY ?μ?÷A?A? " xfId="1419"/>
    <cellStyle name="Bad 2" xfId="25"/>
    <cellStyle name="Bad 2 2" xfId="389"/>
    <cellStyle name="Bad 2 2 2" xfId="1420"/>
    <cellStyle name="Bad 2 2 2 2" xfId="1421"/>
    <cellStyle name="Bad 2 2 3" xfId="1422"/>
    <cellStyle name="Bad 2 3" xfId="1423"/>
    <cellStyle name="Bad 3" xfId="1424"/>
    <cellStyle name="Bad 3 2" xfId="1425"/>
    <cellStyle name="Bad 4" xfId="1426"/>
    <cellStyle name="Bad 4 2" xfId="1427"/>
    <cellStyle name="Bad 4 2 2" xfId="1428"/>
    <cellStyle name="Bad 4 3" xfId="1429"/>
    <cellStyle name="BLE2" xfId="1430"/>
    <cellStyle name="BLEBLE" xfId="1431"/>
    <cellStyle name="C?A?_???÷CoE? " xfId="1432"/>
    <cellStyle name="C￥A?_?μ?÷CoE? " xfId="1433"/>
    <cellStyle name="Calc Currency (0)" xfId="26"/>
    <cellStyle name="Calculation 2" xfId="27"/>
    <cellStyle name="Calculation 2 2" xfId="390"/>
    <cellStyle name="Calculation 2 2 2" xfId="1434"/>
    <cellStyle name="Calculation 2 2 2 2" xfId="1435"/>
    <cellStyle name="Calculation 2 2 3" xfId="1436"/>
    <cellStyle name="Calculation 2 3" xfId="1437"/>
    <cellStyle name="Calculation 3" xfId="1438"/>
    <cellStyle name="Calculation 3 2" xfId="1439"/>
    <cellStyle name="Calculation 4" xfId="1440"/>
    <cellStyle name="Calculation 4 2" xfId="1441"/>
    <cellStyle name="Calculation 4 2 2" xfId="1442"/>
    <cellStyle name="Calculation 4 3" xfId="1443"/>
    <cellStyle name="Check Cell 2" xfId="28"/>
    <cellStyle name="Check Cell 2 2" xfId="391"/>
    <cellStyle name="Check Cell 2 2 2" xfId="1444"/>
    <cellStyle name="Check Cell 2 2 2 2" xfId="1445"/>
    <cellStyle name="Check Cell 2 2 3" xfId="1446"/>
    <cellStyle name="Check Cell 2 3" xfId="1447"/>
    <cellStyle name="Check Cell 3" xfId="1448"/>
    <cellStyle name="Check Cell 3 2" xfId="1449"/>
    <cellStyle name="Check Cell 4" xfId="1450"/>
    <cellStyle name="Check Cell 4 2" xfId="1451"/>
    <cellStyle name="Check Cell 4 2 2" xfId="1452"/>
    <cellStyle name="Check Cell 4 3" xfId="1453"/>
    <cellStyle name="Comma 2" xfId="392"/>
    <cellStyle name="Comma 2 2" xfId="393"/>
    <cellStyle name="Comma 2 2 2" xfId="394"/>
    <cellStyle name="Comma 2 3" xfId="395"/>
    <cellStyle name="Comma 3" xfId="396"/>
    <cellStyle name="Comma 3 2" xfId="397"/>
    <cellStyle name="Comma 4" xfId="398"/>
    <cellStyle name="Comma0" xfId="1454"/>
    <cellStyle name="Copied" xfId="29"/>
    <cellStyle name="Copied 2" xfId="399"/>
    <cellStyle name="Currency0" xfId="1455"/>
    <cellStyle name="Date" xfId="1456"/>
    <cellStyle name="Entered" xfId="30"/>
    <cellStyle name="Entered 2" xfId="400"/>
    <cellStyle name="Explanatory Text 2" xfId="31"/>
    <cellStyle name="Explanatory Text 2 2" xfId="401"/>
    <cellStyle name="Explanatory Text 2 2 2" xfId="1457"/>
    <cellStyle name="Explanatory Text 2 2 2 2" xfId="1458"/>
    <cellStyle name="Explanatory Text 2 2 3" xfId="1459"/>
    <cellStyle name="Explanatory Text 2 3" xfId="1460"/>
    <cellStyle name="Explanatory Text 3" xfId="1461"/>
    <cellStyle name="Explanatory Text 3 2" xfId="1462"/>
    <cellStyle name="Explanatory Text 4" xfId="1463"/>
    <cellStyle name="Explanatory Text 4 2" xfId="1464"/>
    <cellStyle name="Explanatory Text 4 2 2" xfId="1465"/>
    <cellStyle name="Explanatory Text 4 3" xfId="1466"/>
    <cellStyle name="Fixed" xfId="1467"/>
    <cellStyle name="Good 2" xfId="32"/>
    <cellStyle name="Good 2 2" xfId="402"/>
    <cellStyle name="Good 2 2 2" xfId="1468"/>
    <cellStyle name="Good 2 2 2 2" xfId="1469"/>
    <cellStyle name="Good 2 2 3" xfId="1470"/>
    <cellStyle name="Good 2 3" xfId="1471"/>
    <cellStyle name="Good 3" xfId="1472"/>
    <cellStyle name="Good 3 2" xfId="1473"/>
    <cellStyle name="Good 4" xfId="1474"/>
    <cellStyle name="Good 4 2" xfId="1475"/>
    <cellStyle name="Good 4 2 2" xfId="1476"/>
    <cellStyle name="Good 4 3" xfId="1477"/>
    <cellStyle name="Grey" xfId="33"/>
    <cellStyle name="Header1" xfId="34"/>
    <cellStyle name="Header1 2" xfId="403"/>
    <cellStyle name="Header2" xfId="35"/>
    <cellStyle name="Header2 2" xfId="404"/>
    <cellStyle name="Heading 1 2" xfId="36"/>
    <cellStyle name="Heading 1 2 2" xfId="405"/>
    <cellStyle name="Heading 1 2 2 2" xfId="1478"/>
    <cellStyle name="Heading 1 2 2 2 2" xfId="1479"/>
    <cellStyle name="Heading 1 2 2 3" xfId="1480"/>
    <cellStyle name="Heading 1 2 3" xfId="1481"/>
    <cellStyle name="Heading 1 3" xfId="1482"/>
    <cellStyle name="Heading 1 3 2" xfId="1483"/>
    <cellStyle name="Heading 1 3 2 2" xfId="1484"/>
    <cellStyle name="Heading 1 3 3" xfId="1485"/>
    <cellStyle name="Heading 1 4" xfId="1486"/>
    <cellStyle name="Heading 1 4 2" xfId="1487"/>
    <cellStyle name="Heading 1 4 2 2" xfId="1488"/>
    <cellStyle name="Heading 1 4 3" xfId="1489"/>
    <cellStyle name="Heading 2 2" xfId="37"/>
    <cellStyle name="Heading 2 2 2" xfId="406"/>
    <cellStyle name="Heading 2 2 2 2" xfId="1490"/>
    <cellStyle name="Heading 2 2 2 2 2" xfId="1491"/>
    <cellStyle name="Heading 2 2 2 3" xfId="1492"/>
    <cellStyle name="Heading 2 2 3" xfId="1493"/>
    <cellStyle name="Heading 2 3" xfId="1494"/>
    <cellStyle name="Heading 2 3 2" xfId="1495"/>
    <cellStyle name="Heading 2 3 2 2" xfId="1496"/>
    <cellStyle name="Heading 2 3 3" xfId="1497"/>
    <cellStyle name="Heading 2 4" xfId="1498"/>
    <cellStyle name="Heading 2 4 2" xfId="1499"/>
    <cellStyle name="Heading 2 4 2 2" xfId="1500"/>
    <cellStyle name="Heading 2 4 3" xfId="1501"/>
    <cellStyle name="Heading 3 2" xfId="38"/>
    <cellStyle name="Heading 3 2 2" xfId="407"/>
    <cellStyle name="Heading 3 2 2 2" xfId="1502"/>
    <cellStyle name="Heading 3 2 2 2 2" xfId="1503"/>
    <cellStyle name="Heading 3 2 2 3" xfId="1504"/>
    <cellStyle name="Heading 3 2 3" xfId="1505"/>
    <cellStyle name="Heading 3 3" xfId="1506"/>
    <cellStyle name="Heading 3 3 2" xfId="1507"/>
    <cellStyle name="Heading 3 4" xfId="1508"/>
    <cellStyle name="Heading 3 4 2" xfId="1509"/>
    <cellStyle name="Heading 3 4 2 2" xfId="1510"/>
    <cellStyle name="Heading 3 4 3" xfId="1511"/>
    <cellStyle name="Heading 4 2" xfId="39"/>
    <cellStyle name="Heading 4 2 2" xfId="408"/>
    <cellStyle name="Heading 4 2 2 2" xfId="1512"/>
    <cellStyle name="Heading 4 2 2 2 2" xfId="1513"/>
    <cellStyle name="Heading 4 2 2 3" xfId="1514"/>
    <cellStyle name="Heading 4 2 3" xfId="1515"/>
    <cellStyle name="Heading 4 3" xfId="1516"/>
    <cellStyle name="Heading 4 3 2" xfId="1517"/>
    <cellStyle name="Heading 4 4" xfId="1518"/>
    <cellStyle name="Heading 4 4 2" xfId="1519"/>
    <cellStyle name="Heading 4 4 2 2" xfId="1520"/>
    <cellStyle name="Heading 4 4 3" xfId="1521"/>
    <cellStyle name="Heading1" xfId="1522"/>
    <cellStyle name="Heading1 1" xfId="1523"/>
    <cellStyle name="Heading1_~6769269" xfId="1524"/>
    <cellStyle name="Heading2" xfId="1525"/>
    <cellStyle name="Hyperlink 2" xfId="409"/>
    <cellStyle name="Hyperlink 2 2" xfId="410"/>
    <cellStyle name="Hyperlink 2 2 2" xfId="1526"/>
    <cellStyle name="Hyperlink 2 3" xfId="1527"/>
    <cellStyle name="Hyperlink 2 3 2" xfId="1528"/>
    <cellStyle name="Hyperlink 2 4" xfId="1529"/>
    <cellStyle name="Hyperlink 2 5" xfId="1530"/>
    <cellStyle name="Hyperlink 3" xfId="411"/>
    <cellStyle name="Hyperlink 3 2" xfId="1531"/>
    <cellStyle name="Hyperlink 3 2 2" xfId="1532"/>
    <cellStyle name="Hyperlink 3 3" xfId="1533"/>
    <cellStyle name="Hyperlink 4" xfId="412"/>
    <cellStyle name="Hyperlink 4 2" xfId="1534"/>
    <cellStyle name="Hyperlink 5" xfId="413"/>
    <cellStyle name="Hyperlink 5 2" xfId="1535"/>
    <cellStyle name="Hyperlink 5 2 2" xfId="1536"/>
    <cellStyle name="Hyperlink 5 3" xfId="1537"/>
    <cellStyle name="Hyperlink 6" xfId="414"/>
    <cellStyle name="Hyperlink 6 2" xfId="1538"/>
    <cellStyle name="Hyperlink 6 2 2" xfId="1539"/>
    <cellStyle name="Hyperlink 6 3" xfId="1540"/>
    <cellStyle name="Hyperlink 7" xfId="1541"/>
    <cellStyle name="Hyperlink 7 2" xfId="1542"/>
    <cellStyle name="Input [yellow]" xfId="40"/>
    <cellStyle name="Input 2" xfId="41"/>
    <cellStyle name="Input 2 2" xfId="415"/>
    <cellStyle name="Input 2 2 2" xfId="1543"/>
    <cellStyle name="Input 2 2 2 2" xfId="1544"/>
    <cellStyle name="Input 2 2 3" xfId="1545"/>
    <cellStyle name="Input 2 3" xfId="1546"/>
    <cellStyle name="Input 3" xfId="1547"/>
    <cellStyle name="Input 3 2" xfId="1548"/>
    <cellStyle name="Input 4" xfId="1549"/>
    <cellStyle name="Input 4 2" xfId="1550"/>
    <cellStyle name="Input 4 2 2" xfId="1551"/>
    <cellStyle name="Input 4 3" xfId="1552"/>
    <cellStyle name="Input 5" xfId="1553"/>
    <cellStyle name="Input 5 2" xfId="1554"/>
    <cellStyle name="Input 5 2 2" xfId="1555"/>
    <cellStyle name="Input 5 3" xfId="1556"/>
    <cellStyle name="Linked Cell 2" xfId="42"/>
    <cellStyle name="Linked Cell 2 2" xfId="416"/>
    <cellStyle name="Linked Cell 2 2 2" xfId="1557"/>
    <cellStyle name="Linked Cell 2 2 2 2" xfId="1558"/>
    <cellStyle name="Linked Cell 2 2 3" xfId="1559"/>
    <cellStyle name="Linked Cell 2 3" xfId="1560"/>
    <cellStyle name="Linked Cell 3" xfId="1561"/>
    <cellStyle name="Linked Cell 3 2" xfId="1562"/>
    <cellStyle name="Linked Cell 4" xfId="1563"/>
    <cellStyle name="Linked Cell 4 2" xfId="1564"/>
    <cellStyle name="Linked Cell 4 2 2" xfId="1565"/>
    <cellStyle name="Linked Cell 4 3" xfId="1566"/>
    <cellStyle name="Neutral 2" xfId="43"/>
    <cellStyle name="Neutral 2 2" xfId="417"/>
    <cellStyle name="Neutral 2 2 2" xfId="1567"/>
    <cellStyle name="Neutral 2 2 2 2" xfId="1568"/>
    <cellStyle name="Neutral 2 2 3" xfId="1569"/>
    <cellStyle name="Neutral 2 3" xfId="1570"/>
    <cellStyle name="Neutral 3" xfId="1571"/>
    <cellStyle name="Neutral 3 2" xfId="1572"/>
    <cellStyle name="Neutral 4" xfId="1573"/>
    <cellStyle name="Neutral 4 2" xfId="1574"/>
    <cellStyle name="Neutral 4 2 2" xfId="1575"/>
    <cellStyle name="Neutral 4 3" xfId="1576"/>
    <cellStyle name="Normal - Style1" xfId="44"/>
    <cellStyle name="Normal 10" xfId="45"/>
    <cellStyle name="Normal 10 2" xfId="46"/>
    <cellStyle name="Normal 10 2 2" xfId="47"/>
    <cellStyle name="Normal 10 2 2 2" xfId="48"/>
    <cellStyle name="Normal 10 2 2 2 2" xfId="220"/>
    <cellStyle name="Normal 10 2 2 2 2 2" xfId="969"/>
    <cellStyle name="Normal 10 2 2 2 3" xfId="834"/>
    <cellStyle name="Normal 10 2 2 3" xfId="49"/>
    <cellStyle name="Normal 10 2 2 3 2" xfId="221"/>
    <cellStyle name="Normal 10 2 2 3 2 2" xfId="970"/>
    <cellStyle name="Normal 10 2 2 3 3" xfId="835"/>
    <cellStyle name="Normal 10 2 2 4" xfId="219"/>
    <cellStyle name="Normal 10 2 2 4 2" xfId="968"/>
    <cellStyle name="Normal 10 2 2 5" xfId="833"/>
    <cellStyle name="Normal 10 2 3" xfId="50"/>
    <cellStyle name="Normal 10 2 3 2" xfId="222"/>
    <cellStyle name="Normal 10 2 3 2 2" xfId="971"/>
    <cellStyle name="Normal 10 2 3 3" xfId="836"/>
    <cellStyle name="Normal 10 2 4" xfId="51"/>
    <cellStyle name="Normal 10 2 4 2" xfId="223"/>
    <cellStyle name="Normal 10 2 4 2 2" xfId="972"/>
    <cellStyle name="Normal 10 2 4 3" xfId="837"/>
    <cellStyle name="Normal 10 2 5" xfId="218"/>
    <cellStyle name="Normal 10 2 5 2" xfId="967"/>
    <cellStyle name="Normal 10 2 6" xfId="832"/>
    <cellStyle name="Normal 10 3" xfId="52"/>
    <cellStyle name="Normal 10 3 2" xfId="53"/>
    <cellStyle name="Normal 10 3 2 2" xfId="225"/>
    <cellStyle name="Normal 10 3 2 2 2" xfId="974"/>
    <cellStyle name="Normal 10 3 2 3" xfId="839"/>
    <cellStyle name="Normal 10 3 3" xfId="54"/>
    <cellStyle name="Normal 10 3 3 2" xfId="226"/>
    <cellStyle name="Normal 10 3 3 2 2" xfId="975"/>
    <cellStyle name="Normal 10 3 3 3" xfId="840"/>
    <cellStyle name="Normal 10 3 4" xfId="224"/>
    <cellStyle name="Normal 10 3 4 2" xfId="973"/>
    <cellStyle name="Normal 10 3 5" xfId="838"/>
    <cellStyle name="Normal 10 4" xfId="55"/>
    <cellStyle name="Normal 10 4 2" xfId="227"/>
    <cellStyle name="Normal 10 4 2 2" xfId="976"/>
    <cellStyle name="Normal 10 4 3" xfId="841"/>
    <cellStyle name="Normal 10 5" xfId="56"/>
    <cellStyle name="Normal 10 5 2" xfId="228"/>
    <cellStyle name="Normal 10 5 2 2" xfId="977"/>
    <cellStyle name="Normal 10 5 3" xfId="842"/>
    <cellStyle name="Normal 10 6" xfId="217"/>
    <cellStyle name="Normal 10 6 2" xfId="966"/>
    <cellStyle name="Normal 10 7" xfId="831"/>
    <cellStyle name="Normal 11" xfId="57"/>
    <cellStyle name="Normal 11 2" xfId="58"/>
    <cellStyle name="Normal 11 2 2" xfId="59"/>
    <cellStyle name="Normal 11 2 2 2" xfId="60"/>
    <cellStyle name="Normal 11 2 2 2 2" xfId="232"/>
    <cellStyle name="Normal 11 2 2 2 2 2" xfId="981"/>
    <cellStyle name="Normal 11 2 2 2 3" xfId="846"/>
    <cellStyle name="Normal 11 2 2 3" xfId="61"/>
    <cellStyle name="Normal 11 2 2 3 2" xfId="233"/>
    <cellStyle name="Normal 11 2 2 3 2 2" xfId="982"/>
    <cellStyle name="Normal 11 2 2 3 3" xfId="847"/>
    <cellStyle name="Normal 11 2 2 4" xfId="231"/>
    <cellStyle name="Normal 11 2 2 4 2" xfId="980"/>
    <cellStyle name="Normal 11 2 2 5" xfId="845"/>
    <cellStyle name="Normal 11 2 3" xfId="62"/>
    <cellStyle name="Normal 11 2 3 2" xfId="234"/>
    <cellStyle name="Normal 11 2 3 2 2" xfId="983"/>
    <cellStyle name="Normal 11 2 3 3" xfId="848"/>
    <cellStyle name="Normal 11 2 4" xfId="63"/>
    <cellStyle name="Normal 11 2 4 2" xfId="235"/>
    <cellStyle name="Normal 11 2 4 2 2" xfId="984"/>
    <cellStyle name="Normal 11 2 4 3" xfId="849"/>
    <cellStyle name="Normal 11 2 5" xfId="230"/>
    <cellStyle name="Normal 11 2 5 2" xfId="979"/>
    <cellStyle name="Normal 11 2 6" xfId="844"/>
    <cellStyle name="Normal 11 3" xfId="64"/>
    <cellStyle name="Normal 11 3 2" xfId="65"/>
    <cellStyle name="Normal 11 3 2 2" xfId="237"/>
    <cellStyle name="Normal 11 3 2 2 2" xfId="986"/>
    <cellStyle name="Normal 11 3 2 3" xfId="851"/>
    <cellStyle name="Normal 11 3 3" xfId="66"/>
    <cellStyle name="Normal 11 3 3 2" xfId="238"/>
    <cellStyle name="Normal 11 3 3 2 2" xfId="987"/>
    <cellStyle name="Normal 11 3 3 3" xfId="852"/>
    <cellStyle name="Normal 11 3 4" xfId="236"/>
    <cellStyle name="Normal 11 3 4 2" xfId="985"/>
    <cellStyle name="Normal 11 3 5" xfId="850"/>
    <cellStyle name="Normal 11 4" xfId="67"/>
    <cellStyle name="Normal 11 4 2" xfId="239"/>
    <cellStyle name="Normal 11 4 2 2" xfId="988"/>
    <cellStyle name="Normal 11 4 3" xfId="853"/>
    <cellStyle name="Normal 11 5" xfId="68"/>
    <cellStyle name="Normal 11 5 2" xfId="240"/>
    <cellStyle name="Normal 11 5 2 2" xfId="989"/>
    <cellStyle name="Normal 11 5 3" xfId="854"/>
    <cellStyle name="Normal 11 6" xfId="229"/>
    <cellStyle name="Normal 11 6 2" xfId="978"/>
    <cellStyle name="Normal 11 7" xfId="418"/>
    <cellStyle name="Normal 11 7 2" xfId="1096"/>
    <cellStyle name="Normal 11 8" xfId="828"/>
    <cellStyle name="Normal 11 8 2" xfId="1115"/>
    <cellStyle name="Normal 11 9" xfId="843"/>
    <cellStyle name="Normal 12" xfId="69"/>
    <cellStyle name="Normal 12 2" xfId="419"/>
    <cellStyle name="Normal 13" xfId="70"/>
    <cellStyle name="Normal 13 2" xfId="71"/>
    <cellStyle name="Normal 13 2 2" xfId="72"/>
    <cellStyle name="Normal 13 2 2 2" xfId="73"/>
    <cellStyle name="Normal 13 2 2 2 2" xfId="244"/>
    <cellStyle name="Normal 13 2 2 2 2 2" xfId="993"/>
    <cellStyle name="Normal 13 2 2 2 3" xfId="858"/>
    <cellStyle name="Normal 13 2 2 3" xfId="74"/>
    <cellStyle name="Normal 13 2 2 3 2" xfId="245"/>
    <cellStyle name="Normal 13 2 2 3 2 2" xfId="994"/>
    <cellStyle name="Normal 13 2 2 3 3" xfId="859"/>
    <cellStyle name="Normal 13 2 2 4" xfId="243"/>
    <cellStyle name="Normal 13 2 2 4 2" xfId="992"/>
    <cellStyle name="Normal 13 2 2 5" xfId="857"/>
    <cellStyle name="Normal 13 2 3" xfId="75"/>
    <cellStyle name="Normal 13 2 3 2" xfId="246"/>
    <cellStyle name="Normal 13 2 3 2 2" xfId="995"/>
    <cellStyle name="Normal 13 2 3 3" xfId="860"/>
    <cellStyle name="Normal 13 2 4" xfId="76"/>
    <cellStyle name="Normal 13 2 4 2" xfId="247"/>
    <cellStyle name="Normal 13 2 4 2 2" xfId="996"/>
    <cellStyle name="Normal 13 2 4 3" xfId="861"/>
    <cellStyle name="Normal 13 2 5" xfId="242"/>
    <cellStyle name="Normal 13 2 5 2" xfId="991"/>
    <cellStyle name="Normal 13 2 6" xfId="856"/>
    <cellStyle name="Normal 13 3" xfId="77"/>
    <cellStyle name="Normal 13 3 2" xfId="78"/>
    <cellStyle name="Normal 13 3 2 2" xfId="249"/>
    <cellStyle name="Normal 13 3 2 2 2" xfId="998"/>
    <cellStyle name="Normal 13 3 2 3" xfId="863"/>
    <cellStyle name="Normal 13 3 3" xfId="79"/>
    <cellStyle name="Normal 13 3 3 2" xfId="250"/>
    <cellStyle name="Normal 13 3 3 2 2" xfId="999"/>
    <cellStyle name="Normal 13 3 3 3" xfId="864"/>
    <cellStyle name="Normal 13 3 4" xfId="248"/>
    <cellStyle name="Normal 13 3 4 2" xfId="997"/>
    <cellStyle name="Normal 13 3 5" xfId="862"/>
    <cellStyle name="Normal 13 4" xfId="80"/>
    <cellStyle name="Normal 13 4 2" xfId="251"/>
    <cellStyle name="Normal 13 4 2 2" xfId="1000"/>
    <cellStyle name="Normal 13 4 3" xfId="865"/>
    <cellStyle name="Normal 13 5" xfId="81"/>
    <cellStyle name="Normal 13 5 2" xfId="252"/>
    <cellStyle name="Normal 13 5 2 2" xfId="1001"/>
    <cellStyle name="Normal 13 5 3" xfId="866"/>
    <cellStyle name="Normal 13 6" xfId="241"/>
    <cellStyle name="Normal 13 6 2" xfId="990"/>
    <cellStyle name="Normal 13 7" xfId="855"/>
    <cellStyle name="Normal 14" xfId="82"/>
    <cellStyle name="Normal 14 2" xfId="83"/>
    <cellStyle name="Normal 14 2 2" xfId="84"/>
    <cellStyle name="Normal 14 2 2 2" xfId="85"/>
    <cellStyle name="Normal 14 2 2 2 2" xfId="256"/>
    <cellStyle name="Normal 14 2 2 2 2 2" xfId="1005"/>
    <cellStyle name="Normal 14 2 2 2 3" xfId="870"/>
    <cellStyle name="Normal 14 2 2 3" xfId="86"/>
    <cellStyle name="Normal 14 2 2 3 2" xfId="257"/>
    <cellStyle name="Normal 14 2 2 3 2 2" xfId="1006"/>
    <cellStyle name="Normal 14 2 2 3 3" xfId="871"/>
    <cellStyle name="Normal 14 2 2 4" xfId="255"/>
    <cellStyle name="Normal 14 2 2 4 2" xfId="1004"/>
    <cellStyle name="Normal 14 2 2 5" xfId="869"/>
    <cellStyle name="Normal 14 2 3" xfId="87"/>
    <cellStyle name="Normal 14 2 3 2" xfId="258"/>
    <cellStyle name="Normal 14 2 3 2 2" xfId="1007"/>
    <cellStyle name="Normal 14 2 3 3" xfId="872"/>
    <cellStyle name="Normal 14 2 4" xfId="88"/>
    <cellStyle name="Normal 14 2 4 2" xfId="259"/>
    <cellStyle name="Normal 14 2 4 2 2" xfId="1008"/>
    <cellStyle name="Normal 14 2 4 3" xfId="873"/>
    <cellStyle name="Normal 14 2 5" xfId="254"/>
    <cellStyle name="Normal 14 2 5 2" xfId="1003"/>
    <cellStyle name="Normal 14 2 6" xfId="868"/>
    <cellStyle name="Normal 14 3" xfId="89"/>
    <cellStyle name="Normal 14 3 2" xfId="90"/>
    <cellStyle name="Normal 14 3 2 2" xfId="261"/>
    <cellStyle name="Normal 14 3 2 2 2" xfId="1010"/>
    <cellStyle name="Normal 14 3 2 3" xfId="875"/>
    <cellStyle name="Normal 14 3 3" xfId="91"/>
    <cellStyle name="Normal 14 3 3 2" xfId="262"/>
    <cellStyle name="Normal 14 3 3 2 2" xfId="1011"/>
    <cellStyle name="Normal 14 3 3 3" xfId="876"/>
    <cellStyle name="Normal 14 3 4" xfId="260"/>
    <cellStyle name="Normal 14 3 4 2" xfId="1009"/>
    <cellStyle name="Normal 14 3 5" xfId="874"/>
    <cellStyle name="Normal 14 4" xfId="92"/>
    <cellStyle name="Normal 14 4 2" xfId="263"/>
    <cellStyle name="Normal 14 4 2 2" xfId="1012"/>
    <cellStyle name="Normal 14 4 3" xfId="877"/>
    <cellStyle name="Normal 14 5" xfId="93"/>
    <cellStyle name="Normal 14 5 2" xfId="264"/>
    <cellStyle name="Normal 14 5 2 2" xfId="1013"/>
    <cellStyle name="Normal 14 5 3" xfId="878"/>
    <cellStyle name="Normal 14 6" xfId="253"/>
    <cellStyle name="Normal 14 6 2" xfId="1002"/>
    <cellStyle name="Normal 14 7" xfId="867"/>
    <cellStyle name="Normal 15" xfId="94"/>
    <cellStyle name="Normal 15 2" xfId="95"/>
    <cellStyle name="Normal 15 2 2" xfId="96"/>
    <cellStyle name="Normal 15 2 2 2" xfId="97"/>
    <cellStyle name="Normal 15 2 2 2 2" xfId="268"/>
    <cellStyle name="Normal 15 2 2 2 2 2" xfId="1017"/>
    <cellStyle name="Normal 15 2 2 2 3" xfId="882"/>
    <cellStyle name="Normal 15 2 2 3" xfId="98"/>
    <cellStyle name="Normal 15 2 2 3 2" xfId="269"/>
    <cellStyle name="Normal 15 2 2 3 2 2" xfId="1018"/>
    <cellStyle name="Normal 15 2 2 3 3" xfId="883"/>
    <cellStyle name="Normal 15 2 2 4" xfId="267"/>
    <cellStyle name="Normal 15 2 2 4 2" xfId="1016"/>
    <cellStyle name="Normal 15 2 2 5" xfId="881"/>
    <cellStyle name="Normal 15 2 3" xfId="99"/>
    <cellStyle name="Normal 15 2 3 2" xfId="270"/>
    <cellStyle name="Normal 15 2 3 2 2" xfId="1019"/>
    <cellStyle name="Normal 15 2 3 3" xfId="884"/>
    <cellStyle name="Normal 15 2 4" xfId="100"/>
    <cellStyle name="Normal 15 2 4 2" xfId="271"/>
    <cellStyle name="Normal 15 2 4 2 2" xfId="1020"/>
    <cellStyle name="Normal 15 2 4 3" xfId="885"/>
    <cellStyle name="Normal 15 2 5" xfId="266"/>
    <cellStyle name="Normal 15 2 5 2" xfId="1015"/>
    <cellStyle name="Normal 15 2 6" xfId="880"/>
    <cellStyle name="Normal 15 3" xfId="101"/>
    <cellStyle name="Normal 15 3 2" xfId="102"/>
    <cellStyle name="Normal 15 3 2 2" xfId="273"/>
    <cellStyle name="Normal 15 3 2 2 2" xfId="1022"/>
    <cellStyle name="Normal 15 3 2 3" xfId="887"/>
    <cellStyle name="Normal 15 3 3" xfId="103"/>
    <cellStyle name="Normal 15 3 3 2" xfId="274"/>
    <cellStyle name="Normal 15 3 3 2 2" xfId="1023"/>
    <cellStyle name="Normal 15 3 3 3" xfId="888"/>
    <cellStyle name="Normal 15 3 4" xfId="272"/>
    <cellStyle name="Normal 15 3 4 2" xfId="1021"/>
    <cellStyle name="Normal 15 3 5" xfId="886"/>
    <cellStyle name="Normal 15 4" xfId="104"/>
    <cellStyle name="Normal 15 4 2" xfId="275"/>
    <cellStyle name="Normal 15 4 2 2" xfId="1024"/>
    <cellStyle name="Normal 15 4 3" xfId="889"/>
    <cellStyle name="Normal 15 5" xfId="105"/>
    <cellStyle name="Normal 15 5 2" xfId="276"/>
    <cellStyle name="Normal 15 5 2 2" xfId="1025"/>
    <cellStyle name="Normal 15 5 3" xfId="890"/>
    <cellStyle name="Normal 15 6" xfId="265"/>
    <cellStyle name="Normal 15 6 2" xfId="1014"/>
    <cellStyle name="Normal 15 7" xfId="879"/>
    <cellStyle name="Normal 16" xfId="106"/>
    <cellStyle name="Normal 16 2" xfId="107"/>
    <cellStyle name="Normal 16 2 2" xfId="108"/>
    <cellStyle name="Normal 16 2 2 2" xfId="109"/>
    <cellStyle name="Normal 16 2 2 2 2" xfId="280"/>
    <cellStyle name="Normal 16 2 2 2 2 2" xfId="1029"/>
    <cellStyle name="Normal 16 2 2 2 3" xfId="894"/>
    <cellStyle name="Normal 16 2 2 3" xfId="110"/>
    <cellStyle name="Normal 16 2 2 3 2" xfId="281"/>
    <cellStyle name="Normal 16 2 2 3 2 2" xfId="1030"/>
    <cellStyle name="Normal 16 2 2 3 3" xfId="895"/>
    <cellStyle name="Normal 16 2 2 4" xfId="279"/>
    <cellStyle name="Normal 16 2 2 4 2" xfId="1028"/>
    <cellStyle name="Normal 16 2 2 5" xfId="893"/>
    <cellStyle name="Normal 16 2 3" xfId="111"/>
    <cellStyle name="Normal 16 2 3 2" xfId="282"/>
    <cellStyle name="Normal 16 2 3 2 2" xfId="1031"/>
    <cellStyle name="Normal 16 2 3 3" xfId="896"/>
    <cellStyle name="Normal 16 2 4" xfId="112"/>
    <cellStyle name="Normal 16 2 4 2" xfId="283"/>
    <cellStyle name="Normal 16 2 4 2 2" xfId="1032"/>
    <cellStyle name="Normal 16 2 4 3" xfId="897"/>
    <cellStyle name="Normal 16 2 5" xfId="278"/>
    <cellStyle name="Normal 16 2 5 2" xfId="1027"/>
    <cellStyle name="Normal 16 2 6" xfId="892"/>
    <cellStyle name="Normal 16 3" xfId="113"/>
    <cellStyle name="Normal 16 3 2" xfId="114"/>
    <cellStyle name="Normal 16 3 2 2" xfId="285"/>
    <cellStyle name="Normal 16 3 2 2 2" xfId="1034"/>
    <cellStyle name="Normal 16 3 2 3" xfId="899"/>
    <cellStyle name="Normal 16 3 3" xfId="115"/>
    <cellStyle name="Normal 16 3 3 2" xfId="286"/>
    <cellStyle name="Normal 16 3 3 2 2" xfId="1035"/>
    <cellStyle name="Normal 16 3 3 3" xfId="900"/>
    <cellStyle name="Normal 16 3 4" xfId="284"/>
    <cellStyle name="Normal 16 3 4 2" xfId="1033"/>
    <cellStyle name="Normal 16 3 5" xfId="898"/>
    <cellStyle name="Normal 16 4" xfId="116"/>
    <cellStyle name="Normal 16 4 2" xfId="287"/>
    <cellStyle name="Normal 16 4 2 2" xfId="1036"/>
    <cellStyle name="Normal 16 4 3" xfId="901"/>
    <cellStyle name="Normal 16 5" xfId="117"/>
    <cellStyle name="Normal 16 5 2" xfId="288"/>
    <cellStyle name="Normal 16 5 2 2" xfId="1037"/>
    <cellStyle name="Normal 16 5 3" xfId="902"/>
    <cellStyle name="Normal 16 6" xfId="277"/>
    <cellStyle name="Normal 16 6 2" xfId="1026"/>
    <cellStyle name="Normal 16 7" xfId="891"/>
    <cellStyle name="Normal 17" xfId="118"/>
    <cellStyle name="Normal 18" xfId="119"/>
    <cellStyle name="Normal 18 2" xfId="120"/>
    <cellStyle name="Normal 18 3" xfId="420"/>
    <cellStyle name="Normal 19" xfId="121"/>
    <cellStyle name="Normal 2" xfId="122"/>
    <cellStyle name="Normal 2 10" xfId="214"/>
    <cellStyle name="Normal 2 10 2" xfId="963"/>
    <cellStyle name="Normal 2 11" xfId="346"/>
    <cellStyle name="Normal 2 11 2" xfId="1095"/>
    <cellStyle name="Normal 2 12" xfId="815"/>
    <cellStyle name="Normal 2 12 2" xfId="816"/>
    <cellStyle name="Normal 2 12 2 2" xfId="1104"/>
    <cellStyle name="Normal 2 12 3" xfId="817"/>
    <cellStyle name="Normal 2 12 3 2" xfId="1105"/>
    <cellStyle name="Normal 2 12 4" xfId="818"/>
    <cellStyle name="Normal 2 12 4 2" xfId="1106"/>
    <cellStyle name="Normal 2 12 5" xfId="822"/>
    <cellStyle name="Normal 2 12 5 2" xfId="1109"/>
    <cellStyle name="Normal 2 12 6" xfId="823"/>
    <cellStyle name="Normal 2 12 6 2" xfId="1110"/>
    <cellStyle name="Normal 2 12 7" xfId="824"/>
    <cellStyle name="Normal 2 12 7 2" xfId="1111"/>
    <cellStyle name="Normal 2 12 7 3" xfId="1118"/>
    <cellStyle name="Normal 2 12 8" xfId="1103"/>
    <cellStyle name="Normal 2 13" xfId="820"/>
    <cellStyle name="Normal 2 14" xfId="821"/>
    <cellStyle name="Normal 2 14 2" xfId="1108"/>
    <cellStyle name="Normal 2 15" xfId="827"/>
    <cellStyle name="Normal 2 15 2" xfId="1114"/>
    <cellStyle name="Normal 2 16" xfId="903"/>
    <cellStyle name="Normal 2 17" xfId="1117"/>
    <cellStyle name="Normal 2 2" xfId="123"/>
    <cellStyle name="Normal 2 2 2" xfId="124"/>
    <cellStyle name="Normal 2 2 2 2" xfId="125"/>
    <cellStyle name="Normal 2 2 2 2 2" xfId="126"/>
    <cellStyle name="Normal 2 2 2 2 2 2" xfId="291"/>
    <cellStyle name="Normal 2 2 2 2 2 2 2" xfId="1040"/>
    <cellStyle name="Normal 2 2 2 2 2 3" xfId="907"/>
    <cellStyle name="Normal 2 2 2 2 3" xfId="127"/>
    <cellStyle name="Normal 2 2 2 2 3 2" xfId="292"/>
    <cellStyle name="Normal 2 2 2 2 3 2 2" xfId="1041"/>
    <cellStyle name="Normal 2 2 2 2 3 3" xfId="908"/>
    <cellStyle name="Normal 2 2 2 2 4" xfId="290"/>
    <cellStyle name="Normal 2 2 2 2 4 2" xfId="1039"/>
    <cellStyle name="Normal 2 2 2 2 5" xfId="906"/>
    <cellStyle name="Normal 2 2 2 3" xfId="128"/>
    <cellStyle name="Normal 2 2 2 3 2" xfId="293"/>
    <cellStyle name="Normal 2 2 2 3 2 2" xfId="1042"/>
    <cellStyle name="Normal 2 2 2 3 3" xfId="909"/>
    <cellStyle name="Normal 2 2 2 4" xfId="129"/>
    <cellStyle name="Normal 2 2 2 4 2" xfId="294"/>
    <cellStyle name="Normal 2 2 2 4 2 2" xfId="1043"/>
    <cellStyle name="Normal 2 2 2 4 3" xfId="910"/>
    <cellStyle name="Normal 2 2 2 5" xfId="289"/>
    <cellStyle name="Normal 2 2 2 5 2" xfId="1038"/>
    <cellStyle name="Normal 2 2 2 6" xfId="905"/>
    <cellStyle name="Normal 2 2 3" xfId="130"/>
    <cellStyle name="Normal 2 2 3 2" xfId="131"/>
    <cellStyle name="Normal 2 2 3 2 2" xfId="296"/>
    <cellStyle name="Normal 2 2 3 2 2 2" xfId="1045"/>
    <cellStyle name="Normal 2 2 3 2 3" xfId="912"/>
    <cellStyle name="Normal 2 2 3 3" xfId="132"/>
    <cellStyle name="Normal 2 2 3 3 2" xfId="297"/>
    <cellStyle name="Normal 2 2 3 3 2 2" xfId="1046"/>
    <cellStyle name="Normal 2 2 3 3 3" xfId="913"/>
    <cellStyle name="Normal 2 2 3 4" xfId="295"/>
    <cellStyle name="Normal 2 2 3 4 2" xfId="1044"/>
    <cellStyle name="Normal 2 2 3 5" xfId="911"/>
    <cellStyle name="Normal 2 2 4" xfId="133"/>
    <cellStyle name="Normal 2 2 4 2" xfId="298"/>
    <cellStyle name="Normal 2 2 4 2 2" xfId="1047"/>
    <cellStyle name="Normal 2 2 4 3" xfId="914"/>
    <cellStyle name="Normal 2 2 5" xfId="134"/>
    <cellStyle name="Normal 2 2 5 2" xfId="299"/>
    <cellStyle name="Normal 2 2 5 2 2" xfId="1048"/>
    <cellStyle name="Normal 2 2 5 3" xfId="915"/>
    <cellStyle name="Normal 2 2 6" xfId="215"/>
    <cellStyle name="Normal 2 2 6 2" xfId="964"/>
    <cellStyle name="Normal 2 2 7" xfId="904"/>
    <cellStyle name="Normal 2 2 8" xfId="1577"/>
    <cellStyle name="Normal 2 3" xfId="135"/>
    <cellStyle name="Normal 2 3 2" xfId="136"/>
    <cellStyle name="Normal 2 3 2 2" xfId="137"/>
    <cellStyle name="Normal 2 3 2 2 2" xfId="138"/>
    <cellStyle name="Normal 2 3 2 2 2 2" xfId="302"/>
    <cellStyle name="Normal 2 3 2 2 2 2 2" xfId="1051"/>
    <cellStyle name="Normal 2 3 2 2 2 3" xfId="919"/>
    <cellStyle name="Normal 2 3 2 2 3" xfId="139"/>
    <cellStyle name="Normal 2 3 2 2 3 2" xfId="303"/>
    <cellStyle name="Normal 2 3 2 2 3 2 2" xfId="1052"/>
    <cellStyle name="Normal 2 3 2 2 3 3" xfId="920"/>
    <cellStyle name="Normal 2 3 2 2 4" xfId="301"/>
    <cellStyle name="Normal 2 3 2 2 4 2" xfId="1050"/>
    <cellStyle name="Normal 2 3 2 2 5" xfId="918"/>
    <cellStyle name="Normal 2 3 2 3" xfId="140"/>
    <cellStyle name="Normal 2 3 2 3 2" xfId="304"/>
    <cellStyle name="Normal 2 3 2 3 2 2" xfId="1053"/>
    <cellStyle name="Normal 2 3 2 3 3" xfId="921"/>
    <cellStyle name="Normal 2 3 2 4" xfId="141"/>
    <cellStyle name="Normal 2 3 2 4 2" xfId="305"/>
    <cellStyle name="Normal 2 3 2 4 2 2" xfId="1054"/>
    <cellStyle name="Normal 2 3 2 4 3" xfId="922"/>
    <cellStyle name="Normal 2 3 2 5" xfId="300"/>
    <cellStyle name="Normal 2 3 2 5 2" xfId="1049"/>
    <cellStyle name="Normal 2 3 2 6" xfId="917"/>
    <cellStyle name="Normal 2 3 3" xfId="142"/>
    <cellStyle name="Normal 2 3 3 2" xfId="143"/>
    <cellStyle name="Normal 2 3 3 2 2" xfId="307"/>
    <cellStyle name="Normal 2 3 3 2 2 2" xfId="1056"/>
    <cellStyle name="Normal 2 3 3 2 3" xfId="924"/>
    <cellStyle name="Normal 2 3 3 3" xfId="144"/>
    <cellStyle name="Normal 2 3 3 3 2" xfId="308"/>
    <cellStyle name="Normal 2 3 3 3 2 2" xfId="1057"/>
    <cellStyle name="Normal 2 3 3 3 3" xfId="925"/>
    <cellStyle name="Normal 2 3 3 4" xfId="306"/>
    <cellStyle name="Normal 2 3 3 4 2" xfId="1055"/>
    <cellStyle name="Normal 2 3 3 5" xfId="923"/>
    <cellStyle name="Normal 2 3 4" xfId="145"/>
    <cellStyle name="Normal 2 3 4 2" xfId="309"/>
    <cellStyle name="Normal 2 3 4 2 2" xfId="1058"/>
    <cellStyle name="Normal 2 3 4 3" xfId="926"/>
    <cellStyle name="Normal 2 3 5" xfId="146"/>
    <cellStyle name="Normal 2 3 5 2" xfId="310"/>
    <cellStyle name="Normal 2 3 5 2 2" xfId="1059"/>
    <cellStyle name="Normal 2 3 5 3" xfId="927"/>
    <cellStyle name="Normal 2 3 6" xfId="216"/>
    <cellStyle name="Normal 2 3 6 2" xfId="965"/>
    <cellStyle name="Normal 2 3 7" xfId="916"/>
    <cellStyle name="Normal 2 3 8" xfId="1116"/>
    <cellStyle name="Normal 2 4" xfId="147"/>
    <cellStyle name="Normal 2 4 2" xfId="148"/>
    <cellStyle name="Normal 2 4 2 2" xfId="149"/>
    <cellStyle name="Normal 2 4 2 2 2" xfId="150"/>
    <cellStyle name="Normal 2 4 2 2 2 2" xfId="314"/>
    <cellStyle name="Normal 2 4 2 2 2 2 2" xfId="1063"/>
    <cellStyle name="Normal 2 4 2 2 2 3" xfId="931"/>
    <cellStyle name="Normal 2 4 2 2 3" xfId="151"/>
    <cellStyle name="Normal 2 4 2 2 3 2" xfId="315"/>
    <cellStyle name="Normal 2 4 2 2 3 2 2" xfId="1064"/>
    <cellStyle name="Normal 2 4 2 2 3 3" xfId="932"/>
    <cellStyle name="Normal 2 4 2 2 4" xfId="313"/>
    <cellStyle name="Normal 2 4 2 2 4 2" xfId="1062"/>
    <cellStyle name="Normal 2 4 2 2 5" xfId="930"/>
    <cellStyle name="Normal 2 4 2 3" xfId="152"/>
    <cellStyle name="Normal 2 4 2 3 2" xfId="316"/>
    <cellStyle name="Normal 2 4 2 3 2 2" xfId="1065"/>
    <cellStyle name="Normal 2 4 2 3 3" xfId="933"/>
    <cellStyle name="Normal 2 4 2 4" xfId="153"/>
    <cellStyle name="Normal 2 4 2 4 2" xfId="317"/>
    <cellStyle name="Normal 2 4 2 4 2 2" xfId="1066"/>
    <cellStyle name="Normal 2 4 2 4 3" xfId="934"/>
    <cellStyle name="Normal 2 4 2 5" xfId="312"/>
    <cellStyle name="Normal 2 4 2 5 2" xfId="1061"/>
    <cellStyle name="Normal 2 4 2 6" xfId="929"/>
    <cellStyle name="Normal 2 4 3" xfId="154"/>
    <cellStyle name="Normal 2 4 3 2" xfId="155"/>
    <cellStyle name="Normal 2 4 3 2 2" xfId="319"/>
    <cellStyle name="Normal 2 4 3 2 2 2" xfId="1068"/>
    <cellStyle name="Normal 2 4 3 2 3" xfId="936"/>
    <cellStyle name="Normal 2 4 3 3" xfId="156"/>
    <cellStyle name="Normal 2 4 3 3 2" xfId="320"/>
    <cellStyle name="Normal 2 4 3 3 2 2" xfId="1069"/>
    <cellStyle name="Normal 2 4 3 3 3" xfId="937"/>
    <cellStyle name="Normal 2 4 3 4" xfId="318"/>
    <cellStyle name="Normal 2 4 3 4 2" xfId="1067"/>
    <cellStyle name="Normal 2 4 3 5" xfId="935"/>
    <cellStyle name="Normal 2 4 4" xfId="157"/>
    <cellStyle name="Normal 2 4 4 2" xfId="321"/>
    <cellStyle name="Normal 2 4 4 2 2" xfId="1070"/>
    <cellStyle name="Normal 2 4 4 3" xfId="938"/>
    <cellStyle name="Normal 2 4 5" xfId="158"/>
    <cellStyle name="Normal 2 4 5 2" xfId="322"/>
    <cellStyle name="Normal 2 4 5 2 2" xfId="1071"/>
    <cellStyle name="Normal 2 4 5 3" xfId="939"/>
    <cellStyle name="Normal 2 4 6" xfId="311"/>
    <cellStyle name="Normal 2 4 6 2" xfId="1060"/>
    <cellStyle name="Normal 2 4 7" xfId="928"/>
    <cellStyle name="Normal 2 5" xfId="159"/>
    <cellStyle name="Normal 2 5 2" xfId="160"/>
    <cellStyle name="Normal 2 5 2 2" xfId="161"/>
    <cellStyle name="Normal 2 5 2 2 2" xfId="325"/>
    <cellStyle name="Normal 2 5 2 2 2 2" xfId="1074"/>
    <cellStyle name="Normal 2 5 2 2 3" xfId="942"/>
    <cellStyle name="Normal 2 5 2 3" xfId="162"/>
    <cellStyle name="Normal 2 5 2 3 2" xfId="326"/>
    <cellStyle name="Normal 2 5 2 3 2 2" xfId="1075"/>
    <cellStyle name="Normal 2 5 2 3 3" xfId="943"/>
    <cellStyle name="Normal 2 5 2 4" xfId="324"/>
    <cellStyle name="Normal 2 5 2 4 2" xfId="1073"/>
    <cellStyle name="Normal 2 5 2 5" xfId="941"/>
    <cellStyle name="Normal 2 5 3" xfId="163"/>
    <cellStyle name="Normal 2 5 3 2" xfId="327"/>
    <cellStyle name="Normal 2 5 3 2 2" xfId="1076"/>
    <cellStyle name="Normal 2 5 3 3" xfId="944"/>
    <cellStyle name="Normal 2 5 4" xfId="164"/>
    <cellStyle name="Normal 2 5 4 2" xfId="328"/>
    <cellStyle name="Normal 2 5 4 2 2" xfId="1077"/>
    <cellStyle name="Normal 2 5 4 3" xfId="945"/>
    <cellStyle name="Normal 2 5 5" xfId="323"/>
    <cellStyle name="Normal 2 5 5 2" xfId="1072"/>
    <cellStyle name="Normal 2 5 6" xfId="940"/>
    <cellStyle name="Normal 2 6" xfId="165"/>
    <cellStyle name="Normal 2 6 2" xfId="166"/>
    <cellStyle name="Normal 2 6 2 2" xfId="330"/>
    <cellStyle name="Normal 2 6 2 2 2" xfId="1079"/>
    <cellStyle name="Normal 2 6 2 3" xfId="947"/>
    <cellStyle name="Normal 2 6 3" xfId="167"/>
    <cellStyle name="Normal 2 6 3 2" xfId="331"/>
    <cellStyle name="Normal 2 6 3 2 2" xfId="1080"/>
    <cellStyle name="Normal 2 6 3 3" xfId="948"/>
    <cellStyle name="Normal 2 6 4" xfId="329"/>
    <cellStyle name="Normal 2 6 4 2" xfId="1078"/>
    <cellStyle name="Normal 2 6 5" xfId="946"/>
    <cellStyle name="Normal 2 7" xfId="168"/>
    <cellStyle name="Normal 2 7 2" xfId="169"/>
    <cellStyle name="Normal 2 7 2 2" xfId="170"/>
    <cellStyle name="Normal 2 7 2 2 2" xfId="171"/>
    <cellStyle name="Normal 2 7 2 2 2 2" xfId="335"/>
    <cellStyle name="Normal 2 7 2 2 2 2 2" xfId="1084"/>
    <cellStyle name="Normal 2 7 2 2 2 3" xfId="952"/>
    <cellStyle name="Normal 2 7 2 2 3" xfId="172"/>
    <cellStyle name="Normal 2 7 2 2 3 2" xfId="336"/>
    <cellStyle name="Normal 2 7 2 2 3 2 2" xfId="1085"/>
    <cellStyle name="Normal 2 7 2 2 3 3" xfId="953"/>
    <cellStyle name="Normal 2 7 2 2 4" xfId="334"/>
    <cellStyle name="Normal 2 7 2 2 4 2" xfId="1083"/>
    <cellStyle name="Normal 2 7 2 2 5" xfId="951"/>
    <cellStyle name="Normal 2 7 2 3" xfId="173"/>
    <cellStyle name="Normal 2 7 2 3 2" xfId="337"/>
    <cellStyle name="Normal 2 7 2 3 2 2" xfId="1086"/>
    <cellStyle name="Normal 2 7 2 3 3" xfId="954"/>
    <cellStyle name="Normal 2 7 2 4" xfId="174"/>
    <cellStyle name="Normal 2 7 2 4 2" xfId="213"/>
    <cellStyle name="Normal 2 7 2 4 2 2" xfId="339"/>
    <cellStyle name="Normal 2 7 2 4 2 2 2" xfId="1088"/>
    <cellStyle name="Normal 2 7 2 4 2 3" xfId="819"/>
    <cellStyle name="Normal 2 7 2 4 2 3 2" xfId="1107"/>
    <cellStyle name="Normal 2 7 2 4 2 3 3" xfId="1120"/>
    <cellStyle name="Normal 2 7 2 4 2 3 3 2" xfId="1122"/>
    <cellStyle name="Normal 2 7 2 4 2 4" xfId="962"/>
    <cellStyle name="Normal 2 7 2 4 3" xfId="338"/>
    <cellStyle name="Normal 2 7 2 4 3 2" xfId="1087"/>
    <cellStyle name="Normal 2 7 2 4 4" xfId="955"/>
    <cellStyle name="Normal 2 7 2 5" xfId="175"/>
    <cellStyle name="Normal 2 7 2 5 2" xfId="340"/>
    <cellStyle name="Normal 2 7 2 5 2 2" xfId="1089"/>
    <cellStyle name="Normal 2 7 2 5 3" xfId="956"/>
    <cellStyle name="Normal 2 7 2 6" xfId="333"/>
    <cellStyle name="Normal 2 7 2 6 2" xfId="1082"/>
    <cellStyle name="Normal 2 7 2 7" xfId="950"/>
    <cellStyle name="Normal 2 7 3" xfId="176"/>
    <cellStyle name="Normal 2 7 3 2" xfId="341"/>
    <cellStyle name="Normal 2 7 3 2 2" xfId="1090"/>
    <cellStyle name="Normal 2 7 3 3" xfId="957"/>
    <cellStyle name="Normal 2 7 4" xfId="177"/>
    <cellStyle name="Normal 2 7 4 2" xfId="342"/>
    <cellStyle name="Normal 2 7 4 2 2" xfId="1091"/>
    <cellStyle name="Normal 2 7 4 3" xfId="958"/>
    <cellStyle name="Normal 2 7 5" xfId="212"/>
    <cellStyle name="Normal 2 7 5 2" xfId="343"/>
    <cellStyle name="Normal 2 7 5 2 2" xfId="1092"/>
    <cellStyle name="Normal 2 7 5 3" xfId="961"/>
    <cellStyle name="Normal 2 7 6" xfId="332"/>
    <cellStyle name="Normal 2 7 6 2" xfId="1081"/>
    <cellStyle name="Normal 2 7 7" xfId="949"/>
    <cellStyle name="Normal 2 8" xfId="178"/>
    <cellStyle name="Normal 2 8 2" xfId="344"/>
    <cellStyle name="Normal 2 8 2 2" xfId="1093"/>
    <cellStyle name="Normal 2 8 3" xfId="959"/>
    <cellStyle name="Normal 2 9" xfId="179"/>
    <cellStyle name="Normal 2 9 2" xfId="345"/>
    <cellStyle name="Normal 2 9 2 2" xfId="1094"/>
    <cellStyle name="Normal 2 9 3" xfId="960"/>
    <cellStyle name="Normal 2_Copy of ___________201212(AMENDED) (3)" xfId="421"/>
    <cellStyle name="Normal 20" xfId="422"/>
    <cellStyle name="Normal 20 2" xfId="423"/>
    <cellStyle name="Normal 20 3" xfId="1097"/>
    <cellStyle name="Normal 21" xfId="424"/>
    <cellStyle name="Normal 22" xfId="425"/>
    <cellStyle name="Normal 23" xfId="426"/>
    <cellStyle name="Normal 24" xfId="427"/>
    <cellStyle name="Normal 25" xfId="825"/>
    <cellStyle name="Normal 25 2" xfId="1112"/>
    <cellStyle name="Normal 26" xfId="826"/>
    <cellStyle name="Normal 26 2" xfId="1113"/>
    <cellStyle name="Normal 27" xfId="830"/>
    <cellStyle name="Normal 28" xfId="829"/>
    <cellStyle name="Normal 29" xfId="1119"/>
    <cellStyle name="Normal 3" xfId="180"/>
    <cellStyle name="Normal 3 2" xfId="428"/>
    <cellStyle name="Normal 3 2 2" xfId="1578"/>
    <cellStyle name="Normal 3 2 2 2" xfId="1579"/>
    <cellStyle name="Normal 3 2 3" xfId="1580"/>
    <cellStyle name="Normal 3 3" xfId="1581"/>
    <cellStyle name="Normal 3 3 2" xfId="1582"/>
    <cellStyle name="Normal 3 3 2 2" xfId="1583"/>
    <cellStyle name="Normal 3 3 3" xfId="1584"/>
    <cellStyle name="Normal 3 4" xfId="1585"/>
    <cellStyle name="Normal 3 4 2" xfId="1586"/>
    <cellStyle name="Normal 3 4 2 2" xfId="1587"/>
    <cellStyle name="Normal 3 4 3" xfId="1588"/>
    <cellStyle name="Normal 3 5" xfId="1589"/>
    <cellStyle name="Normal 3 5 2" xfId="1590"/>
    <cellStyle name="Normal 3 6" xfId="1591"/>
    <cellStyle name="Normal 3 6 2" xfId="1592"/>
    <cellStyle name="Normal 3 6 2 2" xfId="1593"/>
    <cellStyle name="Normal 3 6 3" xfId="1594"/>
    <cellStyle name="Normal 3 7" xfId="1595"/>
    <cellStyle name="Normal 3 7 2" xfId="1596"/>
    <cellStyle name="Normal 3 7 2 2" xfId="1597"/>
    <cellStyle name="Normal 3 7 3" xfId="1598"/>
    <cellStyle name="Normal 3 8" xfId="1599"/>
    <cellStyle name="Normal 30" xfId="1121"/>
    <cellStyle name="Normal 4" xfId="181"/>
    <cellStyle name="Normal 4 2" xfId="429"/>
    <cellStyle name="Normal 4 2 2" xfId="430"/>
    <cellStyle name="Normal 4 2 2 2" xfId="1098"/>
    <cellStyle name="Normal 4 3" xfId="431"/>
    <cellStyle name="Normal 4 3 2" xfId="1099"/>
    <cellStyle name="Normal 4 4" xfId="1600"/>
    <cellStyle name="Normal 4 4 2" xfId="1601"/>
    <cellStyle name="Normal 4 5" xfId="1602"/>
    <cellStyle name="Normal 4 5 2" xfId="1603"/>
    <cellStyle name="Normal 4 6" xfId="1604"/>
    <cellStyle name="Normal 4 6 2" xfId="1605"/>
    <cellStyle name="Normal 4 7" xfId="1606"/>
    <cellStyle name="Normal 4 7 2" xfId="1607"/>
    <cellStyle name="Normal 4 8" xfId="1608"/>
    <cellStyle name="Normal 5" xfId="182"/>
    <cellStyle name="Normal 5 2" xfId="432"/>
    <cellStyle name="Normal 5 2 2" xfId="1609"/>
    <cellStyle name="Normal 5 3" xfId="1610"/>
    <cellStyle name="Normal 6" xfId="183"/>
    <cellStyle name="Normal 6 2" xfId="184"/>
    <cellStyle name="Normal 6 2 2" xfId="433"/>
    <cellStyle name="Normal 6 3" xfId="434"/>
    <cellStyle name="Normal 6 4" xfId="435"/>
    <cellStyle name="Normal 6 4 2" xfId="1100"/>
    <cellStyle name="Normal 7" xfId="185"/>
    <cellStyle name="Normal 7 2" xfId="436"/>
    <cellStyle name="Normal 8" xfId="186"/>
    <cellStyle name="Normal 8 2" xfId="437"/>
    <cellStyle name="Normal 8 3" xfId="438"/>
    <cellStyle name="Normal 9" xfId="187"/>
    <cellStyle name="Normal 9 2" xfId="439"/>
    <cellStyle name="Normal_99new_tps_LTS2" xfId="188"/>
    <cellStyle name="Normal_99new_tps_LTS2 2" xfId="189"/>
    <cellStyle name="Note 2" xfId="190"/>
    <cellStyle name="Note 2 2" xfId="440"/>
    <cellStyle name="Note 2 2 2" xfId="1611"/>
    <cellStyle name="Note 2 2 2 2" xfId="1612"/>
    <cellStyle name="Note 2 2 3" xfId="1613"/>
    <cellStyle name="Note 2 3" xfId="1614"/>
    <cellStyle name="Note 2 3 2" xfId="1615"/>
    <cellStyle name="Note 2 4" xfId="1616"/>
    <cellStyle name="Note 3" xfId="1617"/>
    <cellStyle name="Note 3 2" xfId="1618"/>
    <cellStyle name="Note 3 2 2" xfId="1619"/>
    <cellStyle name="Note 3 3" xfId="1620"/>
    <cellStyle name="Note 4" xfId="1621"/>
    <cellStyle name="Note 4 2" xfId="1622"/>
    <cellStyle name="Note 4 2 2" xfId="1623"/>
    <cellStyle name="Note 4 3" xfId="1624"/>
    <cellStyle name="Output 2" xfId="191"/>
    <cellStyle name="Output 2 2" xfId="441"/>
    <cellStyle name="Output 2 2 2" xfId="1625"/>
    <cellStyle name="Output 2 2 2 2" xfId="1626"/>
    <cellStyle name="Output 2 2 3" xfId="1627"/>
    <cellStyle name="Output 2 3" xfId="1628"/>
    <cellStyle name="Output 3" xfId="1629"/>
    <cellStyle name="Output 3 2" xfId="1630"/>
    <cellStyle name="Output 4" xfId="1631"/>
    <cellStyle name="Output 4 2" xfId="1632"/>
    <cellStyle name="Output 4 2 2" xfId="1633"/>
    <cellStyle name="Output 4 3" xfId="1634"/>
    <cellStyle name="Percent [2]" xfId="192"/>
    <cellStyle name="Percent 2" xfId="193"/>
    <cellStyle name="RevList" xfId="194"/>
    <cellStyle name="RevList 2" xfId="1635"/>
    <cellStyle name="Style 1" xfId="1636"/>
    <cellStyle name="Style 1 2" xfId="1637"/>
    <cellStyle name="Subtotal" xfId="195"/>
    <cellStyle name="Title 2" xfId="196"/>
    <cellStyle name="Title 2 2" xfId="442"/>
    <cellStyle name="Title 2 2 2" xfId="1638"/>
    <cellStyle name="Title 2 2 2 2" xfId="1639"/>
    <cellStyle name="Title 2 2 3" xfId="1640"/>
    <cellStyle name="Title 2 3" xfId="1641"/>
    <cellStyle name="Title 3" xfId="1642"/>
    <cellStyle name="Title 3 2" xfId="1643"/>
    <cellStyle name="Title 4" xfId="1644"/>
    <cellStyle name="Title 4 2" xfId="1645"/>
    <cellStyle name="Title 4 2 2" xfId="1646"/>
    <cellStyle name="Title 4 3" xfId="1647"/>
    <cellStyle name="Total 2" xfId="197"/>
    <cellStyle name="Total 2 2" xfId="443"/>
    <cellStyle name="Total 2 2 2" xfId="1648"/>
    <cellStyle name="Total 2 2 2 2" xfId="1649"/>
    <cellStyle name="Total 2 2 3" xfId="1650"/>
    <cellStyle name="Total 2 3" xfId="1651"/>
    <cellStyle name="Total 3" xfId="1652"/>
    <cellStyle name="Total 3 2" xfId="1653"/>
    <cellStyle name="Total 3 3" xfId="1654"/>
    <cellStyle name="Total 4" xfId="1655"/>
    <cellStyle name="Total 4 2" xfId="1656"/>
    <cellStyle name="Total 4 2 2" xfId="1657"/>
    <cellStyle name="Total 4 3" xfId="1658"/>
    <cellStyle name="Warning Text 2" xfId="198"/>
    <cellStyle name="Warning Text 2 2" xfId="444"/>
    <cellStyle name="Warning Text 2 2 2" xfId="1659"/>
    <cellStyle name="Warning Text 2 2 2 2" xfId="1660"/>
    <cellStyle name="Warning Text 2 2 3" xfId="1661"/>
    <cellStyle name="Warning Text 2 3" xfId="1662"/>
    <cellStyle name="Warning Text 3" xfId="1663"/>
    <cellStyle name="Warning Text 3 2" xfId="1664"/>
    <cellStyle name="Warning Text 4" xfId="1665"/>
    <cellStyle name="Warning Text 4 2" xfId="1666"/>
    <cellStyle name="Warning Text 4 2 2" xfId="1667"/>
    <cellStyle name="Warning Text 4 3" xfId="1668"/>
    <cellStyle name="ปกติ_Sheet1" xfId="445"/>
    <cellStyle name="标题 1 2" xfId="793"/>
    <cellStyle name="标题 2 2" xfId="794"/>
    <cellStyle name="标题 3 2" xfId="795"/>
    <cellStyle name="标题 4 2" xfId="796"/>
    <cellStyle name="标题 5" xfId="797"/>
    <cellStyle name="標準 3" xfId="1786"/>
    <cellStyle name="標準_IMPFebA" xfId="205"/>
    <cellStyle name="差 2" xfId="547"/>
    <cellStyle name="差_123东南亚分部各类数据统计201206（1）" xfId="548"/>
    <cellStyle name="差_123东南亚分部各类数据统计201206（1） 2" xfId="549"/>
    <cellStyle name="差_123东南亚分部各类数据统计201206（1） 2 2" xfId="550"/>
    <cellStyle name="差_123东南亚分部各类数据统计201206（1）_130411_contact list of coslink coscon sea form" xfId="551"/>
    <cellStyle name="差_123东南亚分部各类数据统计201206（1）_130411_contact list of coslink coscon sea form 2" xfId="552"/>
    <cellStyle name="差_123东南亚分部各类数据统计201206（1）_130411_contact list of coslink coscon sea form 2 2" xfId="553"/>
    <cellStyle name="差_123东南亚分部各类数据统计201206（1）_1类数据统计201303" xfId="554"/>
    <cellStyle name="差_123东南亚分部各类数据统计201206（1）_1类数据统计201303 2" xfId="555"/>
    <cellStyle name="差_123东南亚分部各类数据统计201206（1）_1类数据统计201303 2 2" xfId="556"/>
    <cellStyle name="差_123东南亚分部各类数据统计201206（1）_cosconsea-costar staff infors" xfId="557"/>
    <cellStyle name="差_123东南亚分部各类数据统计201206（1）_cosconsea-costar staff infors 2" xfId="558"/>
    <cellStyle name="差_123东南亚分部各类数据统计201206（1）_cosconsea-costar staff infors 2 2" xfId="559"/>
    <cellStyle name="差_123东南亚分部各类数据统计201206（1）_东南亚分部各类数据统计-201212(泰国更新) (3)" xfId="563"/>
    <cellStyle name="差_123东南亚分部各类数据统计201206（1）_东南亚分部各类数据统计-201212(泰国更新) (3) 2" xfId="564"/>
    <cellStyle name="差_123东南亚分部各类数据统计201206（1）_东南亚分部各类数据统计-201212(泰国更新) (3) 2 2" xfId="565"/>
    <cellStyle name="差_123东南亚分部各类数据统计201206（1）_东南亚分部各类数据统计201303 (2)" xfId="566"/>
    <cellStyle name="差_123东南亚分部各类数据统计201206（1）_东南亚分部各类数据统计201303 (2) 2" xfId="567"/>
    <cellStyle name="差_123东南亚分部各类数据统计201206（1）_东南亚分部各类数据统计201303 (2) 2 2" xfId="568"/>
    <cellStyle name="差_123东南亚分部各类数据统计201206（1）_东南亚分部各类数据统计201303 (4)" xfId="569"/>
    <cellStyle name="差_123东南亚分部各类数据统计201206（1）_东南亚分部各类数据统计201303 (4) 2" xfId="570"/>
    <cellStyle name="差_123东南亚分部各类数据统计201206（1）_东南亚分部各类数据统计201303 (4) 2 2" xfId="571"/>
    <cellStyle name="差_123东南亚分部各类数据统计201206（1）_东南亚分部各类数据统计201303 xls201304" xfId="572"/>
    <cellStyle name="差_123东南亚分部各类数据统计201206（1）_东南亚分部各类数据统计201303 xls201304 2" xfId="573"/>
    <cellStyle name="差_123东南亚分部各类数据统计201206（1）_东南亚分部各类数据统计201303 xls201304 2 2" xfId="574"/>
    <cellStyle name="差_123东南亚分部各类数据统计201206（1）_东南亚公司（含远星公司）人员信息201212" xfId="560"/>
    <cellStyle name="差_123东南亚分部各类数据统计201206（1）_东南亚公司（含远星公司）人员信息201212 2" xfId="561"/>
    <cellStyle name="差_123东南亚分部各类数据统计201206（1）_东南亚公司（含远星公司）人员信息201212 2 2" xfId="562"/>
    <cellStyle name="差_123东南亚分部各类数据统计201206（1）_菲律宾2" xfId="581"/>
    <cellStyle name="差_123东南亚分部各类数据统计201206（1）_菲律宾2 2" xfId="582"/>
    <cellStyle name="差_123东南亚分部各类数据统计201206（1）_菲律宾2 2 2" xfId="583"/>
    <cellStyle name="差_123东南亚分部各类数据统计201206（1）_副本东南亚分部各类数据统计201303" xfId="575"/>
    <cellStyle name="差_123东南亚分部各类数据统计201206（1）_副本东南亚分部各类数据统计201303 2" xfId="576"/>
    <cellStyle name="差_123东南亚分部各类数据统计201206（1）_副本东南亚分部各类数据统计201303 2 2" xfId="577"/>
    <cellStyle name="差_123东南亚分部各类数据统计201206（1）_南亚分部各类数据统计201303" xfId="578"/>
    <cellStyle name="差_123东南亚分部各类数据统计201206（1）_南亚分部各类数据统计201303 2" xfId="579"/>
    <cellStyle name="差_123东南亚分部各类数据统计201206（1）_南亚分部各类数据统计201303 2 2" xfId="580"/>
    <cellStyle name="差_COSCON THAILAND COSNAM STAFF 2012 JULY" xfId="584"/>
    <cellStyle name="差_COSCON THAILAND COSNAM STAFF 2012 JULY 2" xfId="585"/>
    <cellStyle name="差_COSCON THAILAND COSNAM STAFF 2012 JULY 2 2" xfId="586"/>
    <cellStyle name="差_COSCON THAILAND COSNAM STAFF 2012 JULY_130411_contact list of coslink coscon sea form" xfId="587"/>
    <cellStyle name="差_COSCON THAILAND COSNAM STAFF 2012 JULY_130411_contact list of coslink coscon sea form 2" xfId="588"/>
    <cellStyle name="差_COSCON THAILAND COSNAM STAFF 2012 JULY_130411_contact list of coslink coscon sea form 2 2" xfId="589"/>
    <cellStyle name="差_COSCON THAILAND COSNAM STAFF 2012 JULY_1类数据统计201303" xfId="590"/>
    <cellStyle name="差_COSCON THAILAND COSNAM STAFF 2012 JULY_1类数据统计201303 2" xfId="591"/>
    <cellStyle name="差_COSCON THAILAND COSNAM STAFF 2012 JULY_1类数据统计201303 2 2" xfId="592"/>
    <cellStyle name="差_COSCON THAILAND COSNAM STAFF 2012 JULY_cosconsea-costar staff infors" xfId="593"/>
    <cellStyle name="差_COSCON THAILAND COSNAM STAFF 2012 JULY_cosconsea-costar staff infors 2" xfId="594"/>
    <cellStyle name="差_COSCON THAILAND COSNAM STAFF 2012 JULY_cosconsea-costar staff infors 2 2" xfId="595"/>
    <cellStyle name="差_COSCON THAILAND COSNAM STAFF 2012 JULY_东南亚分部各类数据统计-201212(泰国更新) (3)" xfId="599"/>
    <cellStyle name="差_COSCON THAILAND COSNAM STAFF 2012 JULY_东南亚分部各类数据统计-201212(泰国更新) (3) 2" xfId="600"/>
    <cellStyle name="差_COSCON THAILAND COSNAM STAFF 2012 JULY_东南亚分部各类数据统计-201212(泰国更新) (3) 2 2" xfId="601"/>
    <cellStyle name="差_COSCON THAILAND COSNAM STAFF 2012 JULY_东南亚分部各类数据统计201303 (2)" xfId="602"/>
    <cellStyle name="差_COSCON THAILAND COSNAM STAFF 2012 JULY_东南亚分部各类数据统计201303 (2) 2" xfId="603"/>
    <cellStyle name="差_COSCON THAILAND COSNAM STAFF 2012 JULY_东南亚分部各类数据统计201303 (2) 2 2" xfId="604"/>
    <cellStyle name="差_COSCON THAILAND COSNAM STAFF 2012 JULY_东南亚分部各类数据统计201303 (4)" xfId="605"/>
    <cellStyle name="差_COSCON THAILAND COSNAM STAFF 2012 JULY_东南亚分部各类数据统计201303 (4) 2" xfId="606"/>
    <cellStyle name="差_COSCON THAILAND COSNAM STAFF 2012 JULY_东南亚分部各类数据统计201303 (4) 2 2" xfId="607"/>
    <cellStyle name="差_COSCON THAILAND COSNAM STAFF 2012 JULY_东南亚分部各类数据统计201303 xls201304" xfId="608"/>
    <cellStyle name="差_COSCON THAILAND COSNAM STAFF 2012 JULY_东南亚分部各类数据统计201303 xls201304 2" xfId="609"/>
    <cellStyle name="差_COSCON THAILAND COSNAM STAFF 2012 JULY_东南亚分部各类数据统计201303 xls201304 2 2" xfId="610"/>
    <cellStyle name="差_COSCON THAILAND COSNAM STAFF 2012 JULY_东南亚公司（含远星公司）人员信息201212" xfId="596"/>
    <cellStyle name="差_COSCON THAILAND COSNAM STAFF 2012 JULY_东南亚公司（含远星公司）人员信息201212 2" xfId="597"/>
    <cellStyle name="差_COSCON THAILAND COSNAM STAFF 2012 JULY_东南亚公司（含远星公司）人员信息201212 2 2" xfId="598"/>
    <cellStyle name="差_COSCON THAILAND COSNAM STAFF 2012 JULY_菲律宾2" xfId="617"/>
    <cellStyle name="差_COSCON THAILAND COSNAM STAFF 2012 JULY_菲律宾2 2" xfId="618"/>
    <cellStyle name="差_COSCON THAILAND COSNAM STAFF 2012 JULY_菲律宾2 2 2" xfId="619"/>
    <cellStyle name="差_COSCON THAILAND COSNAM STAFF 2012 JULY_副本东南亚分部各类数据统计201303" xfId="611"/>
    <cellStyle name="差_COSCON THAILAND COSNAM STAFF 2012 JULY_副本东南亚分部各类数据统计201303 2" xfId="612"/>
    <cellStyle name="差_COSCON THAILAND COSNAM STAFF 2012 JULY_副本东南亚分部各类数据统计201303 2 2" xfId="613"/>
    <cellStyle name="差_COSCON THAILAND COSNAM STAFF 2012 JULY_南亚分部各类数据统计201303" xfId="614"/>
    <cellStyle name="差_COSCON THAILAND COSNAM STAFF 2012 JULY_南亚分部各类数据统计201303 2" xfId="615"/>
    <cellStyle name="差_COSCON THAILAND COSNAM STAFF 2012 JULY_南亚分部各类数据统计201303 2 2" xfId="616"/>
    <cellStyle name="差_COSLINK_contact list - 130125" xfId="620"/>
    <cellStyle name="差_COSLINK_contact list - 130125 2" xfId="621"/>
    <cellStyle name="差_COSLINK_contact list - 130125 2 2" xfId="622"/>
    <cellStyle name="差_中远印度各类数据统计201212" xfId="623"/>
    <cellStyle name="差_中远印度各类数据统计201212 2" xfId="624"/>
    <cellStyle name="差_中远印度各类数据统计201212 2 2" xfId="625"/>
    <cellStyle name="差_中远印度各类数据统计201212_1类数据统计201303" xfId="626"/>
    <cellStyle name="差_中远印度各类数据统计201212_1类数据统计201303 2" xfId="627"/>
    <cellStyle name="差_中远印度各类数据统计201212_1类数据统计201303 2 2" xfId="628"/>
    <cellStyle name="差_中远印度各类数据统计201212_cosconsea-costar staff infors" xfId="629"/>
    <cellStyle name="差_中远印度各类数据统计201212_cosconsea-costar staff infors 2" xfId="630"/>
    <cellStyle name="差_中远印度各类数据统计201212_cosconsea-costar staff infors 2 2" xfId="631"/>
    <cellStyle name="差_中远印度各类数据统计201212_东南亚分部各类数据统计201303 (2)" xfId="632"/>
    <cellStyle name="差_中远印度各类数据统计201212_东南亚分部各类数据统计201303 (2) 2" xfId="633"/>
    <cellStyle name="差_中远印度各类数据统计201212_东南亚分部各类数据统计201303 (2) 2 2" xfId="634"/>
    <cellStyle name="差_中远印度各类数据统计201212_东南亚分部各类数据统计201303 (4)" xfId="635"/>
    <cellStyle name="差_中远印度各类数据统计201212_东南亚分部各类数据统计201303 (4) 2" xfId="636"/>
    <cellStyle name="差_中远印度各类数据统计201212_东南亚分部各类数据统计201303 (4) 2 2" xfId="637"/>
    <cellStyle name="差_中远印度各类数据统计201212_东南亚分部各类数据统计201303 xls201304" xfId="638"/>
    <cellStyle name="差_中远印度各类数据统计201212_东南亚分部各类数据统计201303 xls201304 2" xfId="639"/>
    <cellStyle name="差_中远印度各类数据统计201212_东南亚分部各类数据统计201303 xls201304 2 2" xfId="640"/>
    <cellStyle name="差_中远印度各类数据统计201212_副本东南亚分部各类数据统计201303" xfId="641"/>
    <cellStyle name="差_中远印度各类数据统计201212_副本东南亚分部各类数据统计201303 2" xfId="642"/>
    <cellStyle name="差_中远印度各类数据统计201212_副本东南亚分部各类数据统计201303 2 2" xfId="643"/>
    <cellStyle name="差_中远印度各类数据统计201212_南亚分部各类数据统计201303" xfId="644"/>
    <cellStyle name="差_中远印度各类数据统计201212_南亚分部各类数据统计201303 2" xfId="645"/>
    <cellStyle name="差_中远印度各类数据统计201212_南亚分部各类数据统计201303 2 2" xfId="646"/>
    <cellStyle name="常规" xfId="0" builtinId="0"/>
    <cellStyle name="常规 10" xfId="647"/>
    <cellStyle name="常规 10 2" xfId="648"/>
    <cellStyle name="常规 10 2 2" xfId="649"/>
    <cellStyle name="常规 10 3" xfId="650"/>
    <cellStyle name="常规 10 3 2" xfId="651"/>
    <cellStyle name="常规 10 4" xfId="652"/>
    <cellStyle name="常规 11" xfId="653"/>
    <cellStyle name="常规 11 2" xfId="654"/>
    <cellStyle name="常规 11 2 2" xfId="655"/>
    <cellStyle name="常规 11 3" xfId="656"/>
    <cellStyle name="常规 12" xfId="657"/>
    <cellStyle name="常规 12 2" xfId="658"/>
    <cellStyle name="常规 12 3" xfId="659"/>
    <cellStyle name="常规 12 4" xfId="1101"/>
    <cellStyle name="常规 13" xfId="660"/>
    <cellStyle name="常规 13 2" xfId="661"/>
    <cellStyle name="常规 13 3" xfId="1699"/>
    <cellStyle name="常规 14" xfId="662"/>
    <cellStyle name="常规 14 2" xfId="663"/>
    <cellStyle name="常规 14 2 2" xfId="664"/>
    <cellStyle name="常规 14 3" xfId="665"/>
    <cellStyle name="常规 15" xfId="666"/>
    <cellStyle name="常规 16" xfId="667"/>
    <cellStyle name="常规 17" xfId="668"/>
    <cellStyle name="常规 17 2" xfId="1102"/>
    <cellStyle name="常规 2" xfId="202"/>
    <cellStyle name="常规 2 10" xfId="1700"/>
    <cellStyle name="常规 2 10 2" xfId="1701"/>
    <cellStyle name="常规 2 10 2 2" xfId="1702"/>
    <cellStyle name="常规 2 10 3" xfId="1703"/>
    <cellStyle name="常规 2 11" xfId="1704"/>
    <cellStyle name="常规 2 11 2" xfId="1705"/>
    <cellStyle name="常规 2 11 2 2" xfId="1706"/>
    <cellStyle name="常规 2 11 3" xfId="1707"/>
    <cellStyle name="常规 2 12" xfId="1708"/>
    <cellStyle name="常规 2 12 2" xfId="1709"/>
    <cellStyle name="常规 2 13" xfId="1710"/>
    <cellStyle name="常规 2 2" xfId="669"/>
    <cellStyle name="常规 2 2 2" xfId="670"/>
    <cellStyle name="常规 2 2 2 2" xfId="671"/>
    <cellStyle name="常规 2 2 2 2 2" xfId="1711"/>
    <cellStyle name="常规 2 2 2 3" xfId="1712"/>
    <cellStyle name="常规 2 2 3" xfId="672"/>
    <cellStyle name="常规 2 2 3 2" xfId="673"/>
    <cellStyle name="常规 2 2 3 2 2" xfId="674"/>
    <cellStyle name="常规 2 2 3 3" xfId="675"/>
    <cellStyle name="常规 2 2 4" xfId="676"/>
    <cellStyle name="常规 2 2 4 2" xfId="677"/>
    <cellStyle name="常规 2 2 5" xfId="678"/>
    <cellStyle name="常规 2 2 6" xfId="679"/>
    <cellStyle name="常规 2 3" xfId="680"/>
    <cellStyle name="常规 2 3 2" xfId="681"/>
    <cellStyle name="常规 2 3 2 2" xfId="682"/>
    <cellStyle name="常规 2 3 2 2 2" xfId="683"/>
    <cellStyle name="常规 2 3 2 3" xfId="684"/>
    <cellStyle name="常规 2 3 3" xfId="685"/>
    <cellStyle name="常规 2 3 3 2" xfId="686"/>
    <cellStyle name="常规 2 3 3 2 2" xfId="687"/>
    <cellStyle name="常规 2 3 3 3" xfId="688"/>
    <cellStyle name="常规 2 3 4" xfId="689"/>
    <cellStyle name="常规 2 3 4 2" xfId="690"/>
    <cellStyle name="常规 2 3 5" xfId="691"/>
    <cellStyle name="常规 2 4" xfId="692"/>
    <cellStyle name="常规 2 4 2" xfId="693"/>
    <cellStyle name="常规 2 4 2 2" xfId="694"/>
    <cellStyle name="常规 2 4 2 2 2" xfId="695"/>
    <cellStyle name="常规 2 4 2 3" xfId="696"/>
    <cellStyle name="常规 2 4 3" xfId="1713"/>
    <cellStyle name="常规 2 5" xfId="697"/>
    <cellStyle name="常规 2 5 2" xfId="698"/>
    <cellStyle name="常规 2 5 2 2" xfId="699"/>
    <cellStyle name="常规 2 5 3" xfId="700"/>
    <cellStyle name="常规 2 5 3 2" xfId="701"/>
    <cellStyle name="常规 2 5 4" xfId="702"/>
    <cellStyle name="常规 2 6" xfId="703"/>
    <cellStyle name="常规 2 6 2" xfId="1714"/>
    <cellStyle name="常规 2 6 2 2" xfId="1715"/>
    <cellStyle name="常规 2 6 3" xfId="1716"/>
    <cellStyle name="常规 2 7" xfId="704"/>
    <cellStyle name="常规 2 7 2" xfId="705"/>
    <cellStyle name="常规 2 7 2 2" xfId="1717"/>
    <cellStyle name="常规 2 7 3" xfId="1718"/>
    <cellStyle name="常规 2 8" xfId="1719"/>
    <cellStyle name="常规 2 8 2" xfId="1720"/>
    <cellStyle name="常规 2 9" xfId="1721"/>
    <cellStyle name="常规 2 9 2" xfId="1722"/>
    <cellStyle name="常规 2 9 2 2" xfId="1723"/>
    <cellStyle name="常规 2 9 3" xfId="1724"/>
    <cellStyle name="常规 21" xfId="1725"/>
    <cellStyle name="常规 21 10" xfId="1726"/>
    <cellStyle name="常规 21 2" xfId="1727"/>
    <cellStyle name="常规 21 2 2" xfId="1728"/>
    <cellStyle name="常规 21 2 2 2" xfId="1729"/>
    <cellStyle name="常规 21 2 2 2 2" xfId="1730"/>
    <cellStyle name="常规 21 2 2 3" xfId="1731"/>
    <cellStyle name="常规 21 2 3" xfId="1732"/>
    <cellStyle name="常规 21 2 3 2" xfId="1733"/>
    <cellStyle name="常规 21 2 4" xfId="1734"/>
    <cellStyle name="常规 21 2 4 2" xfId="1735"/>
    <cellStyle name="常规 21 2 5" xfId="1736"/>
    <cellStyle name="常规 21 3" xfId="1737"/>
    <cellStyle name="常规 21 3 2" xfId="1738"/>
    <cellStyle name="常规 21 3 2 2" xfId="1739"/>
    <cellStyle name="常规 21 3 3" xfId="1740"/>
    <cellStyle name="常规 21 4" xfId="1741"/>
    <cellStyle name="常规 21 4 2" xfId="1742"/>
    <cellStyle name="常规 21 4 2 2" xfId="1743"/>
    <cellStyle name="常规 21 4 3" xfId="1744"/>
    <cellStyle name="常规 21 5" xfId="1745"/>
    <cellStyle name="常规 21 5 2" xfId="1746"/>
    <cellStyle name="常规 21 5 2 2" xfId="1747"/>
    <cellStyle name="常规 21 5 3" xfId="1748"/>
    <cellStyle name="常规 21 6" xfId="1749"/>
    <cellStyle name="常规 21 6 2" xfId="1750"/>
    <cellStyle name="常规 21 6 2 2" xfId="1751"/>
    <cellStyle name="常规 21 6 3" xfId="1752"/>
    <cellStyle name="常规 21 7" xfId="1753"/>
    <cellStyle name="常规 21 7 2" xfId="1754"/>
    <cellStyle name="常规 21 7 2 2" xfId="1755"/>
    <cellStyle name="常规 21 7 3" xfId="1756"/>
    <cellStyle name="常规 21 8" xfId="1757"/>
    <cellStyle name="常规 21 8 2" xfId="1758"/>
    <cellStyle name="常规 21 9" xfId="1759"/>
    <cellStyle name="常规 21 9 2" xfId="1760"/>
    <cellStyle name="常规 3" xfId="203"/>
    <cellStyle name="常规 3 10" xfId="1761"/>
    <cellStyle name="常规 3 10 2" xfId="1762"/>
    <cellStyle name="常规 3 11" xfId="1763"/>
    <cellStyle name="常规 3 11 2" xfId="1764"/>
    <cellStyle name="常规 3 12" xfId="1765"/>
    <cellStyle name="常规 3 2" xfId="204"/>
    <cellStyle name="常规 3 2 2" xfId="706"/>
    <cellStyle name="常规 3 2 2 2" xfId="707"/>
    <cellStyle name="常规 3 2 2 2 2" xfId="1766"/>
    <cellStyle name="常规 3 2 2 3" xfId="1767"/>
    <cellStyle name="常规 3 2 3" xfId="708"/>
    <cellStyle name="常规 3 2 3 2" xfId="709"/>
    <cellStyle name="常规 3 2 4" xfId="710"/>
    <cellStyle name="常规 3 2 4 2" xfId="711"/>
    <cellStyle name="常规 3 2 5" xfId="712"/>
    <cellStyle name="常规 3 3" xfId="713"/>
    <cellStyle name="常规 3 3 2" xfId="714"/>
    <cellStyle name="常规 3 3 2 2" xfId="1768"/>
    <cellStyle name="常规 3 3 3" xfId="1769"/>
    <cellStyle name="常规 3 4" xfId="715"/>
    <cellStyle name="常规 3 4 2" xfId="716"/>
    <cellStyle name="常规 3 4 2 2" xfId="717"/>
    <cellStyle name="常规 3 4 3" xfId="718"/>
    <cellStyle name="常规 3 5" xfId="719"/>
    <cellStyle name="常规 3 5 2" xfId="720"/>
    <cellStyle name="常规 3 5 2 2" xfId="1770"/>
    <cellStyle name="常规 3 5 3" xfId="1771"/>
    <cellStyle name="常规 3 6" xfId="721"/>
    <cellStyle name="常规 3 6 2" xfId="722"/>
    <cellStyle name="常规 3 6 2 2" xfId="1772"/>
    <cellStyle name="常规 3 6 3" xfId="1773"/>
    <cellStyle name="常规 3 7" xfId="723"/>
    <cellStyle name="常规 3 7 2" xfId="724"/>
    <cellStyle name="常规 3 7 2 2" xfId="1774"/>
    <cellStyle name="常规 3 7 3" xfId="1775"/>
    <cellStyle name="常规 3 8" xfId="725"/>
    <cellStyle name="常规 3 8 2" xfId="1776"/>
    <cellStyle name="常规 3 9" xfId="1777"/>
    <cellStyle name="常规 3 9 2" xfId="1778"/>
    <cellStyle name="常规 3 9 2 2" xfId="1779"/>
    <cellStyle name="常规 3 9 2 2 2" xfId="1780"/>
    <cellStyle name="常规 3 9 2 3" xfId="1781"/>
    <cellStyle name="常规 3 9 3" xfId="1782"/>
    <cellStyle name="常规 3 9 3 2" xfId="1783"/>
    <cellStyle name="常规 3 9 4" xfId="1784"/>
    <cellStyle name="常规 4" xfId="726"/>
    <cellStyle name="常规 4 2" xfId="727"/>
    <cellStyle name="常规 4 2 2" xfId="728"/>
    <cellStyle name="常规 4 2 2 2" xfId="729"/>
    <cellStyle name="常规 4 2 3" xfId="730"/>
    <cellStyle name="常规 4 3" xfId="731"/>
    <cellStyle name="常规 4 3 2" xfId="732"/>
    <cellStyle name="常规 4 3 2 2" xfId="733"/>
    <cellStyle name="常规 4 3 3" xfId="734"/>
    <cellStyle name="常规 4 4" xfId="735"/>
    <cellStyle name="常规 4 4 2" xfId="736"/>
    <cellStyle name="常规 4 5" xfId="737"/>
    <cellStyle name="常规 4 5 2" xfId="738"/>
    <cellStyle name="常规 4 6" xfId="739"/>
    <cellStyle name="常规 5" xfId="740"/>
    <cellStyle name="常规 5 2" xfId="741"/>
    <cellStyle name="常规 5 2 2" xfId="742"/>
    <cellStyle name="常规 5 2 2 2" xfId="743"/>
    <cellStyle name="常规 5 2 3" xfId="744"/>
    <cellStyle name="常规 5 3" xfId="745"/>
    <cellStyle name="常规 5 3 2" xfId="746"/>
    <cellStyle name="常规 5 3 2 2" xfId="747"/>
    <cellStyle name="常规 5 3 3" xfId="748"/>
    <cellStyle name="常规 5 4" xfId="749"/>
    <cellStyle name="常规 5 4 2" xfId="750"/>
    <cellStyle name="常规 5 5" xfId="751"/>
    <cellStyle name="常规 5 5 2" xfId="752"/>
    <cellStyle name="常规 5 6" xfId="753"/>
    <cellStyle name="常规 6" xfId="754"/>
    <cellStyle name="常规 6 2" xfId="755"/>
    <cellStyle name="常规 6 2 2" xfId="756"/>
    <cellStyle name="常规 6 3" xfId="757"/>
    <cellStyle name="常规 6 3 2" xfId="758"/>
    <cellStyle name="常规 6 4" xfId="759"/>
    <cellStyle name="常规 7" xfId="760"/>
    <cellStyle name="常规 7 2" xfId="761"/>
    <cellStyle name="常规 7 2 2" xfId="762"/>
    <cellStyle name="常规 7 2 2 2" xfId="763"/>
    <cellStyle name="常规 7 2 2 2 2" xfId="764"/>
    <cellStyle name="常规 7 2 2 3" xfId="765"/>
    <cellStyle name="常规 7 2 3" xfId="766"/>
    <cellStyle name="常规 7 3" xfId="767"/>
    <cellStyle name="常规 7 3 2" xfId="768"/>
    <cellStyle name="常规 7 3 2 2" xfId="769"/>
    <cellStyle name="常规 7 4" xfId="770"/>
    <cellStyle name="常规 7 4 2" xfId="771"/>
    <cellStyle name="常规 7 4 2 2" xfId="772"/>
    <cellStyle name="常规 7 4 3" xfId="773"/>
    <cellStyle name="常规 7 5" xfId="774"/>
    <cellStyle name="常规 7 6" xfId="775"/>
    <cellStyle name="常规 8" xfId="776"/>
    <cellStyle name="常规 8 2" xfId="777"/>
    <cellStyle name="常规 8 2 2" xfId="778"/>
    <cellStyle name="常规 8 3" xfId="779"/>
    <cellStyle name="常规 8 4" xfId="780"/>
    <cellStyle name="常规 9" xfId="781"/>
    <cellStyle name="常规 9 2" xfId="782"/>
    <cellStyle name="常规 9 2 2" xfId="783"/>
    <cellStyle name="常规 9 2 3" xfId="784"/>
    <cellStyle name="常规 9 3" xfId="785"/>
    <cellStyle name="常规 9 4" xfId="786"/>
    <cellStyle name="超連結 2" xfId="1788"/>
    <cellStyle name="超連結 2 2" xfId="1789"/>
    <cellStyle name="超連結 6" xfId="1790"/>
    <cellStyle name="超链接 2" xfId="807"/>
    <cellStyle name="超链接 2 2" xfId="1791"/>
    <cellStyle name="超链接 3" xfId="808"/>
    <cellStyle name="超链接 3 2" xfId="1792"/>
    <cellStyle name="超链接 3 2 2" xfId="1793"/>
    <cellStyle name="超链接 3 2 2 2" xfId="1794"/>
    <cellStyle name="超链接 3 2 3" xfId="1795"/>
    <cellStyle name="超链接 3 3" xfId="1796"/>
    <cellStyle name="超链接 3 3 2" xfId="1797"/>
    <cellStyle name="超链接 3 3 2 2" xfId="1798"/>
    <cellStyle name="超链接 3 3 3" xfId="1799"/>
    <cellStyle name="超链接 3 4" xfId="1800"/>
    <cellStyle name="超链接 3 4 2" xfId="1801"/>
    <cellStyle name="超链接 3 5" xfId="1802"/>
    <cellStyle name="超链接 30" xfId="809"/>
    <cellStyle name="超链接 4" xfId="810"/>
    <cellStyle name="超链接 4 2" xfId="1803"/>
    <cellStyle name="超链接 4 2 2" xfId="1804"/>
    <cellStyle name="超链接 4 3" xfId="1805"/>
    <cellStyle name="超链接 5" xfId="1806"/>
    <cellStyle name="超链接 6" xfId="1807"/>
    <cellStyle name="超链接_COSCO contact list" xfId="208"/>
    <cellStyle name="好 2" xfId="447"/>
    <cellStyle name="好_123东南亚分部各类数据统计201206（1）" xfId="448"/>
    <cellStyle name="好_123东南亚分部各类数据统计201206（1） 2" xfId="449"/>
    <cellStyle name="好_123东南亚分部各类数据统计201206（1） 2 2" xfId="450"/>
    <cellStyle name="好_123东南亚分部各类数据统计201206（1）_130411_contact list of coslink coscon sea form" xfId="451"/>
    <cellStyle name="好_123东南亚分部各类数据统计201206（1）_130411_contact list of coslink coscon sea form 2" xfId="452"/>
    <cellStyle name="好_123东南亚分部各类数据统计201206（1）_130411_contact list of coslink coscon sea form 2 2" xfId="453"/>
    <cellStyle name="好_123东南亚分部各类数据统计201206（1）_1类数据统计201303" xfId="454"/>
    <cellStyle name="好_123东南亚分部各类数据统计201206（1）_1类数据统计201303 2" xfId="455"/>
    <cellStyle name="好_123东南亚分部各类数据统计201206（1）_1类数据统计201303 2 2" xfId="456"/>
    <cellStyle name="好_123东南亚分部各类数据统计201206（1）_cosconsea-costar staff infors" xfId="457"/>
    <cellStyle name="好_123东南亚分部各类数据统计201206（1）_cosconsea-costar staff infors 2" xfId="458"/>
    <cellStyle name="好_123东南亚分部各类数据统计201206（1）_cosconsea-costar staff infors 2 2" xfId="459"/>
    <cellStyle name="好_123东南亚分部各类数据统计201206（1）_东南亚分部各类数据统计-201212(泰国更新) (3)" xfId="463"/>
    <cellStyle name="好_123东南亚分部各类数据统计201206（1）_东南亚分部各类数据统计-201212(泰国更新) (3) 2" xfId="464"/>
    <cellStyle name="好_123东南亚分部各类数据统计201206（1）_东南亚分部各类数据统计-201212(泰国更新) (3) 2 2" xfId="465"/>
    <cellStyle name="好_123东南亚分部各类数据统计201206（1）_东南亚分部各类数据统计201303 (2)" xfId="466"/>
    <cellStyle name="好_123东南亚分部各类数据统计201206（1）_东南亚分部各类数据统计201303 (2) 2" xfId="467"/>
    <cellStyle name="好_123东南亚分部各类数据统计201206（1）_东南亚分部各类数据统计201303 (2) 2 2" xfId="468"/>
    <cellStyle name="好_123东南亚分部各类数据统计201206（1）_东南亚分部各类数据统计201303 (4)" xfId="469"/>
    <cellStyle name="好_123东南亚分部各类数据统计201206（1）_东南亚分部各类数据统计201303 (4) 2" xfId="470"/>
    <cellStyle name="好_123东南亚分部各类数据统计201206（1）_东南亚分部各类数据统计201303 (4) 2 2" xfId="471"/>
    <cellStyle name="好_123东南亚分部各类数据统计201206（1）_东南亚分部各类数据统计201303 xls201304" xfId="472"/>
    <cellStyle name="好_123东南亚分部各类数据统计201206（1）_东南亚分部各类数据统计201303 xls201304 2" xfId="473"/>
    <cellStyle name="好_123东南亚分部各类数据统计201206（1）_东南亚分部各类数据统计201303 xls201304 2 2" xfId="474"/>
    <cellStyle name="好_123东南亚分部各类数据统计201206（1）_东南亚公司（含远星公司）人员信息201212" xfId="460"/>
    <cellStyle name="好_123东南亚分部各类数据统计201206（1）_东南亚公司（含远星公司）人员信息201212 2" xfId="461"/>
    <cellStyle name="好_123东南亚分部各类数据统计201206（1）_东南亚公司（含远星公司）人员信息201212 2 2" xfId="462"/>
    <cellStyle name="好_123东南亚分部各类数据统计201206（1）_菲律宾2" xfId="481"/>
    <cellStyle name="好_123东南亚分部各类数据统计201206（1）_菲律宾2 2" xfId="482"/>
    <cellStyle name="好_123东南亚分部各类数据统计201206（1）_菲律宾2 2 2" xfId="483"/>
    <cellStyle name="好_123东南亚分部各类数据统计201206（1）_副本东南亚分部各类数据统计201303" xfId="475"/>
    <cellStyle name="好_123东南亚分部各类数据统计201206（1）_副本东南亚分部各类数据统计201303 2" xfId="476"/>
    <cellStyle name="好_123东南亚分部各类数据统计201206（1）_副本东南亚分部各类数据统计201303 2 2" xfId="477"/>
    <cellStyle name="好_123东南亚分部各类数据统计201206（1）_南亚分部各类数据统计201303" xfId="478"/>
    <cellStyle name="好_123东南亚分部各类数据统计201206（1）_南亚分部各类数据统计201303 2" xfId="479"/>
    <cellStyle name="好_123东南亚分部各类数据统计201206（1）_南亚分部各类数据统计201303 2 2" xfId="480"/>
    <cellStyle name="好_COSCON THAILAND COSNAM STAFF 2012 JULY" xfId="484"/>
    <cellStyle name="好_COSCON THAILAND COSNAM STAFF 2012 JULY 2" xfId="485"/>
    <cellStyle name="好_COSCON THAILAND COSNAM STAFF 2012 JULY 2 2" xfId="486"/>
    <cellStyle name="好_COSCON THAILAND COSNAM STAFF 2012 JULY_130411_contact list of coslink coscon sea form" xfId="487"/>
    <cellStyle name="好_COSCON THAILAND COSNAM STAFF 2012 JULY_130411_contact list of coslink coscon sea form 2" xfId="488"/>
    <cellStyle name="好_COSCON THAILAND COSNAM STAFF 2012 JULY_130411_contact list of coslink coscon sea form 2 2" xfId="489"/>
    <cellStyle name="好_COSCON THAILAND COSNAM STAFF 2012 JULY_1类数据统计201303" xfId="490"/>
    <cellStyle name="好_COSCON THAILAND COSNAM STAFF 2012 JULY_1类数据统计201303 2" xfId="491"/>
    <cellStyle name="好_COSCON THAILAND COSNAM STAFF 2012 JULY_1类数据统计201303 2 2" xfId="492"/>
    <cellStyle name="好_COSCON THAILAND COSNAM STAFF 2012 JULY_cosconsea-costar staff infors" xfId="493"/>
    <cellStyle name="好_COSCON THAILAND COSNAM STAFF 2012 JULY_cosconsea-costar staff infors 2" xfId="494"/>
    <cellStyle name="好_COSCON THAILAND COSNAM STAFF 2012 JULY_cosconsea-costar staff infors 2 2" xfId="495"/>
    <cellStyle name="好_COSCON THAILAND COSNAM STAFF 2012 JULY_东南亚分部各类数据统计-201212(泰国更新) (3)" xfId="499"/>
    <cellStyle name="好_COSCON THAILAND COSNAM STAFF 2012 JULY_东南亚分部各类数据统计-201212(泰国更新) (3) 2" xfId="500"/>
    <cellStyle name="好_COSCON THAILAND COSNAM STAFF 2012 JULY_东南亚分部各类数据统计-201212(泰国更新) (3) 2 2" xfId="501"/>
    <cellStyle name="好_COSCON THAILAND COSNAM STAFF 2012 JULY_东南亚分部各类数据统计201303 (2)" xfId="502"/>
    <cellStyle name="好_COSCON THAILAND COSNAM STAFF 2012 JULY_东南亚分部各类数据统计201303 (2) 2" xfId="503"/>
    <cellStyle name="好_COSCON THAILAND COSNAM STAFF 2012 JULY_东南亚分部各类数据统计201303 (2) 2 2" xfId="504"/>
    <cellStyle name="好_COSCON THAILAND COSNAM STAFF 2012 JULY_东南亚分部各类数据统计201303 (4)" xfId="505"/>
    <cellStyle name="好_COSCON THAILAND COSNAM STAFF 2012 JULY_东南亚分部各类数据统计201303 (4) 2" xfId="506"/>
    <cellStyle name="好_COSCON THAILAND COSNAM STAFF 2012 JULY_东南亚分部各类数据统计201303 (4) 2 2" xfId="507"/>
    <cellStyle name="好_COSCON THAILAND COSNAM STAFF 2012 JULY_东南亚分部各类数据统计201303 xls201304" xfId="508"/>
    <cellStyle name="好_COSCON THAILAND COSNAM STAFF 2012 JULY_东南亚分部各类数据统计201303 xls201304 2" xfId="509"/>
    <cellStyle name="好_COSCON THAILAND COSNAM STAFF 2012 JULY_东南亚分部各类数据统计201303 xls201304 2 2" xfId="510"/>
    <cellStyle name="好_COSCON THAILAND COSNAM STAFF 2012 JULY_东南亚公司（含远星公司）人员信息201212" xfId="496"/>
    <cellStyle name="好_COSCON THAILAND COSNAM STAFF 2012 JULY_东南亚公司（含远星公司）人员信息201212 2" xfId="497"/>
    <cellStyle name="好_COSCON THAILAND COSNAM STAFF 2012 JULY_东南亚公司（含远星公司）人员信息201212 2 2" xfId="498"/>
    <cellStyle name="好_COSCON THAILAND COSNAM STAFF 2012 JULY_菲律宾2" xfId="517"/>
    <cellStyle name="好_COSCON THAILAND COSNAM STAFF 2012 JULY_菲律宾2 2" xfId="518"/>
    <cellStyle name="好_COSCON THAILAND COSNAM STAFF 2012 JULY_菲律宾2 2 2" xfId="519"/>
    <cellStyle name="好_COSCON THAILAND COSNAM STAFF 2012 JULY_副本东南亚分部各类数据统计201303" xfId="511"/>
    <cellStyle name="好_COSCON THAILAND COSNAM STAFF 2012 JULY_副本东南亚分部各类数据统计201303 2" xfId="512"/>
    <cellStyle name="好_COSCON THAILAND COSNAM STAFF 2012 JULY_副本东南亚分部各类数据统计201303 2 2" xfId="513"/>
    <cellStyle name="好_COSCON THAILAND COSNAM STAFF 2012 JULY_南亚分部各类数据统计201303" xfId="514"/>
    <cellStyle name="好_COSCON THAILAND COSNAM STAFF 2012 JULY_南亚分部各类数据统计201303 2" xfId="515"/>
    <cellStyle name="好_COSCON THAILAND COSNAM STAFF 2012 JULY_南亚分部各类数据统计201303 2 2" xfId="516"/>
    <cellStyle name="好_COSLINK_contact list - 130125" xfId="520"/>
    <cellStyle name="好_COSLINK_contact list - 130125 2" xfId="521"/>
    <cellStyle name="好_COSLINK_contact list - 130125 2 2" xfId="522"/>
    <cellStyle name="好_中远印度各类数据统计201212" xfId="523"/>
    <cellStyle name="好_中远印度各类数据统计201212 2" xfId="524"/>
    <cellStyle name="好_中远印度各类数据统计201212 2 2" xfId="525"/>
    <cellStyle name="好_中远印度各类数据统计201212_1类数据统计201303" xfId="526"/>
    <cellStyle name="好_中远印度各类数据统计201212_1类数据统计201303 2" xfId="527"/>
    <cellStyle name="好_中远印度各类数据统计201212_1类数据统计201303 2 2" xfId="528"/>
    <cellStyle name="好_中远印度各类数据统计201212_cosconsea-costar staff infors" xfId="529"/>
    <cellStyle name="好_中远印度各类数据统计201212_cosconsea-costar staff infors 2" xfId="530"/>
    <cellStyle name="好_中远印度各类数据统计201212_cosconsea-costar staff infors 2 2" xfId="531"/>
    <cellStyle name="好_中远印度各类数据统计201212_东南亚分部各类数据统计201303 (2)" xfId="532"/>
    <cellStyle name="好_中远印度各类数据统计201212_东南亚分部各类数据统计201303 (2) 2" xfId="533"/>
    <cellStyle name="好_中远印度各类数据统计201212_东南亚分部各类数据统计201303 (2) 2 2" xfId="534"/>
    <cellStyle name="好_中远印度各类数据统计201212_东南亚分部各类数据统计201303 (4)" xfId="535"/>
    <cellStyle name="好_中远印度各类数据统计201212_东南亚分部各类数据统计201303 (4) 2" xfId="536"/>
    <cellStyle name="好_中远印度各类数据统计201212_东南亚分部各类数据统计201303 (4) 2 2" xfId="537"/>
    <cellStyle name="好_中远印度各类数据统计201212_东南亚分部各类数据统计201303 xls201304" xfId="538"/>
    <cellStyle name="好_中远印度各类数据统计201212_东南亚分部各类数据统计201303 xls201304 2" xfId="539"/>
    <cellStyle name="好_中远印度各类数据统计201212_东南亚分部各类数据统计201303 xls201304 2 2" xfId="540"/>
    <cellStyle name="好_中远印度各类数据统计201212_副本东南亚分部各类数据统计201303" xfId="541"/>
    <cellStyle name="好_中远印度各类数据统计201212_副本东南亚分部各类数据统计201303 2" xfId="542"/>
    <cellStyle name="好_中远印度各类数据统计201212_副本东南亚分部各类数据统计201303 2 2" xfId="543"/>
    <cellStyle name="好_中远印度各类数据统计201212_南亚分部各类数据统计201303" xfId="544"/>
    <cellStyle name="好_中远印度各类数据统计201212_南亚分部各类数据统计201303 2" xfId="545"/>
    <cellStyle name="好_中远印度各类数据统计201212_南亚分部各类数据统计201303 2 2" xfId="546"/>
    <cellStyle name="汇总 2" xfId="802"/>
    <cellStyle name="货币 2" xfId="1787"/>
    <cellStyle name="貨幣[0]_pldt" xfId="207"/>
    <cellStyle name="计算 2" xfId="806"/>
    <cellStyle name="检查单元格 2" xfId="800"/>
    <cellStyle name="解释性文本 2" xfId="804"/>
    <cellStyle name="警告文本 2" xfId="805"/>
    <cellStyle name="链接单元格 2" xfId="814"/>
    <cellStyle name="千分位 2" xfId="1698"/>
    <cellStyle name="千位分隔[0] 2" xfId="1684"/>
    <cellStyle name="千位分隔[0] 2 2" xfId="1685"/>
    <cellStyle name="千位分隔[0] 2 2 2" xfId="1686"/>
    <cellStyle name="千位分隔[0] 2 2 2 2" xfId="1687"/>
    <cellStyle name="千位分隔[0] 2 2 3" xfId="1688"/>
    <cellStyle name="千位分隔[0] 2 3" xfId="1689"/>
    <cellStyle name="千位分隔[0] 2 3 2" xfId="1690"/>
    <cellStyle name="千位分隔[0] 2 4" xfId="1691"/>
    <cellStyle name="千位分隔[0] 2 4 2" xfId="1692"/>
    <cellStyle name="千位分隔[0] 2 5" xfId="1693"/>
    <cellStyle name="千位分隔[0] 2 5 2" xfId="1694"/>
    <cellStyle name="千位分隔[0] 2 6" xfId="1695"/>
    <cellStyle name="千位分隔[0] 2 6 2" xfId="1696"/>
    <cellStyle name="千位分隔[0] 2 7" xfId="1697"/>
    <cellStyle name="强调文字颜色 1 2" xfId="787"/>
    <cellStyle name="强调文字颜色 2 2" xfId="788"/>
    <cellStyle name="强调文字颜色 3 2" xfId="789"/>
    <cellStyle name="强调文字颜色 4 2" xfId="790"/>
    <cellStyle name="强调文字颜色 5 2" xfId="791"/>
    <cellStyle name="强调文字颜色 6 2" xfId="792"/>
    <cellStyle name="鱔 [0]_95鼻褒瞳" xfId="210"/>
    <cellStyle name="鱔_95鼻褒瞳" xfId="211"/>
    <cellStyle name="适中 2" xfId="813"/>
    <cellStyle name="输出 2" xfId="812"/>
    <cellStyle name="输入 2" xfId="811"/>
    <cellStyle name="隨後的超連結_ECSYSTEM" xfId="209"/>
    <cellStyle name="巍葆 [0]_95鼻褒瞳" xfId="200"/>
    <cellStyle name="巍葆_95鼻褒瞳" xfId="201"/>
    <cellStyle name="样式 1" xfId="798"/>
    <cellStyle name="样式 1 2" xfId="799"/>
    <cellStyle name="样式 1 2 2" xfId="1785"/>
    <cellStyle name="樣式 1" xfId="206"/>
    <cellStyle name="樣式 1 2" xfId="801"/>
    <cellStyle name="一般 2" xfId="199"/>
    <cellStyle name="一般 2 2" xfId="446"/>
    <cellStyle name="一般_2005-03-01 Long Term Schedule-China-1" xfId="1683"/>
    <cellStyle name="注释 2" xfId="803"/>
    <cellStyle name="쉼표 [0] 2" xfId="1669"/>
    <cellStyle name="쉼표 [0] 2 2" xfId="1670"/>
    <cellStyle name="열어본 하이퍼링크" xfId="1671"/>
    <cellStyle name="열어본 하이퍼링크 2" xfId="1672"/>
    <cellStyle name="콤마 [0]_94실적 (2)" xfId="1673"/>
    <cellStyle name="콤마_94실적 (2)" xfId="1674"/>
    <cellStyle name="표준 2" xfId="1675"/>
    <cellStyle name="표준 2 2" xfId="1676"/>
    <cellStyle name="표준 2 2 2" xfId="1677"/>
    <cellStyle name="표준 2 3" xfId="1678"/>
    <cellStyle name="표준_AGENT" xfId="1679"/>
    <cellStyle name="하이퍼링크" xfId="1680"/>
    <cellStyle name="하이퍼링크 2" xfId="1681"/>
    <cellStyle name="하이퍼링크_HL contact List(1)" xfId="1682"/>
  </cellStyles>
  <dxfs count="0"/>
  <tableStyles count="0" defaultTableStyle="TableStyleMedium2" defaultPivotStyle="PivotStyleLight16"/>
  <colors>
    <mruColors>
      <color rgb="FF0000FF"/>
      <color rgb="FFFF00FF"/>
      <color rgb="FF3333FF"/>
      <color rgb="FF000000"/>
      <color rgb="FFFF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9.bin"/><Relationship Id="rId3" Type="http://schemas.openxmlformats.org/officeDocument/2006/relationships/printerSettings" Target="../printerSettings/printerSettings74.bin"/><Relationship Id="rId7" Type="http://schemas.openxmlformats.org/officeDocument/2006/relationships/printerSettings" Target="../printerSettings/printerSettings78.bin"/><Relationship Id="rId2" Type="http://schemas.openxmlformats.org/officeDocument/2006/relationships/printerSettings" Target="../printerSettings/printerSettings73.bin"/><Relationship Id="rId1" Type="http://schemas.openxmlformats.org/officeDocument/2006/relationships/printerSettings" Target="../printerSettings/printerSettings72.bin"/><Relationship Id="rId6" Type="http://schemas.openxmlformats.org/officeDocument/2006/relationships/printerSettings" Target="../printerSettings/printerSettings77.bin"/><Relationship Id="rId5" Type="http://schemas.openxmlformats.org/officeDocument/2006/relationships/printerSettings" Target="../printerSettings/printerSettings76.bin"/><Relationship Id="rId4" Type="http://schemas.openxmlformats.org/officeDocument/2006/relationships/printerSettings" Target="../printerSettings/printerSettings75.bin"/><Relationship Id="rId9" Type="http://schemas.openxmlformats.org/officeDocument/2006/relationships/printerSettings" Target="../printerSettings/printerSettings8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8.bin"/><Relationship Id="rId3" Type="http://schemas.openxmlformats.org/officeDocument/2006/relationships/printerSettings" Target="../printerSettings/printerSettings83.bin"/><Relationship Id="rId7" Type="http://schemas.openxmlformats.org/officeDocument/2006/relationships/printerSettings" Target="../printerSettings/printerSettings87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6.bin"/><Relationship Id="rId5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1.bin"/><Relationship Id="rId2" Type="http://schemas.openxmlformats.org/officeDocument/2006/relationships/printerSettings" Target="../printerSettings/printerSettings90.bin"/><Relationship Id="rId1" Type="http://schemas.openxmlformats.org/officeDocument/2006/relationships/printerSettings" Target="../printerSettings/printerSettings89.bin"/><Relationship Id="rId4" Type="http://schemas.openxmlformats.org/officeDocument/2006/relationships/printerSettings" Target="../printerSettings/printerSettings9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5.bin"/><Relationship Id="rId7" Type="http://schemas.openxmlformats.org/officeDocument/2006/relationships/printerSettings" Target="../printerSettings/printerSettings99.bin"/><Relationship Id="rId2" Type="http://schemas.openxmlformats.org/officeDocument/2006/relationships/printerSettings" Target="../printerSettings/printerSettings94.bin"/><Relationship Id="rId1" Type="http://schemas.openxmlformats.org/officeDocument/2006/relationships/printerSettings" Target="../printerSettings/printerSettings93.bin"/><Relationship Id="rId6" Type="http://schemas.openxmlformats.org/officeDocument/2006/relationships/printerSettings" Target="../printerSettings/printerSettings98.bin"/><Relationship Id="rId5" Type="http://schemas.openxmlformats.org/officeDocument/2006/relationships/printerSettings" Target="../printerSettings/printerSettings97.bin"/><Relationship Id="rId4" Type="http://schemas.openxmlformats.org/officeDocument/2006/relationships/printerSettings" Target="../printerSettings/printerSettings9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2.bin"/><Relationship Id="rId7" Type="http://schemas.openxmlformats.org/officeDocument/2006/relationships/printerSettings" Target="../printerSettings/printerSettings106.bin"/><Relationship Id="rId2" Type="http://schemas.openxmlformats.org/officeDocument/2006/relationships/printerSettings" Target="../printerSettings/printerSettings101.bin"/><Relationship Id="rId1" Type="http://schemas.openxmlformats.org/officeDocument/2006/relationships/printerSettings" Target="../printerSettings/printerSettings100.bin"/><Relationship Id="rId6" Type="http://schemas.openxmlformats.org/officeDocument/2006/relationships/printerSettings" Target="../printerSettings/printerSettings105.bin"/><Relationship Id="rId5" Type="http://schemas.openxmlformats.org/officeDocument/2006/relationships/printerSettings" Target="../printerSettings/printerSettings104.bin"/><Relationship Id="rId4" Type="http://schemas.openxmlformats.org/officeDocument/2006/relationships/printerSettings" Target="../printerSettings/printerSettings10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9.bin"/><Relationship Id="rId7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8.bin"/><Relationship Id="rId1" Type="http://schemas.openxmlformats.org/officeDocument/2006/relationships/printerSettings" Target="../printerSettings/printerSettings107.bin"/><Relationship Id="rId6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1.bin"/><Relationship Id="rId3" Type="http://schemas.openxmlformats.org/officeDocument/2006/relationships/printerSettings" Target="../printerSettings/printerSettings116.bin"/><Relationship Id="rId7" Type="http://schemas.openxmlformats.org/officeDocument/2006/relationships/printerSettings" Target="../printerSettings/printerSettings120.bin"/><Relationship Id="rId2" Type="http://schemas.openxmlformats.org/officeDocument/2006/relationships/printerSettings" Target="../printerSettings/printerSettings115.bin"/><Relationship Id="rId1" Type="http://schemas.openxmlformats.org/officeDocument/2006/relationships/printerSettings" Target="../printerSettings/printerSettings114.bin"/><Relationship Id="rId6" Type="http://schemas.openxmlformats.org/officeDocument/2006/relationships/printerSettings" Target="../printerSettings/printerSettings119.bin"/><Relationship Id="rId5" Type="http://schemas.openxmlformats.org/officeDocument/2006/relationships/printerSettings" Target="../printerSettings/printerSettings118.bin"/><Relationship Id="rId4" Type="http://schemas.openxmlformats.org/officeDocument/2006/relationships/printerSettings" Target="../printerSettings/printerSettings117.bin"/><Relationship Id="rId9" Type="http://schemas.openxmlformats.org/officeDocument/2006/relationships/printerSettings" Target="../printerSettings/printerSettings122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0.bin"/><Relationship Id="rId3" Type="http://schemas.openxmlformats.org/officeDocument/2006/relationships/printerSettings" Target="../printerSettings/printerSettings125.bin"/><Relationship Id="rId7" Type="http://schemas.openxmlformats.org/officeDocument/2006/relationships/printerSettings" Target="../printerSettings/printerSettings129.bin"/><Relationship Id="rId2" Type="http://schemas.openxmlformats.org/officeDocument/2006/relationships/printerSettings" Target="../printerSettings/printerSettings124.bin"/><Relationship Id="rId1" Type="http://schemas.openxmlformats.org/officeDocument/2006/relationships/printerSettings" Target="../printerSettings/printerSettings123.bin"/><Relationship Id="rId6" Type="http://schemas.openxmlformats.org/officeDocument/2006/relationships/printerSettings" Target="../printerSettings/printerSettings128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127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26.bin"/><Relationship Id="rId9" Type="http://schemas.openxmlformats.org/officeDocument/2006/relationships/printerSettings" Target="../printerSettings/printerSettings13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4.bin"/><Relationship Id="rId7" Type="http://schemas.openxmlformats.org/officeDocument/2006/relationships/printerSettings" Target="../printerSettings/printerSettings138.bin"/><Relationship Id="rId2" Type="http://schemas.openxmlformats.org/officeDocument/2006/relationships/printerSettings" Target="../printerSettings/printerSettings133.bin"/><Relationship Id="rId1" Type="http://schemas.openxmlformats.org/officeDocument/2006/relationships/printerSettings" Target="../printerSettings/printerSettings132.bin"/><Relationship Id="rId6" Type="http://schemas.openxmlformats.org/officeDocument/2006/relationships/printerSettings" Target="../printerSettings/printerSettings137.bin"/><Relationship Id="rId5" Type="http://schemas.openxmlformats.org/officeDocument/2006/relationships/printerSettings" Target="../printerSettings/printerSettings136.bin"/><Relationship Id="rId4" Type="http://schemas.openxmlformats.org/officeDocument/2006/relationships/printerSettings" Target="../printerSettings/printerSettings1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7.bin"/><Relationship Id="rId3" Type="http://schemas.openxmlformats.org/officeDocument/2006/relationships/printerSettings" Target="../printerSettings/printerSettings142.bin"/><Relationship Id="rId7" Type="http://schemas.openxmlformats.org/officeDocument/2006/relationships/printerSettings" Target="../printerSettings/printerSettings146.bin"/><Relationship Id="rId2" Type="http://schemas.openxmlformats.org/officeDocument/2006/relationships/printerSettings" Target="../printerSettings/printerSettings141.bin"/><Relationship Id="rId1" Type="http://schemas.openxmlformats.org/officeDocument/2006/relationships/printerSettings" Target="../printerSettings/printerSettings140.bin"/><Relationship Id="rId6" Type="http://schemas.openxmlformats.org/officeDocument/2006/relationships/printerSettings" Target="../printerSettings/printerSettings145.bin"/><Relationship Id="rId5" Type="http://schemas.openxmlformats.org/officeDocument/2006/relationships/printerSettings" Target="../printerSettings/printerSettings144.bin"/><Relationship Id="rId4" Type="http://schemas.openxmlformats.org/officeDocument/2006/relationships/printerSettings" Target="../printerSettings/printerSettings14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0.bin"/><Relationship Id="rId7" Type="http://schemas.openxmlformats.org/officeDocument/2006/relationships/printerSettings" Target="../printerSettings/printerSettings154.bin"/><Relationship Id="rId2" Type="http://schemas.openxmlformats.org/officeDocument/2006/relationships/printerSettings" Target="../printerSettings/printerSettings149.bin"/><Relationship Id="rId1" Type="http://schemas.openxmlformats.org/officeDocument/2006/relationships/printerSettings" Target="../printerSettings/printerSettings148.bin"/><Relationship Id="rId6" Type="http://schemas.openxmlformats.org/officeDocument/2006/relationships/printerSettings" Target="../printerSettings/printerSettings153.bin"/><Relationship Id="rId5" Type="http://schemas.openxmlformats.org/officeDocument/2006/relationships/printerSettings" Target="../printerSettings/printerSettings152.bin"/><Relationship Id="rId4" Type="http://schemas.openxmlformats.org/officeDocument/2006/relationships/printerSettings" Target="../printerSettings/printerSettings15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7.bin"/><Relationship Id="rId7" Type="http://schemas.openxmlformats.org/officeDocument/2006/relationships/printerSettings" Target="../printerSettings/printerSettings161.bin"/><Relationship Id="rId2" Type="http://schemas.openxmlformats.org/officeDocument/2006/relationships/printerSettings" Target="../printerSettings/printerSettings156.bin"/><Relationship Id="rId1" Type="http://schemas.openxmlformats.org/officeDocument/2006/relationships/printerSettings" Target="../printerSettings/printerSettings155.bin"/><Relationship Id="rId6" Type="http://schemas.openxmlformats.org/officeDocument/2006/relationships/printerSettings" Target="../printerSettings/printerSettings160.bin"/><Relationship Id="rId5" Type="http://schemas.openxmlformats.org/officeDocument/2006/relationships/printerSettings" Target="../printerSettings/printerSettings159.bin"/><Relationship Id="rId4" Type="http://schemas.openxmlformats.org/officeDocument/2006/relationships/printerSettings" Target="../printerSettings/printerSettings15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9.bin"/><Relationship Id="rId3" Type="http://schemas.openxmlformats.org/officeDocument/2006/relationships/printerSettings" Target="../printerSettings/printerSettings164.bin"/><Relationship Id="rId7" Type="http://schemas.openxmlformats.org/officeDocument/2006/relationships/printerSettings" Target="../printerSettings/printerSettings168.bin"/><Relationship Id="rId2" Type="http://schemas.openxmlformats.org/officeDocument/2006/relationships/printerSettings" Target="../printerSettings/printerSettings163.bin"/><Relationship Id="rId1" Type="http://schemas.openxmlformats.org/officeDocument/2006/relationships/printerSettings" Target="../printerSettings/printerSettings162.bin"/><Relationship Id="rId6" Type="http://schemas.openxmlformats.org/officeDocument/2006/relationships/printerSettings" Target="../printerSettings/printerSettings167.bin"/><Relationship Id="rId5" Type="http://schemas.openxmlformats.org/officeDocument/2006/relationships/printerSettings" Target="../printerSettings/printerSettings166.bin"/><Relationship Id="rId4" Type="http://schemas.openxmlformats.org/officeDocument/2006/relationships/printerSettings" Target="../printerSettings/printerSettings165.bin"/><Relationship Id="rId9" Type="http://schemas.openxmlformats.org/officeDocument/2006/relationships/printerSettings" Target="../printerSettings/printerSettings170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3.bin"/><Relationship Id="rId2" Type="http://schemas.openxmlformats.org/officeDocument/2006/relationships/printerSettings" Target="../printerSettings/printerSettings172.bin"/><Relationship Id="rId1" Type="http://schemas.openxmlformats.org/officeDocument/2006/relationships/printerSettings" Target="../printerSettings/printerSettings171.bin"/><Relationship Id="rId4" Type="http://schemas.openxmlformats.org/officeDocument/2006/relationships/printerSettings" Target="../printerSettings/printerSettings17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7.bin"/><Relationship Id="rId7" Type="http://schemas.openxmlformats.org/officeDocument/2006/relationships/printerSettings" Target="../printerSettings/printerSettings181.bin"/><Relationship Id="rId2" Type="http://schemas.openxmlformats.org/officeDocument/2006/relationships/printerSettings" Target="../printerSettings/printerSettings176.bin"/><Relationship Id="rId1" Type="http://schemas.openxmlformats.org/officeDocument/2006/relationships/printerSettings" Target="../printerSettings/printerSettings175.bin"/><Relationship Id="rId6" Type="http://schemas.openxmlformats.org/officeDocument/2006/relationships/printerSettings" Target="../printerSettings/printerSettings180.bin"/><Relationship Id="rId5" Type="http://schemas.openxmlformats.org/officeDocument/2006/relationships/printerSettings" Target="../printerSettings/printerSettings179.bin"/><Relationship Id="rId4" Type="http://schemas.openxmlformats.org/officeDocument/2006/relationships/printerSettings" Target="../printerSettings/printerSettings178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9.bin"/><Relationship Id="rId3" Type="http://schemas.openxmlformats.org/officeDocument/2006/relationships/printerSettings" Target="../printerSettings/printerSettings184.bin"/><Relationship Id="rId7" Type="http://schemas.openxmlformats.org/officeDocument/2006/relationships/printerSettings" Target="../printerSettings/printerSettings188.bin"/><Relationship Id="rId2" Type="http://schemas.openxmlformats.org/officeDocument/2006/relationships/printerSettings" Target="../printerSettings/printerSettings183.bin"/><Relationship Id="rId1" Type="http://schemas.openxmlformats.org/officeDocument/2006/relationships/printerSettings" Target="../printerSettings/printerSettings182.bin"/><Relationship Id="rId6" Type="http://schemas.openxmlformats.org/officeDocument/2006/relationships/printerSettings" Target="../printerSettings/printerSettings187.bin"/><Relationship Id="rId5" Type="http://schemas.openxmlformats.org/officeDocument/2006/relationships/printerSettings" Target="../printerSettings/printerSettings186.bin"/><Relationship Id="rId4" Type="http://schemas.openxmlformats.org/officeDocument/2006/relationships/printerSettings" Target="../printerSettings/printerSettings185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7.bin"/><Relationship Id="rId3" Type="http://schemas.openxmlformats.org/officeDocument/2006/relationships/printerSettings" Target="../printerSettings/printerSettings192.bin"/><Relationship Id="rId7" Type="http://schemas.openxmlformats.org/officeDocument/2006/relationships/printerSettings" Target="../printerSettings/printerSettings196.bin"/><Relationship Id="rId2" Type="http://schemas.openxmlformats.org/officeDocument/2006/relationships/printerSettings" Target="../printerSettings/printerSettings191.bin"/><Relationship Id="rId1" Type="http://schemas.openxmlformats.org/officeDocument/2006/relationships/printerSettings" Target="../printerSettings/printerSettings190.bin"/><Relationship Id="rId6" Type="http://schemas.openxmlformats.org/officeDocument/2006/relationships/printerSettings" Target="../printerSettings/printerSettings195.bin"/><Relationship Id="rId5" Type="http://schemas.openxmlformats.org/officeDocument/2006/relationships/printerSettings" Target="../printerSettings/printerSettings194.bin"/><Relationship Id="rId4" Type="http://schemas.openxmlformats.org/officeDocument/2006/relationships/printerSettings" Target="../printerSettings/printerSettings193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5.bin"/><Relationship Id="rId3" Type="http://schemas.openxmlformats.org/officeDocument/2006/relationships/printerSettings" Target="../printerSettings/printerSettings200.bin"/><Relationship Id="rId7" Type="http://schemas.openxmlformats.org/officeDocument/2006/relationships/printerSettings" Target="../printerSettings/printerSettings204.bin"/><Relationship Id="rId2" Type="http://schemas.openxmlformats.org/officeDocument/2006/relationships/printerSettings" Target="../printerSettings/printerSettings199.bin"/><Relationship Id="rId1" Type="http://schemas.openxmlformats.org/officeDocument/2006/relationships/printerSettings" Target="../printerSettings/printerSettings198.bin"/><Relationship Id="rId6" Type="http://schemas.openxmlformats.org/officeDocument/2006/relationships/printerSettings" Target="../printerSettings/printerSettings203.bin"/><Relationship Id="rId5" Type="http://schemas.openxmlformats.org/officeDocument/2006/relationships/printerSettings" Target="../printerSettings/printerSettings202.bin"/><Relationship Id="rId4" Type="http://schemas.openxmlformats.org/officeDocument/2006/relationships/printerSettings" Target="../printerSettings/printerSettings201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3.bin"/><Relationship Id="rId3" Type="http://schemas.openxmlformats.org/officeDocument/2006/relationships/printerSettings" Target="../printerSettings/printerSettings208.bin"/><Relationship Id="rId7" Type="http://schemas.openxmlformats.org/officeDocument/2006/relationships/printerSettings" Target="../printerSettings/printerSettings212.bin"/><Relationship Id="rId2" Type="http://schemas.openxmlformats.org/officeDocument/2006/relationships/printerSettings" Target="../printerSettings/printerSettings207.bin"/><Relationship Id="rId1" Type="http://schemas.openxmlformats.org/officeDocument/2006/relationships/printerSettings" Target="../printerSettings/printerSettings206.bin"/><Relationship Id="rId6" Type="http://schemas.openxmlformats.org/officeDocument/2006/relationships/printerSettings" Target="../printerSettings/printerSettings211.bin"/><Relationship Id="rId5" Type="http://schemas.openxmlformats.org/officeDocument/2006/relationships/printerSettings" Target="../printerSettings/printerSettings210.bin"/><Relationship Id="rId4" Type="http://schemas.openxmlformats.org/officeDocument/2006/relationships/printerSettings" Target="../printerSettings/printerSettings20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1.bin"/><Relationship Id="rId3" Type="http://schemas.openxmlformats.org/officeDocument/2006/relationships/printerSettings" Target="../printerSettings/printerSettings216.bin"/><Relationship Id="rId7" Type="http://schemas.openxmlformats.org/officeDocument/2006/relationships/printerSettings" Target="../printerSettings/printerSettings220.bin"/><Relationship Id="rId2" Type="http://schemas.openxmlformats.org/officeDocument/2006/relationships/printerSettings" Target="../printerSettings/printerSettings215.bin"/><Relationship Id="rId1" Type="http://schemas.openxmlformats.org/officeDocument/2006/relationships/printerSettings" Target="../printerSettings/printerSettings214.bin"/><Relationship Id="rId6" Type="http://schemas.openxmlformats.org/officeDocument/2006/relationships/printerSettings" Target="../printerSettings/printerSettings219.bin"/><Relationship Id="rId5" Type="http://schemas.openxmlformats.org/officeDocument/2006/relationships/printerSettings" Target="../printerSettings/printerSettings218.bin"/><Relationship Id="rId4" Type="http://schemas.openxmlformats.org/officeDocument/2006/relationships/printerSettings" Target="../printerSettings/printerSettings217.bin"/><Relationship Id="rId9" Type="http://schemas.openxmlformats.org/officeDocument/2006/relationships/printerSettings" Target="../printerSettings/printerSettings222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0.bin"/><Relationship Id="rId3" Type="http://schemas.openxmlformats.org/officeDocument/2006/relationships/printerSettings" Target="../printerSettings/printerSettings225.bin"/><Relationship Id="rId7" Type="http://schemas.openxmlformats.org/officeDocument/2006/relationships/printerSettings" Target="../printerSettings/printerSettings229.bin"/><Relationship Id="rId2" Type="http://schemas.openxmlformats.org/officeDocument/2006/relationships/printerSettings" Target="../printerSettings/printerSettings224.bin"/><Relationship Id="rId1" Type="http://schemas.openxmlformats.org/officeDocument/2006/relationships/printerSettings" Target="../printerSettings/printerSettings223.bin"/><Relationship Id="rId6" Type="http://schemas.openxmlformats.org/officeDocument/2006/relationships/printerSettings" Target="../printerSettings/printerSettings228.bin"/><Relationship Id="rId5" Type="http://schemas.openxmlformats.org/officeDocument/2006/relationships/printerSettings" Target="../printerSettings/printerSettings227.bin"/><Relationship Id="rId4" Type="http://schemas.openxmlformats.org/officeDocument/2006/relationships/printerSettings" Target="../printerSettings/printerSettings226.bin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8.bin"/><Relationship Id="rId3" Type="http://schemas.openxmlformats.org/officeDocument/2006/relationships/printerSettings" Target="../printerSettings/printerSettings233.bin"/><Relationship Id="rId7" Type="http://schemas.openxmlformats.org/officeDocument/2006/relationships/printerSettings" Target="../printerSettings/printerSettings237.bin"/><Relationship Id="rId2" Type="http://schemas.openxmlformats.org/officeDocument/2006/relationships/printerSettings" Target="../printerSettings/printerSettings232.bin"/><Relationship Id="rId1" Type="http://schemas.openxmlformats.org/officeDocument/2006/relationships/printerSettings" Target="../printerSettings/printerSettings231.bin"/><Relationship Id="rId6" Type="http://schemas.openxmlformats.org/officeDocument/2006/relationships/printerSettings" Target="../printerSettings/printerSettings236.bin"/><Relationship Id="rId5" Type="http://schemas.openxmlformats.org/officeDocument/2006/relationships/printerSettings" Target="../printerSettings/printerSettings235.bin"/><Relationship Id="rId4" Type="http://schemas.openxmlformats.org/officeDocument/2006/relationships/printerSettings" Target="../printerSettings/printerSettings234.bin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6.bin"/><Relationship Id="rId3" Type="http://schemas.openxmlformats.org/officeDocument/2006/relationships/printerSettings" Target="../printerSettings/printerSettings241.bin"/><Relationship Id="rId7" Type="http://schemas.openxmlformats.org/officeDocument/2006/relationships/printerSettings" Target="../printerSettings/printerSettings245.bin"/><Relationship Id="rId2" Type="http://schemas.openxmlformats.org/officeDocument/2006/relationships/printerSettings" Target="../printerSettings/printerSettings240.bin"/><Relationship Id="rId1" Type="http://schemas.openxmlformats.org/officeDocument/2006/relationships/printerSettings" Target="../printerSettings/printerSettings239.bin"/><Relationship Id="rId6" Type="http://schemas.openxmlformats.org/officeDocument/2006/relationships/printerSettings" Target="../printerSettings/printerSettings244.bin"/><Relationship Id="rId5" Type="http://schemas.openxmlformats.org/officeDocument/2006/relationships/printerSettings" Target="../printerSettings/printerSettings243.bin"/><Relationship Id="rId4" Type="http://schemas.openxmlformats.org/officeDocument/2006/relationships/printerSettings" Target="../printerSettings/printerSettings242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4.bin"/><Relationship Id="rId3" Type="http://schemas.openxmlformats.org/officeDocument/2006/relationships/printerSettings" Target="../printerSettings/printerSettings249.bin"/><Relationship Id="rId7" Type="http://schemas.openxmlformats.org/officeDocument/2006/relationships/printerSettings" Target="../printerSettings/printerSettings253.bin"/><Relationship Id="rId2" Type="http://schemas.openxmlformats.org/officeDocument/2006/relationships/printerSettings" Target="../printerSettings/printerSettings248.bin"/><Relationship Id="rId1" Type="http://schemas.openxmlformats.org/officeDocument/2006/relationships/printerSettings" Target="../printerSettings/printerSettings247.bin"/><Relationship Id="rId6" Type="http://schemas.openxmlformats.org/officeDocument/2006/relationships/printerSettings" Target="../printerSettings/printerSettings252.bin"/><Relationship Id="rId5" Type="http://schemas.openxmlformats.org/officeDocument/2006/relationships/printerSettings" Target="../printerSettings/printerSettings251.bin"/><Relationship Id="rId4" Type="http://schemas.openxmlformats.org/officeDocument/2006/relationships/printerSettings" Target="../printerSettings/printerSettings250.bin"/><Relationship Id="rId9" Type="http://schemas.openxmlformats.org/officeDocument/2006/relationships/printerSettings" Target="../printerSettings/printerSettings25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6.bin"/><Relationship Id="rId3" Type="http://schemas.openxmlformats.org/officeDocument/2006/relationships/printerSettings" Target="../printerSettings/printerSettings261.bin"/><Relationship Id="rId7" Type="http://schemas.openxmlformats.org/officeDocument/2006/relationships/printerSettings" Target="../printerSettings/printerSettings265.bin"/><Relationship Id="rId2" Type="http://schemas.openxmlformats.org/officeDocument/2006/relationships/printerSettings" Target="../printerSettings/printerSettings260.bin"/><Relationship Id="rId1" Type="http://schemas.openxmlformats.org/officeDocument/2006/relationships/printerSettings" Target="../printerSettings/printerSettings259.bin"/><Relationship Id="rId6" Type="http://schemas.openxmlformats.org/officeDocument/2006/relationships/printerSettings" Target="../printerSettings/printerSettings264.bin"/><Relationship Id="rId5" Type="http://schemas.openxmlformats.org/officeDocument/2006/relationships/printerSettings" Target="../printerSettings/printerSettings263.bin"/><Relationship Id="rId4" Type="http://schemas.openxmlformats.org/officeDocument/2006/relationships/printerSettings" Target="../printerSettings/printerSettings26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.bin"/><Relationship Id="rId3" Type="http://schemas.openxmlformats.org/officeDocument/2006/relationships/printerSettings" Target="../printerSettings/printerSettings23.bin"/><Relationship Id="rId7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Relationship Id="rId9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7.bin"/><Relationship Id="rId3" Type="http://schemas.openxmlformats.org/officeDocument/2006/relationships/printerSettings" Target="../printerSettings/printerSettings32.bin"/><Relationship Id="rId7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6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5.bin"/><Relationship Id="rId3" Type="http://schemas.openxmlformats.org/officeDocument/2006/relationships/printerSettings" Target="../printerSettings/printerSettings40.bin"/><Relationship Id="rId7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Relationship Id="rId6" Type="http://schemas.openxmlformats.org/officeDocument/2006/relationships/printerSettings" Target="../printerSettings/printerSettings43.bin"/><Relationship Id="rId5" Type="http://schemas.openxmlformats.org/officeDocument/2006/relationships/printerSettings" Target="../printerSettings/printerSettings42.bin"/><Relationship Id="rId4" Type="http://schemas.openxmlformats.org/officeDocument/2006/relationships/printerSettings" Target="../printerSettings/printerSettings41.bin"/><Relationship Id="rId9" Type="http://schemas.openxmlformats.org/officeDocument/2006/relationships/printerSettings" Target="../printerSettings/printerSettings4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4.bin"/><Relationship Id="rId3" Type="http://schemas.openxmlformats.org/officeDocument/2006/relationships/printerSettings" Target="../printerSettings/printerSettings49.bin"/><Relationship Id="rId7" Type="http://schemas.openxmlformats.org/officeDocument/2006/relationships/printerSettings" Target="../printerSettings/printerSettings53.bin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6" Type="http://schemas.openxmlformats.org/officeDocument/2006/relationships/printerSettings" Target="../printerSettings/printerSettings52.bin"/><Relationship Id="rId5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50.bin"/><Relationship Id="rId9" Type="http://schemas.openxmlformats.org/officeDocument/2006/relationships/printerSettings" Target="../printerSettings/printerSettings5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3.bin"/><Relationship Id="rId3" Type="http://schemas.openxmlformats.org/officeDocument/2006/relationships/printerSettings" Target="../printerSettings/printerSettings58.bin"/><Relationship Id="rId7" Type="http://schemas.openxmlformats.org/officeDocument/2006/relationships/printerSettings" Target="../printerSettings/printerSettings62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6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59.bin"/><Relationship Id="rId9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6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</sheetPr>
  <dimension ref="A1:AL33"/>
  <sheetViews>
    <sheetView tabSelected="1" zoomScaleNormal="100" zoomScaleSheetLayoutView="100" workbookViewId="0">
      <selection activeCell="B35" sqref="B35"/>
    </sheetView>
  </sheetViews>
  <sheetFormatPr defaultColWidth="9" defaultRowHeight="15" customHeight="1"/>
  <cols>
    <col min="1" max="1" width="4.25" style="256" customWidth="1"/>
    <col min="2" max="2" width="16.375" style="34" customWidth="1"/>
    <col min="3" max="9" width="6.625" style="34" customWidth="1"/>
    <col min="10" max="14" width="9.375" style="34" customWidth="1"/>
    <col min="15" max="15" width="12.875" style="34" customWidth="1"/>
    <col min="16" max="16" width="9.125" style="34" customWidth="1"/>
    <col min="17" max="17" width="9" style="34"/>
    <col min="18" max="18" width="12.5" style="34" customWidth="1"/>
    <col min="19" max="38" width="9" style="34"/>
    <col min="39" max="16384" width="9" style="1"/>
  </cols>
  <sheetData>
    <row r="1" spans="1:38" s="129" customFormat="1" ht="19.5">
      <c r="A1" s="252" t="s">
        <v>385</v>
      </c>
      <c r="B1" s="2"/>
      <c r="C1" s="2"/>
      <c r="D1" s="57"/>
      <c r="E1" s="57"/>
      <c r="F1" s="57"/>
      <c r="G1" s="57"/>
      <c r="H1" s="58"/>
      <c r="I1" s="9"/>
      <c r="J1" s="10"/>
      <c r="K1" s="10"/>
      <c r="L1" s="10"/>
      <c r="M1" s="10"/>
      <c r="N1" s="10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</row>
    <row r="2" spans="1:38" s="129" customFormat="1" ht="19.5">
      <c r="A2" s="252" t="s">
        <v>441</v>
      </c>
      <c r="B2" s="2"/>
      <c r="C2" s="2"/>
      <c r="D2" s="7"/>
      <c r="E2" s="7"/>
      <c r="F2" s="7"/>
      <c r="G2" s="7"/>
      <c r="H2" s="8"/>
      <c r="I2" s="9"/>
      <c r="J2" s="10"/>
      <c r="K2" s="11"/>
      <c r="L2" s="10"/>
      <c r="M2" s="10"/>
      <c r="N2" s="10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</row>
    <row r="3" spans="1:38" s="129" customFormat="1" ht="15.75" thickBot="1">
      <c r="A3" s="253" t="s">
        <v>120</v>
      </c>
      <c r="B3" s="12"/>
      <c r="C3" s="12"/>
      <c r="D3" s="12"/>
      <c r="E3" s="12"/>
      <c r="F3" s="12"/>
      <c r="G3" s="12"/>
      <c r="H3" s="13"/>
      <c r="I3" s="14"/>
      <c r="J3" s="15"/>
      <c r="K3" s="15"/>
      <c r="L3" s="15"/>
      <c r="M3" s="16"/>
      <c r="N3" s="16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</row>
    <row r="4" spans="1:38" s="129" customFormat="1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23" t="s">
        <v>52</v>
      </c>
      <c r="K4" s="1724"/>
      <c r="L4" s="1702" t="s">
        <v>68</v>
      </c>
      <c r="M4" s="1703"/>
      <c r="N4" s="582" t="s">
        <v>52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</row>
    <row r="5" spans="1:38" s="129" customFormat="1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704" t="s">
        <v>157</v>
      </c>
      <c r="K5" s="1705"/>
      <c r="L5" s="1706" t="s">
        <v>69</v>
      </c>
      <c r="M5" s="1707"/>
      <c r="N5" s="583" t="s">
        <v>157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s="129" customFormat="1" ht="15" customHeight="1">
      <c r="A6" s="1688"/>
      <c r="B6" s="1691"/>
      <c r="C6" s="1694"/>
      <c r="D6" s="1708" t="s">
        <v>54</v>
      </c>
      <c r="E6" s="1711"/>
      <c r="F6" s="1712" t="s">
        <v>54</v>
      </c>
      <c r="G6" s="1713"/>
      <c r="H6" s="1712" t="s">
        <v>56</v>
      </c>
      <c r="I6" s="1718"/>
      <c r="J6" s="17" t="s">
        <v>57</v>
      </c>
      <c r="K6" s="17" t="s">
        <v>4</v>
      </c>
      <c r="L6" s="17" t="s">
        <v>57</v>
      </c>
      <c r="M6" s="17" t="s">
        <v>4</v>
      </c>
      <c r="N6" s="49" t="s">
        <v>57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s="129" customFormat="1" ht="15" customHeight="1">
      <c r="A7" s="1688"/>
      <c r="B7" s="1691"/>
      <c r="C7" s="1694"/>
      <c r="D7" s="1709"/>
      <c r="E7" s="1691"/>
      <c r="F7" s="1714"/>
      <c r="G7" s="1715"/>
      <c r="H7" s="1719"/>
      <c r="I7" s="1720"/>
      <c r="J7" s="52" t="s">
        <v>27</v>
      </c>
      <c r="K7" s="52" t="s">
        <v>36</v>
      </c>
      <c r="L7" s="52" t="s">
        <v>29</v>
      </c>
      <c r="M7" s="52" t="s">
        <v>40</v>
      </c>
      <c r="N7" s="53" t="s">
        <v>27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s="129" customFormat="1" ht="15" customHeight="1" thickBot="1">
      <c r="A8" s="1689"/>
      <c r="B8" s="1692"/>
      <c r="C8" s="1695"/>
      <c r="D8" s="1710"/>
      <c r="E8" s="1692"/>
      <c r="F8" s="1716"/>
      <c r="G8" s="1717"/>
      <c r="H8" s="1721"/>
      <c r="I8" s="1722"/>
      <c r="J8" s="127">
        <v>0.16666666666666666</v>
      </c>
      <c r="K8" s="127">
        <v>0.16666666666666666</v>
      </c>
      <c r="L8" s="127">
        <v>0.75</v>
      </c>
      <c r="M8" s="127">
        <v>0.75</v>
      </c>
      <c r="N8" s="128">
        <v>0.16666666666666666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</row>
    <row r="9" spans="1:38" s="34" customFormat="1" ht="37.5" hidden="1" customHeight="1">
      <c r="A9" s="255">
        <v>48</v>
      </c>
      <c r="B9" s="24" t="s">
        <v>328</v>
      </c>
      <c r="C9" s="671" t="s">
        <v>261</v>
      </c>
      <c r="D9" s="377" t="s">
        <v>329</v>
      </c>
      <c r="E9" s="56"/>
      <c r="F9" s="375">
        <v>61</v>
      </c>
      <c r="G9" s="376">
        <v>61</v>
      </c>
      <c r="H9" s="76">
        <v>61</v>
      </c>
      <c r="I9" s="633">
        <v>61</v>
      </c>
      <c r="J9" s="30">
        <v>43065</v>
      </c>
      <c r="K9" s="30">
        <v>43066</v>
      </c>
      <c r="L9" s="30">
        <v>43068</v>
      </c>
      <c r="M9" s="37">
        <v>43069</v>
      </c>
      <c r="N9" s="30">
        <v>43072</v>
      </c>
      <c r="O9" s="883" t="s">
        <v>524</v>
      </c>
    </row>
    <row r="10" spans="1:38" ht="15" hidden="1" customHeight="1">
      <c r="A10" s="255">
        <v>49</v>
      </c>
      <c r="B10" s="24" t="s">
        <v>328</v>
      </c>
      <c r="C10" s="697" t="s">
        <v>261</v>
      </c>
      <c r="D10" s="377" t="s">
        <v>329</v>
      </c>
      <c r="E10" s="56"/>
      <c r="F10" s="375">
        <f t="shared" ref="F10:I10" si="0">F9+1</f>
        <v>62</v>
      </c>
      <c r="G10" s="376">
        <f t="shared" si="0"/>
        <v>62</v>
      </c>
      <c r="H10" s="76">
        <f t="shared" si="0"/>
        <v>62</v>
      </c>
      <c r="I10" s="633">
        <f t="shared" si="0"/>
        <v>62</v>
      </c>
      <c r="J10" s="30">
        <f t="shared" ref="J10:N10" si="1">7+J9</f>
        <v>43072</v>
      </c>
      <c r="K10" s="30">
        <f t="shared" si="1"/>
        <v>43073</v>
      </c>
      <c r="L10" s="30">
        <f t="shared" si="1"/>
        <v>43075</v>
      </c>
      <c r="M10" s="30">
        <f t="shared" si="1"/>
        <v>43076</v>
      </c>
      <c r="N10" s="30">
        <f t="shared" si="1"/>
        <v>43079</v>
      </c>
      <c r="O10" s="1330" t="s">
        <v>521</v>
      </c>
    </row>
    <row r="11" spans="1:38" ht="15" hidden="1" customHeight="1">
      <c r="A11" s="255">
        <v>50</v>
      </c>
      <c r="B11" s="24" t="s">
        <v>328</v>
      </c>
      <c r="C11" s="697" t="s">
        <v>261</v>
      </c>
      <c r="D11" s="377" t="s">
        <v>329</v>
      </c>
      <c r="E11" s="56"/>
      <c r="F11" s="375">
        <f t="shared" ref="F11:I11" si="2">F10+1</f>
        <v>63</v>
      </c>
      <c r="G11" s="376">
        <f t="shared" si="2"/>
        <v>63</v>
      </c>
      <c r="H11" s="76">
        <f t="shared" si="2"/>
        <v>63</v>
      </c>
      <c r="I11" s="633">
        <f t="shared" si="2"/>
        <v>63</v>
      </c>
      <c r="J11" s="30">
        <f t="shared" ref="J11:N11" si="3">7+J10</f>
        <v>43079</v>
      </c>
      <c r="K11" s="30">
        <f t="shared" si="3"/>
        <v>43080</v>
      </c>
      <c r="L11" s="30">
        <f t="shared" si="3"/>
        <v>43082</v>
      </c>
      <c r="M11" s="30">
        <f t="shared" si="3"/>
        <v>43083</v>
      </c>
      <c r="N11" s="30">
        <f t="shared" si="3"/>
        <v>43086</v>
      </c>
      <c r="O11" s="1330" t="s">
        <v>521</v>
      </c>
    </row>
    <row r="12" spans="1:38" ht="48" hidden="1">
      <c r="A12" s="255">
        <v>51</v>
      </c>
      <c r="B12" s="24" t="s">
        <v>328</v>
      </c>
      <c r="C12" s="697" t="s">
        <v>261</v>
      </c>
      <c r="D12" s="377" t="s">
        <v>329</v>
      </c>
      <c r="E12" s="56"/>
      <c r="F12" s="375">
        <f t="shared" ref="F12:I12" si="4">F11+1</f>
        <v>64</v>
      </c>
      <c r="G12" s="376">
        <f t="shared" si="4"/>
        <v>64</v>
      </c>
      <c r="H12" s="76">
        <f t="shared" si="4"/>
        <v>64</v>
      </c>
      <c r="I12" s="633">
        <f t="shared" si="4"/>
        <v>64</v>
      </c>
      <c r="J12" s="30">
        <f t="shared" ref="J12:N12" si="5">7+J11</f>
        <v>43086</v>
      </c>
      <c r="K12" s="30">
        <f t="shared" si="5"/>
        <v>43087</v>
      </c>
      <c r="L12" s="30">
        <f t="shared" si="5"/>
        <v>43089</v>
      </c>
      <c r="M12" s="30">
        <f t="shared" si="5"/>
        <v>43090</v>
      </c>
      <c r="N12" s="30">
        <f t="shared" si="5"/>
        <v>43093</v>
      </c>
      <c r="O12" s="1330" t="s">
        <v>522</v>
      </c>
    </row>
    <row r="13" spans="1:38" ht="14.25" hidden="1">
      <c r="A13" s="255">
        <v>52</v>
      </c>
      <c r="B13" s="24" t="s">
        <v>328</v>
      </c>
      <c r="C13" s="697" t="s">
        <v>261</v>
      </c>
      <c r="D13" s="377" t="s">
        <v>329</v>
      </c>
      <c r="E13" s="56"/>
      <c r="F13" s="375">
        <f t="shared" ref="F13:I13" si="6">F12+1</f>
        <v>65</v>
      </c>
      <c r="G13" s="376">
        <f t="shared" si="6"/>
        <v>65</v>
      </c>
      <c r="H13" s="76">
        <f t="shared" si="6"/>
        <v>65</v>
      </c>
      <c r="I13" s="633">
        <f t="shared" si="6"/>
        <v>65</v>
      </c>
      <c r="J13" s="30">
        <f t="shared" ref="J13:N13" si="7">7+J12</f>
        <v>43093</v>
      </c>
      <c r="K13" s="30">
        <f t="shared" si="7"/>
        <v>43094</v>
      </c>
      <c r="L13" s="30">
        <f t="shared" si="7"/>
        <v>43096</v>
      </c>
      <c r="M13" s="30">
        <f t="shared" si="7"/>
        <v>43097</v>
      </c>
      <c r="N13" s="30">
        <f t="shared" si="7"/>
        <v>43100</v>
      </c>
      <c r="O13" s="1330" t="s">
        <v>523</v>
      </c>
    </row>
    <row r="14" spans="1:38" ht="36" hidden="1">
      <c r="A14" s="255">
        <v>1</v>
      </c>
      <c r="B14" s="24" t="s">
        <v>328</v>
      </c>
      <c r="C14" s="697" t="s">
        <v>261</v>
      </c>
      <c r="D14" s="377" t="s">
        <v>329</v>
      </c>
      <c r="E14" s="56"/>
      <c r="F14" s="375">
        <f t="shared" ref="F14:I14" si="8">F13+1</f>
        <v>66</v>
      </c>
      <c r="G14" s="376">
        <f t="shared" si="8"/>
        <v>66</v>
      </c>
      <c r="H14" s="76">
        <f t="shared" si="8"/>
        <v>66</v>
      </c>
      <c r="I14" s="633">
        <f t="shared" si="8"/>
        <v>66</v>
      </c>
      <c r="J14" s="30">
        <f t="shared" ref="J14:N14" si="9">7+J13</f>
        <v>43100</v>
      </c>
      <c r="K14" s="30">
        <f t="shared" si="9"/>
        <v>43101</v>
      </c>
      <c r="L14" s="30">
        <f t="shared" si="9"/>
        <v>43103</v>
      </c>
      <c r="M14" s="30">
        <f t="shared" si="9"/>
        <v>43104</v>
      </c>
      <c r="N14" s="30">
        <f t="shared" si="9"/>
        <v>43107</v>
      </c>
      <c r="O14" s="1330" t="s">
        <v>553</v>
      </c>
    </row>
    <row r="15" spans="1:38" ht="48" hidden="1">
      <c r="A15" s="1409">
        <f>A14+1</f>
        <v>2</v>
      </c>
      <c r="B15" s="1410" t="s">
        <v>328</v>
      </c>
      <c r="C15" s="1404" t="s">
        <v>261</v>
      </c>
      <c r="D15" s="1403" t="s">
        <v>329</v>
      </c>
      <c r="E15" s="1407"/>
      <c r="F15" s="1411">
        <f t="shared" ref="F15:I15" si="10">F14+1</f>
        <v>67</v>
      </c>
      <c r="G15" s="1412">
        <f t="shared" si="10"/>
        <v>67</v>
      </c>
      <c r="H15" s="1413">
        <f t="shared" si="10"/>
        <v>67</v>
      </c>
      <c r="I15" s="1414">
        <f t="shared" si="10"/>
        <v>67</v>
      </c>
      <c r="J15" s="1415">
        <f t="shared" ref="J15:N15" si="11">7+J14</f>
        <v>43107</v>
      </c>
      <c r="K15" s="1415">
        <f t="shared" si="11"/>
        <v>43108</v>
      </c>
      <c r="L15" s="1415">
        <f t="shared" si="11"/>
        <v>43110</v>
      </c>
      <c r="M15" s="1415">
        <f t="shared" si="11"/>
        <v>43111</v>
      </c>
      <c r="N15" s="1415">
        <f t="shared" si="11"/>
        <v>43114</v>
      </c>
      <c r="O15" s="1330" t="s">
        <v>554</v>
      </c>
    </row>
    <row r="16" spans="1:38" ht="15" hidden="1" customHeight="1">
      <c r="A16" s="1416">
        <f t="shared" ref="A16:A31" si="12">A15+1</f>
        <v>3</v>
      </c>
      <c r="B16" s="689" t="s">
        <v>328</v>
      </c>
      <c r="C16" s="344" t="s">
        <v>261</v>
      </c>
      <c r="D16" s="1417" t="s">
        <v>329</v>
      </c>
      <c r="E16" s="1418"/>
      <c r="F16" s="384">
        <f t="shared" ref="F16:I16" si="13">F15+1</f>
        <v>68</v>
      </c>
      <c r="G16" s="385">
        <f t="shared" si="13"/>
        <v>68</v>
      </c>
      <c r="H16" s="1419">
        <f t="shared" si="13"/>
        <v>68</v>
      </c>
      <c r="I16" s="1420">
        <f t="shared" si="13"/>
        <v>68</v>
      </c>
      <c r="J16" s="1421">
        <f t="shared" ref="J16:N16" si="14">7+J15</f>
        <v>43114</v>
      </c>
      <c r="K16" s="1421">
        <f t="shared" si="14"/>
        <v>43115</v>
      </c>
      <c r="L16" s="1421">
        <f t="shared" si="14"/>
        <v>43117</v>
      </c>
      <c r="M16" s="1421">
        <f t="shared" si="14"/>
        <v>43118</v>
      </c>
      <c r="N16" s="1422">
        <f t="shared" si="14"/>
        <v>43121</v>
      </c>
      <c r="O16" s="1408" t="s">
        <v>590</v>
      </c>
    </row>
    <row r="17" spans="1:15" ht="15" customHeight="1">
      <c r="A17" s="349">
        <f t="shared" si="12"/>
        <v>4</v>
      </c>
      <c r="B17" s="24" t="s">
        <v>328</v>
      </c>
      <c r="C17" s="1406" t="s">
        <v>261</v>
      </c>
      <c r="D17" s="1405" t="s">
        <v>329</v>
      </c>
      <c r="E17" s="56"/>
      <c r="F17" s="375">
        <f t="shared" ref="F17:I17" si="15">F16+1</f>
        <v>69</v>
      </c>
      <c r="G17" s="376">
        <f t="shared" si="15"/>
        <v>69</v>
      </c>
      <c r="H17" s="76">
        <f t="shared" si="15"/>
        <v>69</v>
      </c>
      <c r="I17" s="633">
        <f t="shared" si="15"/>
        <v>69</v>
      </c>
      <c r="J17" s="30">
        <f t="shared" ref="J17:N17" si="16">7+J16</f>
        <v>43121</v>
      </c>
      <c r="K17" s="30">
        <f t="shared" si="16"/>
        <v>43122</v>
      </c>
      <c r="L17" s="30">
        <f t="shared" si="16"/>
        <v>43124</v>
      </c>
      <c r="M17" s="30">
        <f t="shared" si="16"/>
        <v>43125</v>
      </c>
      <c r="N17" s="418">
        <f t="shared" si="16"/>
        <v>43128</v>
      </c>
      <c r="O17" s="1330" t="s">
        <v>599</v>
      </c>
    </row>
    <row r="18" spans="1:15" ht="15" customHeight="1">
      <c r="A18" s="349">
        <f t="shared" si="12"/>
        <v>5</v>
      </c>
      <c r="B18" s="24" t="s">
        <v>328</v>
      </c>
      <c r="C18" s="1406" t="s">
        <v>261</v>
      </c>
      <c r="D18" s="1405" t="s">
        <v>329</v>
      </c>
      <c r="E18" s="56"/>
      <c r="F18" s="375">
        <f t="shared" ref="F18:I18" si="17">F17+1</f>
        <v>70</v>
      </c>
      <c r="G18" s="376">
        <f t="shared" si="17"/>
        <v>70</v>
      </c>
      <c r="H18" s="76">
        <f t="shared" si="17"/>
        <v>70</v>
      </c>
      <c r="I18" s="633">
        <f t="shared" si="17"/>
        <v>70</v>
      </c>
      <c r="J18" s="30">
        <f t="shared" ref="J18:N18" si="18">7+J17</f>
        <v>43128</v>
      </c>
      <c r="K18" s="30">
        <f t="shared" si="18"/>
        <v>43129</v>
      </c>
      <c r="L18" s="30">
        <f t="shared" si="18"/>
        <v>43131</v>
      </c>
      <c r="M18" s="30">
        <f t="shared" si="18"/>
        <v>43132</v>
      </c>
      <c r="N18" s="418">
        <f t="shared" si="18"/>
        <v>43135</v>
      </c>
      <c r="O18" s="1330" t="s">
        <v>628</v>
      </c>
    </row>
    <row r="19" spans="1:15" ht="15" customHeight="1">
      <c r="A19" s="349">
        <f t="shared" si="12"/>
        <v>6</v>
      </c>
      <c r="B19" s="24" t="s">
        <v>328</v>
      </c>
      <c r="C19" s="1406" t="s">
        <v>261</v>
      </c>
      <c r="D19" s="1405" t="s">
        <v>329</v>
      </c>
      <c r="E19" s="56"/>
      <c r="F19" s="375">
        <f t="shared" ref="F19:I19" si="19">F18+1</f>
        <v>71</v>
      </c>
      <c r="G19" s="376">
        <f t="shared" si="19"/>
        <v>71</v>
      </c>
      <c r="H19" s="76">
        <f t="shared" si="19"/>
        <v>71</v>
      </c>
      <c r="I19" s="633">
        <f t="shared" si="19"/>
        <v>71</v>
      </c>
      <c r="J19" s="30">
        <f t="shared" ref="J19:N19" si="20">7+J18</f>
        <v>43135</v>
      </c>
      <c r="K19" s="30">
        <f t="shared" si="20"/>
        <v>43136</v>
      </c>
      <c r="L19" s="30">
        <f t="shared" si="20"/>
        <v>43138</v>
      </c>
      <c r="M19" s="30">
        <f t="shared" si="20"/>
        <v>43139</v>
      </c>
      <c r="N19" s="418">
        <f t="shared" si="20"/>
        <v>43142</v>
      </c>
      <c r="O19" s="1433" t="s">
        <v>629</v>
      </c>
    </row>
    <row r="20" spans="1:15" ht="15" customHeight="1">
      <c r="A20" s="349">
        <f t="shared" si="12"/>
        <v>7</v>
      </c>
      <c r="B20" s="24" t="s">
        <v>328</v>
      </c>
      <c r="C20" s="1406" t="s">
        <v>261</v>
      </c>
      <c r="D20" s="1405" t="s">
        <v>329</v>
      </c>
      <c r="E20" s="56"/>
      <c r="F20" s="375">
        <f t="shared" ref="F20:I20" si="21">F19+1</f>
        <v>72</v>
      </c>
      <c r="G20" s="376">
        <f t="shared" si="21"/>
        <v>72</v>
      </c>
      <c r="H20" s="76">
        <f t="shared" si="21"/>
        <v>72</v>
      </c>
      <c r="I20" s="633">
        <f t="shared" si="21"/>
        <v>72</v>
      </c>
      <c r="J20" s="30">
        <f t="shared" ref="J20:N20" si="22">7+J19</f>
        <v>43142</v>
      </c>
      <c r="K20" s="30">
        <f t="shared" si="22"/>
        <v>43143</v>
      </c>
      <c r="L20" s="30">
        <f t="shared" si="22"/>
        <v>43145</v>
      </c>
      <c r="M20" s="30">
        <f t="shared" si="22"/>
        <v>43146</v>
      </c>
      <c r="N20" s="418">
        <f t="shared" si="22"/>
        <v>43149</v>
      </c>
      <c r="O20" s="1433" t="s">
        <v>630</v>
      </c>
    </row>
    <row r="21" spans="1:15" ht="15" customHeight="1">
      <c r="A21" s="349">
        <f t="shared" si="12"/>
        <v>8</v>
      </c>
      <c r="B21" s="24" t="s">
        <v>328</v>
      </c>
      <c r="C21" s="1406" t="s">
        <v>261</v>
      </c>
      <c r="D21" s="1405" t="s">
        <v>329</v>
      </c>
      <c r="E21" s="56"/>
      <c r="F21" s="375">
        <f t="shared" ref="F21:I21" si="23">F20+1</f>
        <v>73</v>
      </c>
      <c r="G21" s="376">
        <f t="shared" si="23"/>
        <v>73</v>
      </c>
      <c r="H21" s="76">
        <f t="shared" si="23"/>
        <v>73</v>
      </c>
      <c r="I21" s="633">
        <f t="shared" si="23"/>
        <v>73</v>
      </c>
      <c r="J21" s="30">
        <f t="shared" ref="J21:N21" si="24">7+J20</f>
        <v>43149</v>
      </c>
      <c r="K21" s="30">
        <f t="shared" si="24"/>
        <v>43150</v>
      </c>
      <c r="L21" s="30">
        <f t="shared" si="24"/>
        <v>43152</v>
      </c>
      <c r="M21" s="30">
        <f t="shared" si="24"/>
        <v>43153</v>
      </c>
      <c r="N21" s="418">
        <f t="shared" si="24"/>
        <v>43156</v>
      </c>
      <c r="O21" s="1433" t="s">
        <v>630</v>
      </c>
    </row>
    <row r="22" spans="1:15" ht="15" customHeight="1">
      <c r="A22" s="349">
        <f t="shared" si="12"/>
        <v>9</v>
      </c>
      <c r="B22" s="24" t="s">
        <v>328</v>
      </c>
      <c r="C22" s="1406" t="s">
        <v>261</v>
      </c>
      <c r="D22" s="1405" t="s">
        <v>329</v>
      </c>
      <c r="E22" s="56"/>
      <c r="F22" s="375">
        <f t="shared" ref="F22:I22" si="25">F21+1</f>
        <v>74</v>
      </c>
      <c r="G22" s="376">
        <f t="shared" si="25"/>
        <v>74</v>
      </c>
      <c r="H22" s="76">
        <f t="shared" si="25"/>
        <v>74</v>
      </c>
      <c r="I22" s="633">
        <f t="shared" si="25"/>
        <v>74</v>
      </c>
      <c r="J22" s="30">
        <f t="shared" ref="J22:N22" si="26">7+J21</f>
        <v>43156</v>
      </c>
      <c r="K22" s="30">
        <f t="shared" si="26"/>
        <v>43157</v>
      </c>
      <c r="L22" s="30">
        <f t="shared" si="26"/>
        <v>43159</v>
      </c>
      <c r="M22" s="30">
        <f t="shared" si="26"/>
        <v>43160</v>
      </c>
      <c r="N22" s="418">
        <f t="shared" si="26"/>
        <v>43163</v>
      </c>
      <c r="O22" s="1433" t="s">
        <v>631</v>
      </c>
    </row>
    <row r="23" spans="1:15" ht="15" customHeight="1">
      <c r="A23" s="349">
        <f t="shared" si="12"/>
        <v>10</v>
      </c>
      <c r="B23" s="24" t="s">
        <v>328</v>
      </c>
      <c r="C23" s="1406" t="s">
        <v>261</v>
      </c>
      <c r="D23" s="1405" t="s">
        <v>329</v>
      </c>
      <c r="E23" s="56"/>
      <c r="F23" s="375">
        <f t="shared" ref="F23:I23" si="27">F22+1</f>
        <v>75</v>
      </c>
      <c r="G23" s="376">
        <f t="shared" si="27"/>
        <v>75</v>
      </c>
      <c r="H23" s="76">
        <f t="shared" si="27"/>
        <v>75</v>
      </c>
      <c r="I23" s="633">
        <f t="shared" si="27"/>
        <v>75</v>
      </c>
      <c r="J23" s="30">
        <f t="shared" ref="J23:N23" si="28">7+J22</f>
        <v>43163</v>
      </c>
      <c r="K23" s="30">
        <f t="shared" si="28"/>
        <v>43164</v>
      </c>
      <c r="L23" s="30">
        <f t="shared" si="28"/>
        <v>43166</v>
      </c>
      <c r="M23" s="30">
        <f t="shared" si="28"/>
        <v>43167</v>
      </c>
      <c r="N23" s="418">
        <f t="shared" si="28"/>
        <v>43170</v>
      </c>
    </row>
    <row r="24" spans="1:15" ht="15" customHeight="1">
      <c r="A24" s="349">
        <f t="shared" si="12"/>
        <v>11</v>
      </c>
      <c r="B24" s="24" t="s">
        <v>328</v>
      </c>
      <c r="C24" s="1406" t="s">
        <v>261</v>
      </c>
      <c r="D24" s="1405" t="s">
        <v>329</v>
      </c>
      <c r="E24" s="56"/>
      <c r="F24" s="375">
        <f t="shared" ref="F24:I24" si="29">F23+1</f>
        <v>76</v>
      </c>
      <c r="G24" s="376">
        <f t="shared" si="29"/>
        <v>76</v>
      </c>
      <c r="H24" s="76">
        <f t="shared" si="29"/>
        <v>76</v>
      </c>
      <c r="I24" s="633">
        <f t="shared" si="29"/>
        <v>76</v>
      </c>
      <c r="J24" s="30">
        <f t="shared" ref="J24:N24" si="30">7+J23</f>
        <v>43170</v>
      </c>
      <c r="K24" s="30">
        <f t="shared" si="30"/>
        <v>43171</v>
      </c>
      <c r="L24" s="30">
        <f t="shared" si="30"/>
        <v>43173</v>
      </c>
      <c r="M24" s="30">
        <f t="shared" si="30"/>
        <v>43174</v>
      </c>
      <c r="N24" s="418">
        <f t="shared" si="30"/>
        <v>43177</v>
      </c>
    </row>
    <row r="25" spans="1:15" ht="15" customHeight="1">
      <c r="A25" s="349">
        <f t="shared" si="12"/>
        <v>12</v>
      </c>
      <c r="B25" s="24" t="s">
        <v>328</v>
      </c>
      <c r="C25" s="1406" t="s">
        <v>261</v>
      </c>
      <c r="D25" s="1405" t="s">
        <v>329</v>
      </c>
      <c r="E25" s="56"/>
      <c r="F25" s="375">
        <f t="shared" ref="F25:I26" si="31">F24+1</f>
        <v>77</v>
      </c>
      <c r="G25" s="376">
        <f t="shared" si="31"/>
        <v>77</v>
      </c>
      <c r="H25" s="76">
        <f t="shared" si="31"/>
        <v>77</v>
      </c>
      <c r="I25" s="633">
        <f t="shared" si="31"/>
        <v>77</v>
      </c>
      <c r="J25" s="30">
        <f t="shared" ref="J25:N26" si="32">7+J24</f>
        <v>43177</v>
      </c>
      <c r="K25" s="30">
        <f t="shared" si="32"/>
        <v>43178</v>
      </c>
      <c r="L25" s="30">
        <f t="shared" si="32"/>
        <v>43180</v>
      </c>
      <c r="M25" s="30">
        <f t="shared" si="32"/>
        <v>43181</v>
      </c>
      <c r="N25" s="418">
        <f t="shared" si="32"/>
        <v>43184</v>
      </c>
    </row>
    <row r="26" spans="1:15" ht="15" customHeight="1">
      <c r="A26" s="349">
        <f t="shared" si="12"/>
        <v>13</v>
      </c>
      <c r="B26" s="391" t="s">
        <v>328</v>
      </c>
      <c r="C26" s="347" t="s">
        <v>261</v>
      </c>
      <c r="D26" s="17" t="s">
        <v>329</v>
      </c>
      <c r="E26" s="1447"/>
      <c r="F26" s="375">
        <f t="shared" si="31"/>
        <v>78</v>
      </c>
      <c r="G26" s="376">
        <f t="shared" si="31"/>
        <v>78</v>
      </c>
      <c r="H26" s="76">
        <f t="shared" si="31"/>
        <v>78</v>
      </c>
      <c r="I26" s="633">
        <f t="shared" si="31"/>
        <v>78</v>
      </c>
      <c r="J26" s="30">
        <f t="shared" si="32"/>
        <v>43184</v>
      </c>
      <c r="K26" s="30">
        <f t="shared" si="32"/>
        <v>43185</v>
      </c>
      <c r="L26" s="30">
        <f t="shared" si="32"/>
        <v>43187</v>
      </c>
      <c r="M26" s="30">
        <f t="shared" si="32"/>
        <v>43188</v>
      </c>
      <c r="N26" s="418">
        <f t="shared" si="32"/>
        <v>43191</v>
      </c>
    </row>
    <row r="27" spans="1:15" ht="15" customHeight="1">
      <c r="A27" s="349">
        <f t="shared" si="12"/>
        <v>14</v>
      </c>
      <c r="B27" s="391" t="s">
        <v>328</v>
      </c>
      <c r="C27" s="347" t="s">
        <v>261</v>
      </c>
      <c r="D27" s="17" t="s">
        <v>329</v>
      </c>
      <c r="E27" s="1447"/>
      <c r="F27" s="375">
        <f t="shared" ref="F27:I27" si="33">F26+1</f>
        <v>79</v>
      </c>
      <c r="G27" s="376">
        <f t="shared" si="33"/>
        <v>79</v>
      </c>
      <c r="H27" s="76">
        <f t="shared" si="33"/>
        <v>79</v>
      </c>
      <c r="I27" s="633">
        <f t="shared" si="33"/>
        <v>79</v>
      </c>
      <c r="J27" s="30">
        <f t="shared" ref="J27:N27" si="34">7+J26</f>
        <v>43191</v>
      </c>
      <c r="K27" s="30">
        <f t="shared" si="34"/>
        <v>43192</v>
      </c>
      <c r="L27" s="30">
        <f t="shared" si="34"/>
        <v>43194</v>
      </c>
      <c r="M27" s="30">
        <f t="shared" si="34"/>
        <v>43195</v>
      </c>
      <c r="N27" s="418">
        <f t="shared" si="34"/>
        <v>43198</v>
      </c>
    </row>
    <row r="28" spans="1:15" ht="15" customHeight="1">
      <c r="A28" s="349">
        <f t="shared" si="12"/>
        <v>15</v>
      </c>
      <c r="B28" s="391" t="s">
        <v>328</v>
      </c>
      <c r="C28" s="347" t="s">
        <v>261</v>
      </c>
      <c r="D28" s="17" t="s">
        <v>329</v>
      </c>
      <c r="E28" s="1447"/>
      <c r="F28" s="375">
        <f t="shared" ref="F28:I28" si="35">F27+1</f>
        <v>80</v>
      </c>
      <c r="G28" s="376">
        <f t="shared" si="35"/>
        <v>80</v>
      </c>
      <c r="H28" s="76">
        <f t="shared" si="35"/>
        <v>80</v>
      </c>
      <c r="I28" s="633">
        <f t="shared" si="35"/>
        <v>80</v>
      </c>
      <c r="J28" s="30">
        <f t="shared" ref="J28:N28" si="36">7+J27</f>
        <v>43198</v>
      </c>
      <c r="K28" s="30">
        <f t="shared" si="36"/>
        <v>43199</v>
      </c>
      <c r="L28" s="30">
        <f t="shared" si="36"/>
        <v>43201</v>
      </c>
      <c r="M28" s="30">
        <f t="shared" si="36"/>
        <v>43202</v>
      </c>
      <c r="N28" s="418">
        <f t="shared" si="36"/>
        <v>43205</v>
      </c>
    </row>
    <row r="29" spans="1:15" ht="15" customHeight="1">
      <c r="A29" s="349">
        <f t="shared" si="12"/>
        <v>16</v>
      </c>
      <c r="B29" s="391" t="s">
        <v>328</v>
      </c>
      <c r="C29" s="347" t="s">
        <v>261</v>
      </c>
      <c r="D29" s="17" t="s">
        <v>329</v>
      </c>
      <c r="E29" s="1447"/>
      <c r="F29" s="375">
        <f t="shared" ref="F29:I29" si="37">F28+1</f>
        <v>81</v>
      </c>
      <c r="G29" s="376">
        <f t="shared" si="37"/>
        <v>81</v>
      </c>
      <c r="H29" s="76">
        <f t="shared" si="37"/>
        <v>81</v>
      </c>
      <c r="I29" s="633">
        <f t="shared" si="37"/>
        <v>81</v>
      </c>
      <c r="J29" s="30">
        <f t="shared" ref="J29:N29" si="38">7+J28</f>
        <v>43205</v>
      </c>
      <c r="K29" s="30">
        <f t="shared" si="38"/>
        <v>43206</v>
      </c>
      <c r="L29" s="30">
        <f t="shared" si="38"/>
        <v>43208</v>
      </c>
      <c r="M29" s="30">
        <f t="shared" si="38"/>
        <v>43209</v>
      </c>
      <c r="N29" s="418">
        <f t="shared" si="38"/>
        <v>43212</v>
      </c>
    </row>
    <row r="30" spans="1:15" ht="15" customHeight="1">
      <c r="A30" s="1345">
        <f t="shared" si="12"/>
        <v>17</v>
      </c>
      <c r="B30" s="24" t="s">
        <v>328</v>
      </c>
      <c r="C30" s="1435" t="s">
        <v>261</v>
      </c>
      <c r="D30" s="1434" t="s">
        <v>329</v>
      </c>
      <c r="E30" s="56"/>
      <c r="F30" s="1441">
        <f t="shared" ref="F30:I31" si="39">F29+1</f>
        <v>82</v>
      </c>
      <c r="G30" s="1442">
        <f t="shared" si="39"/>
        <v>82</v>
      </c>
      <c r="H30" s="1443">
        <f t="shared" si="39"/>
        <v>82</v>
      </c>
      <c r="I30" s="1444">
        <f t="shared" si="39"/>
        <v>82</v>
      </c>
      <c r="J30" s="1445">
        <f t="shared" ref="J30:N31" si="40">7+J29</f>
        <v>43212</v>
      </c>
      <c r="K30" s="1445">
        <f t="shared" si="40"/>
        <v>43213</v>
      </c>
      <c r="L30" s="1445">
        <f t="shared" si="40"/>
        <v>43215</v>
      </c>
      <c r="M30" s="1445">
        <f t="shared" si="40"/>
        <v>43216</v>
      </c>
      <c r="N30" s="1446">
        <f t="shared" si="40"/>
        <v>43219</v>
      </c>
    </row>
    <row r="31" spans="1:15" ht="15" customHeight="1">
      <c r="A31" s="1345">
        <f t="shared" si="12"/>
        <v>18</v>
      </c>
      <c r="B31" s="24" t="s">
        <v>328</v>
      </c>
      <c r="C31" s="1435" t="s">
        <v>261</v>
      </c>
      <c r="D31" s="1434" t="s">
        <v>329</v>
      </c>
      <c r="E31" s="56"/>
      <c r="F31" s="1441">
        <f t="shared" si="39"/>
        <v>83</v>
      </c>
      <c r="G31" s="1442">
        <f t="shared" si="39"/>
        <v>83</v>
      </c>
      <c r="H31" s="1443">
        <f t="shared" si="39"/>
        <v>83</v>
      </c>
      <c r="I31" s="1444">
        <f t="shared" si="39"/>
        <v>83</v>
      </c>
      <c r="J31" s="1445">
        <f t="shared" si="40"/>
        <v>43219</v>
      </c>
      <c r="K31" s="1445">
        <f t="shared" si="40"/>
        <v>43220</v>
      </c>
      <c r="L31" s="1445">
        <f t="shared" si="40"/>
        <v>43222</v>
      </c>
      <c r="M31" s="1445">
        <f t="shared" si="40"/>
        <v>43223</v>
      </c>
      <c r="N31" s="1446">
        <f t="shared" si="40"/>
        <v>43226</v>
      </c>
    </row>
    <row r="33" spans="2:13" ht="15" customHeight="1">
      <c r="B33" s="820" t="s">
        <v>195</v>
      </c>
      <c r="M33" s="379" t="s">
        <v>636</v>
      </c>
    </row>
  </sheetData>
  <customSheetViews>
    <customSheetView guid="{967F5A9F-B253-4BD7-B2F0-D5E9263F4F1E}" showPageBreaks="1" printArea="1" hiddenRows="1">
      <selection activeCell="J51" sqref="J51"/>
      <pageMargins left="0.5" right="0.5" top="0.98425196850393704" bottom="0.98425196850393704" header="0.511811023622047" footer="0.511811023622047"/>
      <printOptions horizontalCentered="1"/>
      <pageSetup paperSize="9" scale="75" firstPageNumber="4294963191" orientation="landscape" r:id="rId1"/>
      <headerFooter alignWithMargins="0"/>
    </customSheetView>
    <customSheetView guid="{EDB95A30-2005-496F-A42F-4573444B48C4}" scale="85" showPageBreaks="1" printArea="1" hiddenRows="1">
      <colBreaks count="1" manualBreakCount="1">
        <brk id="15" max="49" man="1"/>
      </colBreaks>
      <pageMargins left="0.5" right="0.5" top="0.98425196850393704" bottom="0.98425196850393704" header="0.511811023622047" footer="0.511811023622047"/>
      <printOptions horizontalCentered="1"/>
      <pageSetup paperSize="9" scale="90" firstPageNumber="4294963191" orientation="landscape" r:id="rId2"/>
      <headerFooter alignWithMargins="0"/>
    </customSheetView>
    <customSheetView guid="{BCF08811-82CB-4E16-BDD9-794154AADE6D}" scale="85" showPageBreaks="1" printArea="1" hiddenRows="1">
      <selection activeCell="A2" sqref="A2"/>
      <colBreaks count="1" manualBreakCount="1">
        <brk id="15" max="49" man="1"/>
      </colBreaks>
      <pageMargins left="0.5" right="0.5" top="0.98425196850393704" bottom="0.98425196850393704" header="0.511811023622047" footer="0.511811023622047"/>
      <printOptions horizontalCentered="1"/>
      <pageSetup paperSize="9" scale="90" firstPageNumber="4294963191" orientation="landscape" r:id="rId3"/>
      <headerFooter alignWithMargins="0"/>
    </customSheetView>
    <customSheetView guid="{58347BB0-EA7D-4163-8F7A-9A95E53AC1B7}" hiddenRows="1">
      <selection activeCell="J51" sqref="J51"/>
      <pageMargins left="0.5" right="0.5" top="0.98425196850393704" bottom="0.98425196850393704" header="0.511811023622047" footer="0.511811023622047"/>
      <printOptions horizontalCentered="1"/>
      <pageSetup paperSize="9" scale="75" firstPageNumber="4294963191" orientation="landscape" r:id="rId4"/>
      <headerFooter alignWithMargins="0"/>
    </customSheetView>
    <customSheetView guid="{B5A50C90-D2E8-4109-B6CD-C9EF05DECB2C}" scale="85" showPageBreaks="1" printArea="1" hiddenRows="1">
      <selection activeCell="A2" sqref="A2"/>
      <colBreaks count="1" manualBreakCount="1">
        <brk id="15" max="49" man="1"/>
      </colBreaks>
      <pageMargins left="0.5" right="0.5" top="0.98425196850393704" bottom="0.98425196850393704" header="0.511811023622047" footer="0.511811023622047"/>
      <printOptions horizontalCentered="1"/>
      <pageSetup paperSize="9" scale="90" firstPageNumber="4294963191" orientation="landscape" r:id="rId5"/>
      <headerFooter alignWithMargins="0"/>
    </customSheetView>
  </customSheetViews>
  <mergeCells count="13">
    <mergeCell ref="L4:M4"/>
    <mergeCell ref="J5:K5"/>
    <mergeCell ref="L5:M5"/>
    <mergeCell ref="D6:D8"/>
    <mergeCell ref="E6:E8"/>
    <mergeCell ref="F6:G8"/>
    <mergeCell ref="H6:I8"/>
    <mergeCell ref="J4:K4"/>
    <mergeCell ref="A4:A8"/>
    <mergeCell ref="B4:B8"/>
    <mergeCell ref="C4:C8"/>
    <mergeCell ref="D4:E5"/>
    <mergeCell ref="F4:I5"/>
  </mergeCells>
  <phoneticPr fontId="75" type="noConversion"/>
  <printOptions horizontalCentered="1"/>
  <pageMargins left="0" right="0" top="0.98425196850393704" bottom="0.98425196850393704" header="0.51181102362204722" footer="0.51181102362204722"/>
  <pageSetup paperSize="9" scale="110" firstPageNumber="4294963191" orientation="landscape" r:id="rId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25"/>
  <sheetViews>
    <sheetView workbookViewId="0">
      <selection activeCell="N2" sqref="N2"/>
    </sheetView>
  </sheetViews>
  <sheetFormatPr defaultColWidth="4.25" defaultRowHeight="13.5"/>
  <cols>
    <col min="1" max="1" width="4.25" style="266" customWidth="1"/>
    <col min="2" max="2" width="18.5" style="204" customWidth="1"/>
    <col min="3" max="9" width="9" style="204" customWidth="1"/>
    <col min="10" max="13" width="9.375" style="23" customWidth="1"/>
    <col min="14" max="14" width="10.625" style="23" customWidth="1"/>
    <col min="15" max="255" width="9" style="23" customWidth="1"/>
    <col min="256" max="16384" width="4.25" style="23"/>
  </cols>
  <sheetData>
    <row r="1" spans="1:14" s="204" customFormat="1" ht="19.5">
      <c r="A1" s="252" t="s">
        <v>376</v>
      </c>
      <c r="B1" s="137"/>
      <c r="C1" s="137"/>
      <c r="D1" s="167"/>
      <c r="E1" s="167"/>
      <c r="F1" s="167"/>
      <c r="G1" s="167"/>
      <c r="H1" s="139"/>
      <c r="I1" s="139"/>
      <c r="J1" s="192"/>
      <c r="K1" s="192"/>
      <c r="L1" s="192"/>
      <c r="M1" s="192"/>
      <c r="N1" s="60">
        <v>43140</v>
      </c>
    </row>
    <row r="2" spans="1:14" s="204" customFormat="1" ht="19.5">
      <c r="A2" s="252" t="s">
        <v>382</v>
      </c>
      <c r="B2" s="137"/>
      <c r="C2" s="137"/>
      <c r="D2" s="168"/>
      <c r="E2" s="168"/>
      <c r="F2" s="168"/>
      <c r="G2" s="168"/>
      <c r="H2" s="140"/>
      <c r="I2" s="143"/>
      <c r="J2" s="143"/>
      <c r="K2" s="143"/>
      <c r="L2" s="143"/>
      <c r="M2" s="143"/>
      <c r="N2" s="143"/>
    </row>
    <row r="3" spans="1:14" s="204" customFormat="1" ht="15.75" thickBot="1">
      <c r="A3" s="253" t="s">
        <v>294</v>
      </c>
      <c r="B3" s="169"/>
      <c r="C3" s="169"/>
      <c r="D3" s="169"/>
      <c r="E3" s="169"/>
      <c r="F3" s="169"/>
      <c r="G3" s="169"/>
      <c r="H3" s="144"/>
      <c r="I3" s="145"/>
      <c r="J3" s="145"/>
      <c r="K3" s="145"/>
      <c r="L3" s="145"/>
      <c r="M3" s="145"/>
      <c r="N3" s="145"/>
    </row>
    <row r="4" spans="1:14" s="204" customFormat="1" ht="15.4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52</v>
      </c>
      <c r="K4" s="1784"/>
      <c r="L4" s="1785" t="s">
        <v>58</v>
      </c>
      <c r="M4" s="1786"/>
      <c r="N4" s="194" t="s">
        <v>52</v>
      </c>
    </row>
    <row r="5" spans="1:14" s="204" customFormat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1</v>
      </c>
      <c r="K5" s="1782"/>
      <c r="L5" s="1775" t="s">
        <v>5</v>
      </c>
      <c r="M5" s="1776"/>
      <c r="N5" s="195" t="s">
        <v>1</v>
      </c>
    </row>
    <row r="6" spans="1:14" s="204" customFormat="1">
      <c r="A6" s="1687"/>
      <c r="B6" s="1766"/>
      <c r="C6" s="1769"/>
      <c r="D6" s="1771" t="s">
        <v>54</v>
      </c>
      <c r="E6" s="1772" t="s">
        <v>59</v>
      </c>
      <c r="F6" s="1753" t="s">
        <v>54</v>
      </c>
      <c r="G6" s="1754"/>
      <c r="H6" s="1753" t="s">
        <v>56</v>
      </c>
      <c r="I6" s="1754"/>
      <c r="J6" s="183" t="s">
        <v>3</v>
      </c>
      <c r="K6" s="183" t="s">
        <v>4</v>
      </c>
      <c r="L6" s="183" t="s">
        <v>3</v>
      </c>
      <c r="M6" s="183" t="s">
        <v>4</v>
      </c>
      <c r="N6" s="196" t="s">
        <v>3</v>
      </c>
    </row>
    <row r="7" spans="1:14" s="204" customFormat="1">
      <c r="A7" s="1687"/>
      <c r="B7" s="1766"/>
      <c r="C7" s="1769"/>
      <c r="D7" s="1766"/>
      <c r="E7" s="1773"/>
      <c r="F7" s="1755"/>
      <c r="G7" s="1756"/>
      <c r="H7" s="1755"/>
      <c r="I7" s="1756"/>
      <c r="J7" s="191" t="s">
        <v>27</v>
      </c>
      <c r="K7" s="191" t="s">
        <v>36</v>
      </c>
      <c r="L7" s="191" t="s">
        <v>27</v>
      </c>
      <c r="M7" s="191" t="s">
        <v>29</v>
      </c>
      <c r="N7" s="197" t="s">
        <v>27</v>
      </c>
    </row>
    <row r="8" spans="1:14" ht="14.25" thickBot="1">
      <c r="A8" s="1742"/>
      <c r="B8" s="1767"/>
      <c r="C8" s="1770"/>
      <c r="D8" s="1767"/>
      <c r="E8" s="1774"/>
      <c r="F8" s="1757"/>
      <c r="G8" s="1758"/>
      <c r="H8" s="1757"/>
      <c r="I8" s="1758"/>
      <c r="J8" s="127">
        <v>0.41666666666666669</v>
      </c>
      <c r="K8" s="127">
        <v>0.5</v>
      </c>
      <c r="L8" s="127">
        <v>0.41666666666666669</v>
      </c>
      <c r="M8" s="127">
        <v>0.33333333333333331</v>
      </c>
      <c r="N8" s="128">
        <v>0.41666666666666669</v>
      </c>
    </row>
    <row r="9" spans="1:14" hidden="1">
      <c r="A9" s="255">
        <v>49</v>
      </c>
      <c r="B9" s="170" t="s">
        <v>121</v>
      </c>
      <c r="C9" s="171" t="s">
        <v>59</v>
      </c>
      <c r="D9" s="208" t="s">
        <v>122</v>
      </c>
      <c r="E9" s="670" t="s">
        <v>192</v>
      </c>
      <c r="F9" s="81">
        <v>169</v>
      </c>
      <c r="G9" s="73">
        <v>169</v>
      </c>
      <c r="H9" s="296">
        <v>29</v>
      </c>
      <c r="I9" s="308">
        <v>29</v>
      </c>
      <c r="J9" s="19">
        <v>43072</v>
      </c>
      <c r="K9" s="19">
        <v>43073</v>
      </c>
      <c r="L9" s="19">
        <v>43079</v>
      </c>
      <c r="M9" s="19">
        <v>43082</v>
      </c>
      <c r="N9" s="19">
        <v>43086</v>
      </c>
    </row>
    <row r="10" spans="1:14" hidden="1">
      <c r="A10" s="255">
        <v>50</v>
      </c>
      <c r="B10" s="170"/>
      <c r="C10" s="171"/>
      <c r="D10" s="208"/>
      <c r="E10" s="845"/>
      <c r="F10" s="81"/>
      <c r="G10" s="73"/>
      <c r="H10" s="296"/>
      <c r="I10" s="308"/>
      <c r="J10" s="19">
        <v>43079</v>
      </c>
      <c r="K10" s="19">
        <v>43080</v>
      </c>
      <c r="L10" s="19">
        <v>43086</v>
      </c>
      <c r="M10" s="19">
        <v>43089</v>
      </c>
      <c r="N10" s="19">
        <v>43093</v>
      </c>
    </row>
    <row r="11" spans="1:14" hidden="1">
      <c r="A11" s="255">
        <v>51</v>
      </c>
      <c r="B11" s="170" t="s">
        <v>496</v>
      </c>
      <c r="C11" s="171" t="s">
        <v>59</v>
      </c>
      <c r="D11" s="208" t="s">
        <v>497</v>
      </c>
      <c r="E11" s="670"/>
      <c r="F11" s="81">
        <v>280</v>
      </c>
      <c r="G11" s="73">
        <v>280</v>
      </c>
      <c r="H11" s="296">
        <v>9001</v>
      </c>
      <c r="I11" s="308">
        <v>9001</v>
      </c>
      <c r="J11" s="19">
        <v>43086</v>
      </c>
      <c r="K11" s="19">
        <v>43087</v>
      </c>
      <c r="L11" s="19">
        <v>43093</v>
      </c>
      <c r="M11" s="19">
        <v>43096</v>
      </c>
      <c r="N11" s="19">
        <v>43100</v>
      </c>
    </row>
    <row r="12" spans="1:14" hidden="1">
      <c r="A12" s="255">
        <v>52</v>
      </c>
      <c r="B12" s="170" t="s">
        <v>121</v>
      </c>
      <c r="C12" s="171" t="s">
        <v>59</v>
      </c>
      <c r="D12" s="208" t="s">
        <v>122</v>
      </c>
      <c r="E12" s="670" t="s">
        <v>192</v>
      </c>
      <c r="F12" s="81">
        <v>170</v>
      </c>
      <c r="G12" s="73">
        <v>170</v>
      </c>
      <c r="H12" s="296">
        <v>30</v>
      </c>
      <c r="I12" s="308">
        <v>30</v>
      </c>
      <c r="J12" s="19">
        <v>43093</v>
      </c>
      <c r="K12" s="19">
        <v>43094</v>
      </c>
      <c r="L12" s="19">
        <v>43100</v>
      </c>
      <c r="M12" s="19">
        <v>43103</v>
      </c>
      <c r="N12" s="19">
        <v>43107</v>
      </c>
    </row>
    <row r="13" spans="1:14" hidden="1">
      <c r="A13" s="255">
        <v>1</v>
      </c>
      <c r="B13" s="170" t="s">
        <v>110</v>
      </c>
      <c r="C13" s="171" t="s">
        <v>59</v>
      </c>
      <c r="D13" s="208" t="s">
        <v>111</v>
      </c>
      <c r="E13" s="708" t="s">
        <v>193</v>
      </c>
      <c r="F13" s="81">
        <f t="shared" ref="F13:G13" si="0">1+F11</f>
        <v>281</v>
      </c>
      <c r="G13" s="73">
        <f t="shared" si="0"/>
        <v>281</v>
      </c>
      <c r="H13" s="296">
        <v>29</v>
      </c>
      <c r="I13" s="308">
        <v>29</v>
      </c>
      <c r="J13" s="19">
        <f t="shared" ref="J13:N13" si="1">7+J12</f>
        <v>43100</v>
      </c>
      <c r="K13" s="19">
        <f t="shared" si="1"/>
        <v>43101</v>
      </c>
      <c r="L13" s="19">
        <f t="shared" si="1"/>
        <v>43107</v>
      </c>
      <c r="M13" s="19">
        <f t="shared" si="1"/>
        <v>43110</v>
      </c>
      <c r="N13" s="19">
        <f t="shared" si="1"/>
        <v>43114</v>
      </c>
    </row>
    <row r="14" spans="1:14">
      <c r="A14" s="255">
        <v>2</v>
      </c>
      <c r="B14" s="170" t="s">
        <v>121</v>
      </c>
      <c r="C14" s="171" t="s">
        <v>59</v>
      </c>
      <c r="D14" s="208" t="s">
        <v>122</v>
      </c>
      <c r="E14" s="708" t="s">
        <v>192</v>
      </c>
      <c r="F14" s="81">
        <f t="shared" ref="F14:I14" si="2">1+F12</f>
        <v>171</v>
      </c>
      <c r="G14" s="73">
        <f t="shared" si="2"/>
        <v>171</v>
      </c>
      <c r="H14" s="296">
        <f t="shared" si="2"/>
        <v>31</v>
      </c>
      <c r="I14" s="308">
        <f t="shared" si="2"/>
        <v>31</v>
      </c>
      <c r="J14" s="19">
        <f t="shared" ref="J14:N14" si="3">7+J13</f>
        <v>43107</v>
      </c>
      <c r="K14" s="19">
        <f t="shared" si="3"/>
        <v>43108</v>
      </c>
      <c r="L14" s="19">
        <f t="shared" si="3"/>
        <v>43114</v>
      </c>
      <c r="M14" s="19">
        <f t="shared" si="3"/>
        <v>43117</v>
      </c>
      <c r="N14" s="19">
        <f t="shared" si="3"/>
        <v>43121</v>
      </c>
    </row>
    <row r="15" spans="1:14">
      <c r="A15" s="255">
        <v>3</v>
      </c>
      <c r="B15" s="170" t="s">
        <v>110</v>
      </c>
      <c r="C15" s="171" t="s">
        <v>59</v>
      </c>
      <c r="D15" s="208" t="s">
        <v>111</v>
      </c>
      <c r="E15" s="845" t="s">
        <v>193</v>
      </c>
      <c r="F15" s="81">
        <f t="shared" ref="F15:G17" si="4">1+F13</f>
        <v>282</v>
      </c>
      <c r="G15" s="73">
        <f t="shared" si="4"/>
        <v>282</v>
      </c>
      <c r="H15" s="296">
        <f t="shared" ref="F15:I17" si="5">1+H13</f>
        <v>30</v>
      </c>
      <c r="I15" s="308">
        <f t="shared" si="5"/>
        <v>30</v>
      </c>
      <c r="J15" s="19">
        <f t="shared" ref="J15:N15" si="6">7+J14</f>
        <v>43114</v>
      </c>
      <c r="K15" s="19">
        <f t="shared" si="6"/>
        <v>43115</v>
      </c>
      <c r="L15" s="19">
        <f t="shared" si="6"/>
        <v>43121</v>
      </c>
      <c r="M15" s="19">
        <f t="shared" si="6"/>
        <v>43124</v>
      </c>
      <c r="N15" s="19">
        <f t="shared" si="6"/>
        <v>43128</v>
      </c>
    </row>
    <row r="16" spans="1:14">
      <c r="A16" s="255">
        <v>4</v>
      </c>
      <c r="B16" s="170" t="s">
        <v>121</v>
      </c>
      <c r="C16" s="171" t="s">
        <v>59</v>
      </c>
      <c r="D16" s="208" t="s">
        <v>122</v>
      </c>
      <c r="E16" s="845" t="s">
        <v>192</v>
      </c>
      <c r="F16" s="81">
        <f t="shared" si="5"/>
        <v>172</v>
      </c>
      <c r="G16" s="73">
        <f t="shared" si="5"/>
        <v>172</v>
      </c>
      <c r="H16" s="296">
        <f t="shared" si="5"/>
        <v>32</v>
      </c>
      <c r="I16" s="308">
        <f t="shared" si="5"/>
        <v>32</v>
      </c>
      <c r="J16" s="19">
        <f t="shared" ref="J16:N16" si="7">7+J15</f>
        <v>43121</v>
      </c>
      <c r="K16" s="19">
        <f t="shared" si="7"/>
        <v>43122</v>
      </c>
      <c r="L16" s="19">
        <f t="shared" si="7"/>
        <v>43128</v>
      </c>
      <c r="M16" s="19">
        <f t="shared" si="7"/>
        <v>43131</v>
      </c>
      <c r="N16" s="19">
        <f t="shared" si="7"/>
        <v>43135</v>
      </c>
    </row>
    <row r="17" spans="1:14">
      <c r="A17" s="255">
        <v>5</v>
      </c>
      <c r="B17" s="170" t="s">
        <v>110</v>
      </c>
      <c r="C17" s="171" t="s">
        <v>59</v>
      </c>
      <c r="D17" s="208" t="s">
        <v>111</v>
      </c>
      <c r="E17" s="845" t="s">
        <v>193</v>
      </c>
      <c r="F17" s="81">
        <f t="shared" si="4"/>
        <v>283</v>
      </c>
      <c r="G17" s="73">
        <f t="shared" si="4"/>
        <v>283</v>
      </c>
      <c r="H17" s="296">
        <f t="shared" si="5"/>
        <v>31</v>
      </c>
      <c r="I17" s="308">
        <f t="shared" si="5"/>
        <v>31</v>
      </c>
      <c r="J17" s="19">
        <f t="shared" ref="J17:N17" si="8">7+J16</f>
        <v>43128</v>
      </c>
      <c r="K17" s="19">
        <f t="shared" si="8"/>
        <v>43129</v>
      </c>
      <c r="L17" s="19">
        <f t="shared" si="8"/>
        <v>43135</v>
      </c>
      <c r="M17" s="19">
        <f t="shared" si="8"/>
        <v>43138</v>
      </c>
      <c r="N17" s="19">
        <f t="shared" si="8"/>
        <v>43142</v>
      </c>
    </row>
    <row r="18" spans="1:14">
      <c r="A18" s="255">
        <v>6</v>
      </c>
      <c r="B18" s="170" t="s">
        <v>121</v>
      </c>
      <c r="C18" s="171" t="s">
        <v>59</v>
      </c>
      <c r="D18" s="208" t="s">
        <v>122</v>
      </c>
      <c r="E18" s="893" t="s">
        <v>192</v>
      </c>
      <c r="F18" s="81">
        <f t="shared" ref="F18:I18" si="9">1+F16</f>
        <v>173</v>
      </c>
      <c r="G18" s="73">
        <f t="shared" si="9"/>
        <v>173</v>
      </c>
      <c r="H18" s="296">
        <f t="shared" si="9"/>
        <v>33</v>
      </c>
      <c r="I18" s="308">
        <f t="shared" si="9"/>
        <v>33</v>
      </c>
      <c r="J18" s="19">
        <f t="shared" ref="J18:N18" si="10">7+J17</f>
        <v>43135</v>
      </c>
      <c r="K18" s="19">
        <f t="shared" si="10"/>
        <v>43136</v>
      </c>
      <c r="L18" s="19">
        <f t="shared" si="10"/>
        <v>43142</v>
      </c>
      <c r="M18" s="19">
        <f t="shared" si="10"/>
        <v>43145</v>
      </c>
      <c r="N18" s="19">
        <f t="shared" si="10"/>
        <v>43149</v>
      </c>
    </row>
    <row r="19" spans="1:14">
      <c r="A19" s="255">
        <v>7</v>
      </c>
      <c r="B19" s="170" t="s">
        <v>110</v>
      </c>
      <c r="C19" s="171" t="s">
        <v>59</v>
      </c>
      <c r="D19" s="208" t="s">
        <v>111</v>
      </c>
      <c r="E19" s="893" t="s">
        <v>193</v>
      </c>
      <c r="F19" s="81">
        <f t="shared" ref="F19:I19" si="11">1+F17</f>
        <v>284</v>
      </c>
      <c r="G19" s="73">
        <f t="shared" si="11"/>
        <v>284</v>
      </c>
      <c r="H19" s="296">
        <f t="shared" si="11"/>
        <v>32</v>
      </c>
      <c r="I19" s="308">
        <f t="shared" si="11"/>
        <v>32</v>
      </c>
      <c r="J19" s="19">
        <f t="shared" ref="J19:N19" si="12">7+J18</f>
        <v>43142</v>
      </c>
      <c r="K19" s="19">
        <f t="shared" si="12"/>
        <v>43143</v>
      </c>
      <c r="L19" s="19">
        <f t="shared" si="12"/>
        <v>43149</v>
      </c>
      <c r="M19" s="19">
        <f t="shared" si="12"/>
        <v>43152</v>
      </c>
      <c r="N19" s="19">
        <f t="shared" si="12"/>
        <v>43156</v>
      </c>
    </row>
    <row r="20" spans="1:14">
      <c r="A20" s="255">
        <v>8</v>
      </c>
      <c r="B20" s="170" t="s">
        <v>121</v>
      </c>
      <c r="C20" s="171" t="s">
        <v>59</v>
      </c>
      <c r="D20" s="208" t="s">
        <v>122</v>
      </c>
      <c r="E20" s="893" t="s">
        <v>192</v>
      </c>
      <c r="F20" s="81">
        <f t="shared" ref="F20:I20" si="13">1+F18</f>
        <v>174</v>
      </c>
      <c r="G20" s="73">
        <f t="shared" si="13"/>
        <v>174</v>
      </c>
      <c r="H20" s="296">
        <f t="shared" si="13"/>
        <v>34</v>
      </c>
      <c r="I20" s="308">
        <f t="shared" si="13"/>
        <v>34</v>
      </c>
      <c r="J20" s="19">
        <f t="shared" ref="J20:N20" si="14">7+J19</f>
        <v>43149</v>
      </c>
      <c r="K20" s="19">
        <f t="shared" si="14"/>
        <v>43150</v>
      </c>
      <c r="L20" s="19">
        <f t="shared" si="14"/>
        <v>43156</v>
      </c>
      <c r="M20" s="19">
        <f t="shared" si="14"/>
        <v>43159</v>
      </c>
      <c r="N20" s="19">
        <f t="shared" si="14"/>
        <v>43163</v>
      </c>
    </row>
    <row r="21" spans="1:14">
      <c r="A21" s="255">
        <v>9</v>
      </c>
      <c r="B21" s="170" t="s">
        <v>110</v>
      </c>
      <c r="C21" s="171" t="s">
        <v>59</v>
      </c>
      <c r="D21" s="208" t="s">
        <v>111</v>
      </c>
      <c r="E21" s="893" t="s">
        <v>193</v>
      </c>
      <c r="F21" s="81">
        <f t="shared" ref="F21:I21" si="15">1+F19</f>
        <v>285</v>
      </c>
      <c r="G21" s="73">
        <f t="shared" si="15"/>
        <v>285</v>
      </c>
      <c r="H21" s="296">
        <f t="shared" si="15"/>
        <v>33</v>
      </c>
      <c r="I21" s="308">
        <f t="shared" si="15"/>
        <v>33</v>
      </c>
      <c r="J21" s="19">
        <f t="shared" ref="J21:N21" si="16">7+J20</f>
        <v>43156</v>
      </c>
      <c r="K21" s="19">
        <f t="shared" si="16"/>
        <v>43157</v>
      </c>
      <c r="L21" s="19">
        <f t="shared" si="16"/>
        <v>43163</v>
      </c>
      <c r="M21" s="19">
        <f t="shared" si="16"/>
        <v>43166</v>
      </c>
      <c r="N21" s="19">
        <f t="shared" si="16"/>
        <v>43170</v>
      </c>
    </row>
    <row r="22" spans="1:14">
      <c r="A22" s="255">
        <v>10</v>
      </c>
      <c r="B22" s="170" t="s">
        <v>121</v>
      </c>
      <c r="C22" s="171" t="s">
        <v>59</v>
      </c>
      <c r="D22" s="208" t="s">
        <v>122</v>
      </c>
      <c r="E22" s="977" t="s">
        <v>192</v>
      </c>
      <c r="F22" s="81">
        <f t="shared" ref="F22:I22" si="17">1+F20</f>
        <v>175</v>
      </c>
      <c r="G22" s="73">
        <f t="shared" si="17"/>
        <v>175</v>
      </c>
      <c r="H22" s="296">
        <f t="shared" si="17"/>
        <v>35</v>
      </c>
      <c r="I22" s="308">
        <f t="shared" si="17"/>
        <v>35</v>
      </c>
      <c r="J22" s="19">
        <f t="shared" ref="J22:N22" si="18">7+J21</f>
        <v>43163</v>
      </c>
      <c r="K22" s="19">
        <f t="shared" si="18"/>
        <v>43164</v>
      </c>
      <c r="L22" s="19">
        <f t="shared" si="18"/>
        <v>43170</v>
      </c>
      <c r="M22" s="19">
        <f t="shared" si="18"/>
        <v>43173</v>
      </c>
      <c r="N22" s="19">
        <f t="shared" si="18"/>
        <v>43177</v>
      </c>
    </row>
    <row r="23" spans="1:14">
      <c r="A23" s="255">
        <v>11</v>
      </c>
      <c r="B23" s="170" t="s">
        <v>110</v>
      </c>
      <c r="C23" s="171" t="s">
        <v>59</v>
      </c>
      <c r="D23" s="208" t="s">
        <v>111</v>
      </c>
      <c r="E23" s="977" t="s">
        <v>193</v>
      </c>
      <c r="F23" s="81">
        <f t="shared" ref="F23:I23" si="19">1+F21</f>
        <v>286</v>
      </c>
      <c r="G23" s="73">
        <f t="shared" si="19"/>
        <v>286</v>
      </c>
      <c r="H23" s="296">
        <f t="shared" si="19"/>
        <v>34</v>
      </c>
      <c r="I23" s="308">
        <f t="shared" si="19"/>
        <v>34</v>
      </c>
      <c r="J23" s="19">
        <f t="shared" ref="J23:N23" si="20">7+J22</f>
        <v>43170</v>
      </c>
      <c r="K23" s="19">
        <f t="shared" si="20"/>
        <v>43171</v>
      </c>
      <c r="L23" s="19">
        <f t="shared" si="20"/>
        <v>43177</v>
      </c>
      <c r="M23" s="19">
        <f t="shared" si="20"/>
        <v>43180</v>
      </c>
      <c r="N23" s="19">
        <f t="shared" si="20"/>
        <v>43184</v>
      </c>
    </row>
    <row r="24" spans="1:14">
      <c r="A24" s="255">
        <v>12</v>
      </c>
      <c r="B24" s="170" t="s">
        <v>121</v>
      </c>
      <c r="C24" s="171" t="s">
        <v>59</v>
      </c>
      <c r="D24" s="208" t="s">
        <v>122</v>
      </c>
      <c r="E24" s="977" t="s">
        <v>192</v>
      </c>
      <c r="F24" s="81">
        <f t="shared" ref="F24:I24" si="21">1+F22</f>
        <v>176</v>
      </c>
      <c r="G24" s="73">
        <f t="shared" si="21"/>
        <v>176</v>
      </c>
      <c r="H24" s="296">
        <f t="shared" si="21"/>
        <v>36</v>
      </c>
      <c r="I24" s="308">
        <f t="shared" si="21"/>
        <v>36</v>
      </c>
      <c r="J24" s="19">
        <f t="shared" ref="J24:N24" si="22">7+J23</f>
        <v>43177</v>
      </c>
      <c r="K24" s="19">
        <f t="shared" si="22"/>
        <v>43178</v>
      </c>
      <c r="L24" s="19">
        <f t="shared" si="22"/>
        <v>43184</v>
      </c>
      <c r="M24" s="19">
        <f t="shared" si="22"/>
        <v>43187</v>
      </c>
      <c r="N24" s="19">
        <f t="shared" si="22"/>
        <v>43191</v>
      </c>
    </row>
    <row r="25" spans="1:14">
      <c r="A25" s="255">
        <v>13</v>
      </c>
      <c r="B25" s="170" t="s">
        <v>110</v>
      </c>
      <c r="C25" s="171" t="s">
        <v>59</v>
      </c>
      <c r="D25" s="208" t="s">
        <v>111</v>
      </c>
      <c r="E25" s="977" t="s">
        <v>193</v>
      </c>
      <c r="F25" s="81">
        <f t="shared" ref="F25:I25" si="23">1+F23</f>
        <v>287</v>
      </c>
      <c r="G25" s="73">
        <f t="shared" si="23"/>
        <v>287</v>
      </c>
      <c r="H25" s="296">
        <f t="shared" si="23"/>
        <v>35</v>
      </c>
      <c r="I25" s="308">
        <f t="shared" si="23"/>
        <v>35</v>
      </c>
      <c r="J25" s="19">
        <f t="shared" ref="J25:N25" si="24">7+J24</f>
        <v>43184</v>
      </c>
      <c r="K25" s="19">
        <f t="shared" si="24"/>
        <v>43185</v>
      </c>
      <c r="L25" s="19">
        <f t="shared" si="24"/>
        <v>43191</v>
      </c>
      <c r="M25" s="19">
        <f t="shared" si="24"/>
        <v>43194</v>
      </c>
      <c r="N25" s="19">
        <f t="shared" si="24"/>
        <v>43198</v>
      </c>
    </row>
  </sheetData>
  <customSheetViews>
    <customSheetView guid="{967F5A9F-B253-4BD7-B2F0-D5E9263F4F1E}" fitToPage="1">
      <selection activeCell="B13" sqref="B13:G13"/>
      <pageMargins left="0.25" right="0.25" top="0.75" bottom="0.75" header="0.3" footer="0.3"/>
      <pageSetup paperSize="9" orientation="landscape" r:id="rId1"/>
    </customSheetView>
    <customSheetView guid="{EDB95A30-2005-496F-A42F-4573444B48C4}" fitToPage="1">
      <selection activeCell="B13" sqref="B13:G13"/>
      <pageMargins left="0.25" right="0.25" top="0.75" bottom="0.75" header="0.3" footer="0.3"/>
      <pageSetup paperSize="9" orientation="landscape" r:id="rId2"/>
    </customSheetView>
    <customSheetView guid="{BCF08811-82CB-4E16-BDD9-794154AADE6D}" fitToPage="1">
      <selection activeCell="B13" sqref="B13:G13"/>
      <pageMargins left="0.25" right="0.25" top="0.75" bottom="0.75" header="0.3" footer="0.3"/>
      <pageSetup paperSize="9" orientation="landscape" r:id="rId3"/>
    </customSheetView>
    <customSheetView guid="{D237E25F-83F7-4363-8B2A-30407D508333}" fitToPage="1" hiddenRows="1">
      <selection activeCell="L57" sqref="L57"/>
      <pageMargins left="0.7" right="0.7" top="0.75" bottom="0.75" header="0.3" footer="0.3"/>
      <pageSetup paperSize="9" scale="77" orientation="landscape" r:id="rId4"/>
    </customSheetView>
    <customSheetView guid="{8D57CB67-B754-4BD0-BD8A-07ED4472C255}" fitToPage="1">
      <selection activeCell="L57" sqref="L57"/>
      <pageMargins left="0.7" right="0.7" top="0.75" bottom="0.75" header="0.3" footer="0.3"/>
      <pageSetup paperSize="9" scale="77" orientation="landscape" r:id="rId5"/>
    </customSheetView>
    <customSheetView guid="{CE63BE3B-321D-4576-9D13-C9B7CB99D4AC}" fitToPage="1" hiddenRows="1" topLeftCell="A2">
      <selection activeCell="F49" sqref="F49"/>
      <pageMargins left="0.25" right="0.25" top="0.75" bottom="0.75" header="0.3" footer="0.3"/>
      <pageSetup paperSize="9" scale="81" orientation="landscape" r:id="rId6"/>
    </customSheetView>
    <customSheetView guid="{58347BB0-EA7D-4163-8F7A-9A95E53AC1B7}" fitToPage="1" hiddenRows="1">
      <selection activeCell="J84" sqref="J84"/>
      <pageMargins left="0.25" right="0.25" top="0.75" bottom="0.75" header="0.3" footer="0.3"/>
      <pageSetup paperSize="9" orientation="landscape" r:id="rId7"/>
    </customSheetView>
    <customSheetView guid="{B5A50C90-D2E8-4109-B6CD-C9EF05DECB2C}" fitToPage="1" hiddenRows="1">
      <selection activeCell="K33" sqref="K33"/>
      <pageMargins left="0.7" right="0.7" top="0.75" bottom="0.75" header="0.3" footer="0.3"/>
      <pageSetup paperSize="9" scale="77" orientation="landscape" r:id="rId8"/>
    </customSheetView>
  </customSheetViews>
  <mergeCells count="13">
    <mergeCell ref="H6:I8"/>
    <mergeCell ref="L4:M4"/>
    <mergeCell ref="L5:M5"/>
    <mergeCell ref="A4:A8"/>
    <mergeCell ref="B4:B8"/>
    <mergeCell ref="C4:C8"/>
    <mergeCell ref="D4:E5"/>
    <mergeCell ref="F4:I5"/>
    <mergeCell ref="J4:K4"/>
    <mergeCell ref="J5:K5"/>
    <mergeCell ref="D6:D8"/>
    <mergeCell ref="E6:E8"/>
    <mergeCell ref="F6:G8"/>
  </mergeCells>
  <phoneticPr fontId="75" type="noConversion"/>
  <pageMargins left="0.25" right="0.25" top="0.75" bottom="0.75" header="0.3" footer="0.3"/>
  <pageSetup paperSize="9" orientation="landscape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A370"/>
  <sheetViews>
    <sheetView workbookViewId="0">
      <selection activeCell="G37" sqref="G37:G38"/>
    </sheetView>
  </sheetViews>
  <sheetFormatPr defaultColWidth="4.25" defaultRowHeight="13.5"/>
  <cols>
    <col min="1" max="1" width="4.25" style="268" customWidth="1"/>
    <col min="2" max="2" width="18.5" style="268" customWidth="1"/>
    <col min="3" max="5" width="9" style="268" customWidth="1"/>
    <col min="6" max="9" width="9" style="79" customWidth="1"/>
    <col min="10" max="13" width="9.375" style="79" customWidth="1"/>
    <col min="14" max="14" width="10.625" style="659" customWidth="1"/>
    <col min="15" max="27" width="9" style="268" customWidth="1"/>
    <col min="28" max="254" width="9" style="79" customWidth="1"/>
    <col min="255" max="16384" width="4.25" style="79"/>
  </cols>
  <sheetData>
    <row r="1" spans="1:27" ht="19.5">
      <c r="A1" s="252" t="s">
        <v>377</v>
      </c>
      <c r="B1" s="252"/>
      <c r="C1" s="252"/>
      <c r="D1" s="287"/>
      <c r="E1" s="287"/>
      <c r="F1" s="167"/>
      <c r="G1" s="167"/>
      <c r="H1" s="139"/>
      <c r="I1" s="139"/>
      <c r="J1" s="192"/>
      <c r="K1" s="192"/>
      <c r="L1" s="192"/>
      <c r="M1" s="192"/>
      <c r="N1" s="192">
        <v>43140</v>
      </c>
    </row>
    <row r="2" spans="1:27" ht="19.5">
      <c r="A2" s="252" t="s">
        <v>384</v>
      </c>
      <c r="B2" s="252"/>
      <c r="C2" s="252"/>
      <c r="D2" s="288"/>
      <c r="E2" s="288"/>
      <c r="F2" s="168"/>
      <c r="G2" s="168"/>
      <c r="H2" s="140"/>
      <c r="I2" s="143"/>
      <c r="J2" s="143"/>
      <c r="K2" s="143"/>
      <c r="L2" s="143"/>
      <c r="M2" s="143"/>
    </row>
    <row r="3" spans="1:27" ht="15.75" thickBot="1">
      <c r="A3" s="253" t="s">
        <v>294</v>
      </c>
      <c r="B3" s="289"/>
      <c r="C3" s="289"/>
      <c r="D3" s="289"/>
      <c r="E3" s="289"/>
      <c r="F3" s="209"/>
      <c r="G3" s="209"/>
      <c r="H3" s="141"/>
      <c r="I3" s="193"/>
      <c r="J3" s="193"/>
      <c r="K3" s="193"/>
      <c r="L3" s="193"/>
      <c r="M3" s="193"/>
    </row>
    <row r="4" spans="1:27" s="210" customFormat="1" ht="15" customHeight="1">
      <c r="A4" s="1686" t="s">
        <v>48</v>
      </c>
      <c r="B4" s="1816" t="s">
        <v>0</v>
      </c>
      <c r="C4" s="1819" t="s">
        <v>49</v>
      </c>
      <c r="D4" s="1822" t="s">
        <v>50</v>
      </c>
      <c r="E4" s="1823"/>
      <c r="F4" s="1759" t="s">
        <v>51</v>
      </c>
      <c r="G4" s="1760"/>
      <c r="H4" s="1760"/>
      <c r="I4" s="1761"/>
      <c r="J4" s="1783" t="s">
        <v>52</v>
      </c>
      <c r="K4" s="1784"/>
      <c r="L4" s="1785" t="s">
        <v>58</v>
      </c>
      <c r="M4" s="1786"/>
      <c r="N4" s="213" t="s">
        <v>52</v>
      </c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</row>
    <row r="5" spans="1:27" s="210" customFormat="1">
      <c r="A5" s="1687"/>
      <c r="B5" s="1817"/>
      <c r="C5" s="1820"/>
      <c r="D5" s="1824"/>
      <c r="E5" s="1825"/>
      <c r="F5" s="1762"/>
      <c r="G5" s="1763"/>
      <c r="H5" s="1763"/>
      <c r="I5" s="1764"/>
      <c r="J5" s="1781" t="s">
        <v>1</v>
      </c>
      <c r="K5" s="1782"/>
      <c r="L5" s="1775" t="s">
        <v>5</v>
      </c>
      <c r="M5" s="1776"/>
      <c r="N5" s="195" t="s">
        <v>1</v>
      </c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</row>
    <row r="6" spans="1:27" s="210" customFormat="1">
      <c r="A6" s="1688"/>
      <c r="B6" s="1817"/>
      <c r="C6" s="1820"/>
      <c r="D6" s="1826" t="s">
        <v>54</v>
      </c>
      <c r="E6" s="1829" t="s">
        <v>55</v>
      </c>
      <c r="F6" s="1712" t="s">
        <v>54</v>
      </c>
      <c r="G6" s="1713"/>
      <c r="H6" s="1712" t="s">
        <v>56</v>
      </c>
      <c r="I6" s="1718"/>
      <c r="J6" s="183" t="s">
        <v>57</v>
      </c>
      <c r="K6" s="183" t="s">
        <v>4</v>
      </c>
      <c r="L6" s="183" t="s">
        <v>3</v>
      </c>
      <c r="M6" s="183" t="s">
        <v>4</v>
      </c>
      <c r="N6" s="196" t="s">
        <v>57</v>
      </c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</row>
    <row r="7" spans="1:27" s="210" customFormat="1">
      <c r="A7" s="1688"/>
      <c r="B7" s="1817"/>
      <c r="C7" s="1820"/>
      <c r="D7" s="1827"/>
      <c r="E7" s="1830"/>
      <c r="F7" s="1714"/>
      <c r="G7" s="1715"/>
      <c r="H7" s="1719"/>
      <c r="I7" s="1720"/>
      <c r="J7" s="191" t="s">
        <v>29</v>
      </c>
      <c r="K7" s="191" t="s">
        <v>40</v>
      </c>
      <c r="L7" s="191" t="s">
        <v>28</v>
      </c>
      <c r="M7" s="191" t="s">
        <v>26</v>
      </c>
      <c r="N7" s="197" t="s">
        <v>29</v>
      </c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</row>
    <row r="8" spans="1:27" ht="14.25" thickBot="1">
      <c r="A8" s="1689"/>
      <c r="B8" s="1818"/>
      <c r="C8" s="1821"/>
      <c r="D8" s="1828"/>
      <c r="E8" s="1831"/>
      <c r="F8" s="1716"/>
      <c r="G8" s="1717"/>
      <c r="H8" s="1721"/>
      <c r="I8" s="1722"/>
      <c r="J8" s="127">
        <v>0.375</v>
      </c>
      <c r="K8" s="127">
        <v>0.41666666666666669</v>
      </c>
      <c r="L8" s="67">
        <v>0.91666666666666663</v>
      </c>
      <c r="M8" s="67">
        <v>0.66666666666666663</v>
      </c>
      <c r="N8" s="68">
        <v>0.375</v>
      </c>
    </row>
    <row r="9" spans="1:27" s="268" customFormat="1" hidden="1">
      <c r="A9" s="265">
        <v>49</v>
      </c>
      <c r="B9" s="290" t="s">
        <v>241</v>
      </c>
      <c r="C9" s="291" t="s">
        <v>55</v>
      </c>
      <c r="D9" s="292" t="s">
        <v>240</v>
      </c>
      <c r="E9" s="293"/>
      <c r="F9" s="81">
        <v>32</v>
      </c>
      <c r="G9" s="73">
        <v>32</v>
      </c>
      <c r="H9" s="83">
        <v>31</v>
      </c>
      <c r="I9" s="84">
        <v>31</v>
      </c>
      <c r="J9" s="19">
        <v>43075</v>
      </c>
      <c r="K9" s="19">
        <v>43076</v>
      </c>
      <c r="L9" s="19">
        <v>43446</v>
      </c>
      <c r="M9" s="19">
        <v>43450</v>
      </c>
      <c r="N9" s="19">
        <v>43454</v>
      </c>
    </row>
    <row r="10" spans="1:27" s="268" customFormat="1" hidden="1">
      <c r="A10" s="265">
        <v>50</v>
      </c>
      <c r="B10" s="290"/>
      <c r="C10" s="291"/>
      <c r="D10" s="292"/>
      <c r="E10" s="293"/>
      <c r="F10" s="81"/>
      <c r="G10" s="73"/>
      <c r="H10" s="221"/>
      <c r="I10" s="72"/>
      <c r="J10" s="19">
        <v>43447</v>
      </c>
      <c r="K10" s="19">
        <v>43448</v>
      </c>
      <c r="L10" s="19">
        <v>43453</v>
      </c>
      <c r="M10" s="19">
        <v>43457</v>
      </c>
      <c r="N10" s="19">
        <v>43461</v>
      </c>
    </row>
    <row r="11" spans="1:27" s="268" customFormat="1" hidden="1">
      <c r="A11" s="265">
        <v>51</v>
      </c>
      <c r="B11" s="290" t="s">
        <v>118</v>
      </c>
      <c r="C11" s="291" t="s">
        <v>55</v>
      </c>
      <c r="D11" s="292" t="s">
        <v>119</v>
      </c>
      <c r="E11" s="293"/>
      <c r="F11" s="81">
        <v>54</v>
      </c>
      <c r="G11" s="73">
        <v>54</v>
      </c>
      <c r="H11" s="221">
        <v>54</v>
      </c>
      <c r="I11" s="72">
        <v>54</v>
      </c>
      <c r="J11" s="19">
        <v>43089</v>
      </c>
      <c r="K11" s="19">
        <v>43090</v>
      </c>
      <c r="L11" s="19">
        <v>43460</v>
      </c>
      <c r="M11" s="19">
        <v>43464</v>
      </c>
      <c r="N11" s="19">
        <v>43468</v>
      </c>
    </row>
    <row r="12" spans="1:27" s="268" customFormat="1" hidden="1">
      <c r="A12" s="265">
        <v>52</v>
      </c>
      <c r="B12" s="290" t="s">
        <v>241</v>
      </c>
      <c r="C12" s="291" t="s">
        <v>55</v>
      </c>
      <c r="D12" s="292" t="s">
        <v>240</v>
      </c>
      <c r="E12" s="293"/>
      <c r="F12" s="81">
        <v>33</v>
      </c>
      <c r="G12" s="73">
        <v>33</v>
      </c>
      <c r="H12" s="83">
        <v>32</v>
      </c>
      <c r="I12" s="84">
        <v>32</v>
      </c>
      <c r="J12" s="19">
        <v>43461</v>
      </c>
      <c r="K12" s="19">
        <v>43462</v>
      </c>
      <c r="L12" s="19">
        <v>43467</v>
      </c>
      <c r="M12" s="19">
        <v>43471</v>
      </c>
      <c r="N12" s="19">
        <v>43475</v>
      </c>
    </row>
    <row r="13" spans="1:27" s="268" customFormat="1" hidden="1">
      <c r="A13" s="265">
        <v>1</v>
      </c>
      <c r="B13" s="290"/>
      <c r="C13" s="291"/>
      <c r="D13" s="292"/>
      <c r="E13" s="293"/>
      <c r="F13" s="81"/>
      <c r="G13" s="73"/>
      <c r="H13" s="221"/>
      <c r="I13" s="72"/>
      <c r="J13" s="19">
        <f t="shared" ref="J13:N13" si="0">14+J11</f>
        <v>43103</v>
      </c>
      <c r="K13" s="19">
        <f t="shared" si="0"/>
        <v>43104</v>
      </c>
      <c r="L13" s="19">
        <f t="shared" si="0"/>
        <v>43474</v>
      </c>
      <c r="M13" s="19">
        <f t="shared" si="0"/>
        <v>43478</v>
      </c>
      <c r="N13" s="19">
        <f t="shared" si="0"/>
        <v>43482</v>
      </c>
    </row>
    <row r="14" spans="1:27" s="268" customFormat="1">
      <c r="A14" s="265">
        <v>2</v>
      </c>
      <c r="B14" s="290" t="s">
        <v>118</v>
      </c>
      <c r="C14" s="291" t="s">
        <v>55</v>
      </c>
      <c r="D14" s="292" t="s">
        <v>119</v>
      </c>
      <c r="E14" s="293"/>
      <c r="F14" s="81">
        <f>1+F11</f>
        <v>55</v>
      </c>
      <c r="G14" s="73">
        <f>1+G11</f>
        <v>55</v>
      </c>
      <c r="H14" s="221">
        <f>1+H11</f>
        <v>55</v>
      </c>
      <c r="I14" s="72">
        <f>1+I11</f>
        <v>55</v>
      </c>
      <c r="J14" s="19">
        <f t="shared" ref="J14:N14" si="1">14+J12</f>
        <v>43475</v>
      </c>
      <c r="K14" s="19">
        <f t="shared" si="1"/>
        <v>43476</v>
      </c>
      <c r="L14" s="19">
        <f t="shared" si="1"/>
        <v>43481</v>
      </c>
      <c r="M14" s="19">
        <f t="shared" si="1"/>
        <v>43485</v>
      </c>
      <c r="N14" s="19">
        <f t="shared" si="1"/>
        <v>43489</v>
      </c>
    </row>
    <row r="15" spans="1:27" s="268" customFormat="1">
      <c r="A15" s="265">
        <v>3</v>
      </c>
      <c r="B15" s="290" t="s">
        <v>241</v>
      </c>
      <c r="C15" s="291" t="s">
        <v>55</v>
      </c>
      <c r="D15" s="292" t="s">
        <v>240</v>
      </c>
      <c r="E15" s="293"/>
      <c r="F15" s="81">
        <f>1+F12</f>
        <v>34</v>
      </c>
      <c r="G15" s="73">
        <f>1+G12</f>
        <v>34</v>
      </c>
      <c r="H15" s="83">
        <f t="shared" ref="H15:I15" si="2">1+H12</f>
        <v>33</v>
      </c>
      <c r="I15" s="84">
        <f t="shared" si="2"/>
        <v>33</v>
      </c>
      <c r="J15" s="19">
        <f t="shared" ref="J15:N15" si="3">14+J13</f>
        <v>43117</v>
      </c>
      <c r="K15" s="19">
        <f t="shared" si="3"/>
        <v>43118</v>
      </c>
      <c r="L15" s="19">
        <f t="shared" si="3"/>
        <v>43488</v>
      </c>
      <c r="M15" s="19">
        <f t="shared" si="3"/>
        <v>43492</v>
      </c>
      <c r="N15" s="19">
        <f t="shared" si="3"/>
        <v>43496</v>
      </c>
    </row>
    <row r="16" spans="1:27" s="268" customFormat="1">
      <c r="A16" s="265">
        <v>4</v>
      </c>
      <c r="B16" s="290" t="s">
        <v>118</v>
      </c>
      <c r="C16" s="291" t="s">
        <v>55</v>
      </c>
      <c r="D16" s="292" t="s">
        <v>119</v>
      </c>
      <c r="E16" s="293"/>
      <c r="F16" s="81">
        <f t="shared" ref="F16:I17" si="4">1+F14</f>
        <v>56</v>
      </c>
      <c r="G16" s="73">
        <f t="shared" si="4"/>
        <v>56</v>
      </c>
      <c r="H16" s="221">
        <f t="shared" si="4"/>
        <v>56</v>
      </c>
      <c r="I16" s="72">
        <f t="shared" si="4"/>
        <v>56</v>
      </c>
      <c r="J16" s="19">
        <f t="shared" ref="J16:N16" si="5">14+J14</f>
        <v>43489</v>
      </c>
      <c r="K16" s="19">
        <f t="shared" si="5"/>
        <v>43490</v>
      </c>
      <c r="L16" s="19">
        <f t="shared" si="5"/>
        <v>43495</v>
      </c>
      <c r="M16" s="19">
        <f t="shared" si="5"/>
        <v>43499</v>
      </c>
      <c r="N16" s="19">
        <f t="shared" si="5"/>
        <v>43503</v>
      </c>
    </row>
    <row r="17" spans="1:14" s="268" customFormat="1">
      <c r="A17" s="265">
        <v>5</v>
      </c>
      <c r="B17" s="290" t="s">
        <v>241</v>
      </c>
      <c r="C17" s="291" t="s">
        <v>55</v>
      </c>
      <c r="D17" s="292" t="s">
        <v>240</v>
      </c>
      <c r="E17" s="293"/>
      <c r="F17" s="81">
        <f t="shared" ref="F17:G17" si="6">1+F15</f>
        <v>35</v>
      </c>
      <c r="G17" s="73">
        <f t="shared" si="6"/>
        <v>35</v>
      </c>
      <c r="H17" s="83">
        <f t="shared" si="4"/>
        <v>34</v>
      </c>
      <c r="I17" s="84">
        <f t="shared" si="4"/>
        <v>34</v>
      </c>
      <c r="J17" s="19">
        <f t="shared" ref="J17:N17" si="7">14+J15</f>
        <v>43131</v>
      </c>
      <c r="K17" s="19">
        <f t="shared" si="7"/>
        <v>43132</v>
      </c>
      <c r="L17" s="19">
        <f t="shared" si="7"/>
        <v>43502</v>
      </c>
      <c r="M17" s="19">
        <f t="shared" si="7"/>
        <v>43506</v>
      </c>
      <c r="N17" s="19">
        <f t="shared" si="7"/>
        <v>43510</v>
      </c>
    </row>
    <row r="18" spans="1:14" s="268" customFormat="1">
      <c r="A18" s="265">
        <v>6</v>
      </c>
      <c r="B18" s="290" t="s">
        <v>766</v>
      </c>
      <c r="C18" s="291" t="s">
        <v>55</v>
      </c>
      <c r="D18" s="292" t="s">
        <v>767</v>
      </c>
      <c r="E18" s="293"/>
      <c r="F18" s="81">
        <v>21</v>
      </c>
      <c r="G18" s="73">
        <v>21</v>
      </c>
      <c r="H18" s="221">
        <v>1</v>
      </c>
      <c r="I18" s="72">
        <v>1</v>
      </c>
      <c r="J18" s="19">
        <f t="shared" ref="J18:N18" si="8">14+J16</f>
        <v>43503</v>
      </c>
      <c r="K18" s="19">
        <f t="shared" si="8"/>
        <v>43504</v>
      </c>
      <c r="L18" s="19">
        <f t="shared" si="8"/>
        <v>43509</v>
      </c>
      <c r="M18" s="19">
        <f t="shared" si="8"/>
        <v>43513</v>
      </c>
      <c r="N18" s="19">
        <f t="shared" si="8"/>
        <v>43517</v>
      </c>
    </row>
    <row r="19" spans="1:14" s="268" customFormat="1">
      <c r="A19" s="265">
        <v>7</v>
      </c>
      <c r="B19" s="290" t="s">
        <v>241</v>
      </c>
      <c r="C19" s="291" t="s">
        <v>55</v>
      </c>
      <c r="D19" s="292" t="s">
        <v>240</v>
      </c>
      <c r="E19" s="293"/>
      <c r="F19" s="162">
        <v>16</v>
      </c>
      <c r="G19" s="166">
        <v>16</v>
      </c>
      <c r="H19" s="83">
        <f t="shared" ref="H19:I19" si="9">1+H17</f>
        <v>35</v>
      </c>
      <c r="I19" s="84">
        <f t="shared" si="9"/>
        <v>35</v>
      </c>
      <c r="J19" s="19">
        <f t="shared" ref="J19:N19" si="10">14+J17</f>
        <v>43145</v>
      </c>
      <c r="K19" s="19">
        <f t="shared" si="10"/>
        <v>43146</v>
      </c>
      <c r="L19" s="19">
        <f t="shared" si="10"/>
        <v>43516</v>
      </c>
      <c r="M19" s="19">
        <f t="shared" si="10"/>
        <v>43520</v>
      </c>
      <c r="N19" s="19">
        <f t="shared" si="10"/>
        <v>43524</v>
      </c>
    </row>
    <row r="20" spans="1:14" s="268" customFormat="1">
      <c r="A20" s="265">
        <v>8</v>
      </c>
      <c r="B20" s="290" t="s">
        <v>766</v>
      </c>
      <c r="C20" s="291" t="s">
        <v>55</v>
      </c>
      <c r="D20" s="292" t="s">
        <v>767</v>
      </c>
      <c r="E20" s="293"/>
      <c r="F20" s="81">
        <f t="shared" ref="F20:I20" si="11">1+F18</f>
        <v>22</v>
      </c>
      <c r="G20" s="73">
        <f t="shared" si="11"/>
        <v>22</v>
      </c>
      <c r="H20" s="221">
        <f t="shared" si="11"/>
        <v>2</v>
      </c>
      <c r="I20" s="72">
        <f t="shared" si="11"/>
        <v>2</v>
      </c>
      <c r="J20" s="19">
        <f t="shared" ref="J20:N20" si="12">14+J18</f>
        <v>43517</v>
      </c>
      <c r="K20" s="19">
        <f t="shared" si="12"/>
        <v>43518</v>
      </c>
      <c r="L20" s="19">
        <f t="shared" si="12"/>
        <v>43523</v>
      </c>
      <c r="M20" s="19">
        <f t="shared" si="12"/>
        <v>43527</v>
      </c>
      <c r="N20" s="19">
        <f t="shared" si="12"/>
        <v>43531</v>
      </c>
    </row>
    <row r="21" spans="1:14" s="268" customFormat="1">
      <c r="A21" s="265">
        <v>9</v>
      </c>
      <c r="B21" s="290" t="s">
        <v>241</v>
      </c>
      <c r="C21" s="291" t="s">
        <v>55</v>
      </c>
      <c r="D21" s="292" t="s">
        <v>240</v>
      </c>
      <c r="E21" s="293"/>
      <c r="F21" s="81">
        <v>36</v>
      </c>
      <c r="G21" s="73">
        <v>36</v>
      </c>
      <c r="H21" s="83">
        <f t="shared" ref="H21:I21" si="13">1+H19</f>
        <v>36</v>
      </c>
      <c r="I21" s="84">
        <f t="shared" si="13"/>
        <v>36</v>
      </c>
      <c r="J21" s="19">
        <f t="shared" ref="J21:N21" si="14">14+J19</f>
        <v>43159</v>
      </c>
      <c r="K21" s="19">
        <f t="shared" si="14"/>
        <v>43160</v>
      </c>
      <c r="L21" s="19">
        <f t="shared" si="14"/>
        <v>43530</v>
      </c>
      <c r="M21" s="19">
        <f t="shared" si="14"/>
        <v>43534</v>
      </c>
      <c r="N21" s="19">
        <f t="shared" si="14"/>
        <v>43538</v>
      </c>
    </row>
    <row r="22" spans="1:14" s="268" customFormat="1">
      <c r="A22" s="265">
        <v>10</v>
      </c>
      <c r="B22" s="290" t="s">
        <v>766</v>
      </c>
      <c r="C22" s="291" t="s">
        <v>55</v>
      </c>
      <c r="D22" s="292" t="s">
        <v>767</v>
      </c>
      <c r="E22" s="293"/>
      <c r="F22" s="81">
        <f t="shared" ref="F22:I22" si="15">1+F20</f>
        <v>23</v>
      </c>
      <c r="G22" s="73">
        <f t="shared" si="15"/>
        <v>23</v>
      </c>
      <c r="H22" s="221">
        <f t="shared" si="15"/>
        <v>3</v>
      </c>
      <c r="I22" s="72">
        <f t="shared" si="15"/>
        <v>3</v>
      </c>
      <c r="J22" s="19">
        <f t="shared" ref="J22:N22" si="16">14+J20</f>
        <v>43531</v>
      </c>
      <c r="K22" s="19">
        <f t="shared" si="16"/>
        <v>43532</v>
      </c>
      <c r="L22" s="19">
        <f t="shared" si="16"/>
        <v>43537</v>
      </c>
      <c r="M22" s="19">
        <f t="shared" si="16"/>
        <v>43541</v>
      </c>
      <c r="N22" s="19">
        <f t="shared" si="16"/>
        <v>43545</v>
      </c>
    </row>
    <row r="23" spans="1:14" s="268" customFormat="1">
      <c r="A23" s="265">
        <v>11</v>
      </c>
      <c r="B23" s="290" t="s">
        <v>241</v>
      </c>
      <c r="C23" s="291" t="s">
        <v>55</v>
      </c>
      <c r="D23" s="292" t="s">
        <v>240</v>
      </c>
      <c r="E23" s="293"/>
      <c r="F23" s="81">
        <v>36</v>
      </c>
      <c r="G23" s="73">
        <v>36</v>
      </c>
      <c r="H23" s="83">
        <f t="shared" ref="H23:I23" si="17">1+H21</f>
        <v>37</v>
      </c>
      <c r="I23" s="84">
        <f t="shared" si="17"/>
        <v>37</v>
      </c>
      <c r="J23" s="19">
        <f t="shared" ref="J23:N23" si="18">14+J21</f>
        <v>43173</v>
      </c>
      <c r="K23" s="19">
        <f t="shared" si="18"/>
        <v>43174</v>
      </c>
      <c r="L23" s="19">
        <f t="shared" si="18"/>
        <v>43544</v>
      </c>
      <c r="M23" s="19">
        <f t="shared" si="18"/>
        <v>43548</v>
      </c>
      <c r="N23" s="19">
        <f t="shared" si="18"/>
        <v>43552</v>
      </c>
    </row>
    <row r="24" spans="1:14" s="268" customFormat="1">
      <c r="A24" s="265">
        <v>12</v>
      </c>
      <c r="B24" s="290" t="s">
        <v>766</v>
      </c>
      <c r="C24" s="291" t="s">
        <v>55</v>
      </c>
      <c r="D24" s="292" t="s">
        <v>767</v>
      </c>
      <c r="E24" s="293"/>
      <c r="F24" s="81">
        <f t="shared" ref="F24:I24" si="19">1+F22</f>
        <v>24</v>
      </c>
      <c r="G24" s="73">
        <f t="shared" si="19"/>
        <v>24</v>
      </c>
      <c r="H24" s="221">
        <f t="shared" si="19"/>
        <v>4</v>
      </c>
      <c r="I24" s="72">
        <f t="shared" si="19"/>
        <v>4</v>
      </c>
      <c r="J24" s="19">
        <f t="shared" ref="J24:N24" si="20">14+J22</f>
        <v>43545</v>
      </c>
      <c r="K24" s="19">
        <f t="shared" si="20"/>
        <v>43546</v>
      </c>
      <c r="L24" s="19">
        <f t="shared" si="20"/>
        <v>43551</v>
      </c>
      <c r="M24" s="19">
        <f t="shared" si="20"/>
        <v>43555</v>
      </c>
      <c r="N24" s="19">
        <f t="shared" si="20"/>
        <v>43559</v>
      </c>
    </row>
    <row r="25" spans="1:14" s="268" customFormat="1">
      <c r="A25" s="265">
        <v>13</v>
      </c>
      <c r="B25" s="290" t="s">
        <v>241</v>
      </c>
      <c r="C25" s="291" t="s">
        <v>55</v>
      </c>
      <c r="D25" s="292" t="s">
        <v>240</v>
      </c>
      <c r="E25" s="293"/>
      <c r="F25" s="81">
        <v>36</v>
      </c>
      <c r="G25" s="73">
        <v>36</v>
      </c>
      <c r="H25" s="83">
        <f t="shared" ref="H25:I25" si="21">1+H23</f>
        <v>38</v>
      </c>
      <c r="I25" s="84">
        <f t="shared" si="21"/>
        <v>38</v>
      </c>
      <c r="J25" s="19">
        <f t="shared" ref="J25:N25" si="22">14+J23</f>
        <v>43187</v>
      </c>
      <c r="K25" s="19">
        <f t="shared" si="22"/>
        <v>43188</v>
      </c>
      <c r="L25" s="19">
        <f t="shared" si="22"/>
        <v>43558</v>
      </c>
      <c r="M25" s="19">
        <f t="shared" si="22"/>
        <v>43562</v>
      </c>
      <c r="N25" s="19">
        <f t="shared" si="22"/>
        <v>43566</v>
      </c>
    </row>
    <row r="26" spans="1:14" s="268" customFormat="1">
      <c r="N26" s="660"/>
    </row>
    <row r="27" spans="1:14" s="268" customFormat="1">
      <c r="N27" s="660"/>
    </row>
    <row r="28" spans="1:14" s="268" customFormat="1">
      <c r="N28" s="660"/>
    </row>
    <row r="29" spans="1:14" s="268" customFormat="1">
      <c r="N29" s="660"/>
    </row>
    <row r="30" spans="1:14" s="268" customFormat="1">
      <c r="N30" s="660"/>
    </row>
    <row r="31" spans="1:14" s="268" customFormat="1">
      <c r="N31" s="660"/>
    </row>
    <row r="32" spans="1:14" s="268" customFormat="1">
      <c r="N32" s="660"/>
    </row>
    <row r="33" spans="14:14" s="268" customFormat="1">
      <c r="N33" s="660"/>
    </row>
    <row r="34" spans="14:14" s="268" customFormat="1">
      <c r="N34" s="660"/>
    </row>
    <row r="35" spans="14:14" s="268" customFormat="1">
      <c r="N35" s="660"/>
    </row>
    <row r="36" spans="14:14" s="268" customFormat="1">
      <c r="N36" s="660"/>
    </row>
    <row r="37" spans="14:14" s="268" customFormat="1">
      <c r="N37" s="660"/>
    </row>
    <row r="38" spans="14:14" s="268" customFormat="1">
      <c r="N38" s="660"/>
    </row>
    <row r="39" spans="14:14" s="268" customFormat="1">
      <c r="N39" s="660"/>
    </row>
    <row r="40" spans="14:14" s="268" customFormat="1">
      <c r="N40" s="660"/>
    </row>
    <row r="41" spans="14:14" s="268" customFormat="1">
      <c r="N41" s="660"/>
    </row>
    <row r="42" spans="14:14" s="268" customFormat="1">
      <c r="N42" s="660"/>
    </row>
    <row r="43" spans="14:14" s="268" customFormat="1">
      <c r="N43" s="660"/>
    </row>
    <row r="44" spans="14:14" s="268" customFormat="1">
      <c r="N44" s="660"/>
    </row>
    <row r="45" spans="14:14" s="268" customFormat="1">
      <c r="N45" s="660"/>
    </row>
    <row r="46" spans="14:14" s="268" customFormat="1">
      <c r="N46" s="660"/>
    </row>
    <row r="47" spans="14:14" s="268" customFormat="1">
      <c r="N47" s="660"/>
    </row>
    <row r="48" spans="14:14" s="268" customFormat="1">
      <c r="N48" s="660"/>
    </row>
    <row r="49" spans="14:14" s="268" customFormat="1">
      <c r="N49" s="660"/>
    </row>
    <row r="50" spans="14:14" s="268" customFormat="1">
      <c r="N50" s="660"/>
    </row>
    <row r="51" spans="14:14" s="268" customFormat="1">
      <c r="N51" s="660"/>
    </row>
    <row r="52" spans="14:14" s="268" customFormat="1">
      <c r="N52" s="660"/>
    </row>
    <row r="53" spans="14:14" s="268" customFormat="1">
      <c r="N53" s="660"/>
    </row>
    <row r="54" spans="14:14" s="268" customFormat="1">
      <c r="N54" s="660"/>
    </row>
    <row r="55" spans="14:14" s="268" customFormat="1">
      <c r="N55" s="660"/>
    </row>
    <row r="56" spans="14:14" s="268" customFormat="1">
      <c r="N56" s="660"/>
    </row>
    <row r="57" spans="14:14" s="268" customFormat="1">
      <c r="N57" s="660"/>
    </row>
    <row r="58" spans="14:14" s="268" customFormat="1">
      <c r="N58" s="660"/>
    </row>
    <row r="59" spans="14:14" s="268" customFormat="1">
      <c r="N59" s="660"/>
    </row>
    <row r="60" spans="14:14" s="268" customFormat="1">
      <c r="N60" s="660"/>
    </row>
    <row r="61" spans="14:14" s="268" customFormat="1">
      <c r="N61" s="660"/>
    </row>
    <row r="62" spans="14:14" s="268" customFormat="1">
      <c r="N62" s="660"/>
    </row>
    <row r="63" spans="14:14" s="268" customFormat="1">
      <c r="N63" s="660"/>
    </row>
    <row r="64" spans="14:14" s="268" customFormat="1">
      <c r="N64" s="660"/>
    </row>
    <row r="65" spans="14:14" s="268" customFormat="1">
      <c r="N65" s="660"/>
    </row>
    <row r="66" spans="14:14" s="268" customFormat="1">
      <c r="N66" s="660"/>
    </row>
    <row r="67" spans="14:14" s="268" customFormat="1">
      <c r="N67" s="660"/>
    </row>
    <row r="68" spans="14:14" s="268" customFormat="1">
      <c r="N68" s="660"/>
    </row>
    <row r="69" spans="14:14" s="268" customFormat="1">
      <c r="N69" s="660"/>
    </row>
    <row r="70" spans="14:14" s="268" customFormat="1">
      <c r="N70" s="660"/>
    </row>
    <row r="71" spans="14:14" s="268" customFormat="1">
      <c r="N71" s="660"/>
    </row>
    <row r="72" spans="14:14" s="268" customFormat="1">
      <c r="N72" s="660"/>
    </row>
    <row r="73" spans="14:14" s="268" customFormat="1">
      <c r="N73" s="660"/>
    </row>
    <row r="74" spans="14:14" s="268" customFormat="1">
      <c r="N74" s="660"/>
    </row>
    <row r="75" spans="14:14" s="268" customFormat="1">
      <c r="N75" s="660"/>
    </row>
    <row r="76" spans="14:14" s="268" customFormat="1">
      <c r="N76" s="660"/>
    </row>
    <row r="77" spans="14:14" s="268" customFormat="1">
      <c r="N77" s="660"/>
    </row>
    <row r="78" spans="14:14" s="268" customFormat="1">
      <c r="N78" s="660"/>
    </row>
    <row r="79" spans="14:14" s="268" customFormat="1">
      <c r="N79" s="660"/>
    </row>
    <row r="80" spans="14:14" s="268" customFormat="1">
      <c r="N80" s="660"/>
    </row>
    <row r="81" spans="14:14" s="268" customFormat="1">
      <c r="N81" s="660"/>
    </row>
    <row r="82" spans="14:14" s="268" customFormat="1">
      <c r="N82" s="660"/>
    </row>
    <row r="83" spans="14:14" s="268" customFormat="1">
      <c r="N83" s="660"/>
    </row>
    <row r="84" spans="14:14" s="268" customFormat="1">
      <c r="N84" s="660"/>
    </row>
    <row r="85" spans="14:14" s="268" customFormat="1">
      <c r="N85" s="660"/>
    </row>
    <row r="86" spans="14:14" s="268" customFormat="1">
      <c r="N86" s="660"/>
    </row>
    <row r="87" spans="14:14" s="268" customFormat="1">
      <c r="N87" s="660"/>
    </row>
    <row r="88" spans="14:14" s="268" customFormat="1">
      <c r="N88" s="660"/>
    </row>
    <row r="89" spans="14:14" s="268" customFormat="1">
      <c r="N89" s="660"/>
    </row>
    <row r="90" spans="14:14" s="268" customFormat="1">
      <c r="N90" s="660"/>
    </row>
    <row r="91" spans="14:14" s="268" customFormat="1">
      <c r="N91" s="660"/>
    </row>
    <row r="92" spans="14:14" s="268" customFormat="1">
      <c r="N92" s="660"/>
    </row>
    <row r="93" spans="14:14" s="268" customFormat="1">
      <c r="N93" s="660"/>
    </row>
    <row r="94" spans="14:14" s="268" customFormat="1">
      <c r="N94" s="660"/>
    </row>
    <row r="95" spans="14:14" s="268" customFormat="1">
      <c r="N95" s="660"/>
    </row>
    <row r="96" spans="14:14" s="268" customFormat="1">
      <c r="N96" s="660"/>
    </row>
    <row r="97" spans="14:14" s="268" customFormat="1">
      <c r="N97" s="660"/>
    </row>
    <row r="98" spans="14:14" s="268" customFormat="1">
      <c r="N98" s="660"/>
    </row>
    <row r="99" spans="14:14" s="268" customFormat="1">
      <c r="N99" s="660"/>
    </row>
    <row r="100" spans="14:14" s="268" customFormat="1">
      <c r="N100" s="660"/>
    </row>
    <row r="101" spans="14:14" s="268" customFormat="1">
      <c r="N101" s="660"/>
    </row>
    <row r="102" spans="14:14" s="268" customFormat="1">
      <c r="N102" s="660"/>
    </row>
    <row r="103" spans="14:14" s="268" customFormat="1">
      <c r="N103" s="660"/>
    </row>
    <row r="104" spans="14:14" s="268" customFormat="1">
      <c r="N104" s="660"/>
    </row>
    <row r="105" spans="14:14" s="268" customFormat="1">
      <c r="N105" s="660"/>
    </row>
    <row r="106" spans="14:14" s="268" customFormat="1">
      <c r="N106" s="660"/>
    </row>
    <row r="107" spans="14:14" s="268" customFormat="1">
      <c r="N107" s="660"/>
    </row>
    <row r="108" spans="14:14" s="268" customFormat="1">
      <c r="N108" s="660"/>
    </row>
    <row r="109" spans="14:14" s="268" customFormat="1">
      <c r="N109" s="660"/>
    </row>
    <row r="110" spans="14:14" s="268" customFormat="1">
      <c r="N110" s="660"/>
    </row>
    <row r="111" spans="14:14" s="268" customFormat="1">
      <c r="N111" s="660"/>
    </row>
    <row r="112" spans="14:14" s="268" customFormat="1">
      <c r="N112" s="660"/>
    </row>
    <row r="113" spans="14:14" s="268" customFormat="1">
      <c r="N113" s="660"/>
    </row>
    <row r="114" spans="14:14" s="268" customFormat="1">
      <c r="N114" s="660"/>
    </row>
    <row r="115" spans="14:14" s="268" customFormat="1">
      <c r="N115" s="660"/>
    </row>
    <row r="116" spans="14:14" s="268" customFormat="1">
      <c r="N116" s="660"/>
    </row>
    <row r="117" spans="14:14" s="268" customFormat="1">
      <c r="N117" s="660"/>
    </row>
    <row r="118" spans="14:14" s="268" customFormat="1">
      <c r="N118" s="660"/>
    </row>
    <row r="119" spans="14:14" s="268" customFormat="1">
      <c r="N119" s="660"/>
    </row>
    <row r="120" spans="14:14" s="268" customFormat="1">
      <c r="N120" s="660"/>
    </row>
    <row r="121" spans="14:14" s="268" customFormat="1">
      <c r="N121" s="660"/>
    </row>
    <row r="122" spans="14:14" s="268" customFormat="1">
      <c r="N122" s="660"/>
    </row>
    <row r="123" spans="14:14" s="268" customFormat="1">
      <c r="N123" s="660"/>
    </row>
    <row r="124" spans="14:14" s="268" customFormat="1">
      <c r="N124" s="660"/>
    </row>
    <row r="125" spans="14:14" s="268" customFormat="1">
      <c r="N125" s="660"/>
    </row>
    <row r="126" spans="14:14" s="268" customFormat="1">
      <c r="N126" s="660"/>
    </row>
    <row r="127" spans="14:14" s="268" customFormat="1">
      <c r="N127" s="660"/>
    </row>
    <row r="128" spans="14:14" s="268" customFormat="1">
      <c r="N128" s="660"/>
    </row>
    <row r="129" spans="14:14" s="268" customFormat="1">
      <c r="N129" s="660"/>
    </row>
    <row r="130" spans="14:14" s="268" customFormat="1">
      <c r="N130" s="660"/>
    </row>
    <row r="131" spans="14:14" s="268" customFormat="1">
      <c r="N131" s="660"/>
    </row>
    <row r="132" spans="14:14" s="268" customFormat="1">
      <c r="N132" s="660"/>
    </row>
    <row r="133" spans="14:14" s="268" customFormat="1">
      <c r="N133" s="660"/>
    </row>
    <row r="134" spans="14:14" s="268" customFormat="1">
      <c r="N134" s="660"/>
    </row>
    <row r="135" spans="14:14" s="268" customFormat="1">
      <c r="N135" s="660"/>
    </row>
    <row r="136" spans="14:14" s="268" customFormat="1">
      <c r="N136" s="660"/>
    </row>
    <row r="137" spans="14:14" s="268" customFormat="1">
      <c r="N137" s="660"/>
    </row>
    <row r="138" spans="14:14" s="268" customFormat="1">
      <c r="N138" s="660"/>
    </row>
    <row r="139" spans="14:14" s="268" customFormat="1">
      <c r="N139" s="660"/>
    </row>
    <row r="140" spans="14:14" s="268" customFormat="1">
      <c r="N140" s="660"/>
    </row>
    <row r="141" spans="14:14" s="268" customFormat="1">
      <c r="N141" s="660"/>
    </row>
    <row r="142" spans="14:14" s="268" customFormat="1">
      <c r="N142" s="660"/>
    </row>
    <row r="143" spans="14:14" s="268" customFormat="1">
      <c r="N143" s="660"/>
    </row>
    <row r="144" spans="14:14" s="268" customFormat="1">
      <c r="N144" s="660"/>
    </row>
    <row r="145" spans="14:14" s="268" customFormat="1">
      <c r="N145" s="660"/>
    </row>
    <row r="146" spans="14:14" s="268" customFormat="1">
      <c r="N146" s="660"/>
    </row>
    <row r="147" spans="14:14" s="268" customFormat="1">
      <c r="N147" s="660"/>
    </row>
    <row r="148" spans="14:14" s="268" customFormat="1">
      <c r="N148" s="660"/>
    </row>
    <row r="149" spans="14:14" s="268" customFormat="1">
      <c r="N149" s="660"/>
    </row>
    <row r="150" spans="14:14" s="268" customFormat="1">
      <c r="N150" s="660"/>
    </row>
    <row r="151" spans="14:14" s="268" customFormat="1">
      <c r="N151" s="660"/>
    </row>
    <row r="152" spans="14:14" s="268" customFormat="1">
      <c r="N152" s="660"/>
    </row>
    <row r="153" spans="14:14" s="268" customFormat="1">
      <c r="N153" s="660"/>
    </row>
    <row r="154" spans="14:14" s="268" customFormat="1">
      <c r="N154" s="660"/>
    </row>
    <row r="155" spans="14:14" s="268" customFormat="1">
      <c r="N155" s="660"/>
    </row>
    <row r="156" spans="14:14" s="268" customFormat="1">
      <c r="N156" s="660"/>
    </row>
    <row r="157" spans="14:14" s="268" customFormat="1">
      <c r="N157" s="660"/>
    </row>
    <row r="158" spans="14:14" s="268" customFormat="1">
      <c r="N158" s="660"/>
    </row>
    <row r="159" spans="14:14" s="268" customFormat="1">
      <c r="N159" s="660"/>
    </row>
    <row r="160" spans="14:14" s="268" customFormat="1">
      <c r="N160" s="660"/>
    </row>
    <row r="161" spans="14:14" s="268" customFormat="1">
      <c r="N161" s="660"/>
    </row>
    <row r="162" spans="14:14" s="268" customFormat="1">
      <c r="N162" s="660"/>
    </row>
    <row r="163" spans="14:14" s="268" customFormat="1">
      <c r="N163" s="660"/>
    </row>
    <row r="164" spans="14:14" s="268" customFormat="1">
      <c r="N164" s="660"/>
    </row>
    <row r="165" spans="14:14" s="268" customFormat="1">
      <c r="N165" s="660"/>
    </row>
    <row r="166" spans="14:14" s="268" customFormat="1">
      <c r="N166" s="660"/>
    </row>
    <row r="167" spans="14:14" s="268" customFormat="1">
      <c r="N167" s="660"/>
    </row>
    <row r="168" spans="14:14" s="268" customFormat="1">
      <c r="N168" s="660"/>
    </row>
    <row r="169" spans="14:14" s="268" customFormat="1">
      <c r="N169" s="660"/>
    </row>
    <row r="170" spans="14:14" s="268" customFormat="1">
      <c r="N170" s="660"/>
    </row>
    <row r="171" spans="14:14" s="268" customFormat="1">
      <c r="N171" s="660"/>
    </row>
    <row r="172" spans="14:14" s="268" customFormat="1">
      <c r="N172" s="660"/>
    </row>
    <row r="173" spans="14:14" s="268" customFormat="1">
      <c r="N173" s="660"/>
    </row>
    <row r="174" spans="14:14" s="268" customFormat="1">
      <c r="N174" s="660"/>
    </row>
    <row r="175" spans="14:14" s="268" customFormat="1">
      <c r="N175" s="660"/>
    </row>
    <row r="176" spans="14:14" s="268" customFormat="1">
      <c r="N176" s="660"/>
    </row>
    <row r="177" spans="14:14" s="268" customFormat="1">
      <c r="N177" s="660"/>
    </row>
    <row r="178" spans="14:14" s="268" customFormat="1">
      <c r="N178" s="660"/>
    </row>
    <row r="179" spans="14:14" s="268" customFormat="1">
      <c r="N179" s="660"/>
    </row>
    <row r="180" spans="14:14" s="268" customFormat="1">
      <c r="N180" s="660"/>
    </row>
    <row r="181" spans="14:14" s="268" customFormat="1">
      <c r="N181" s="660"/>
    </row>
    <row r="182" spans="14:14" s="268" customFormat="1">
      <c r="N182" s="660"/>
    </row>
    <row r="183" spans="14:14" s="268" customFormat="1">
      <c r="N183" s="660"/>
    </row>
    <row r="184" spans="14:14" s="268" customFormat="1">
      <c r="N184" s="660"/>
    </row>
    <row r="185" spans="14:14" s="268" customFormat="1">
      <c r="N185" s="660"/>
    </row>
    <row r="186" spans="14:14" s="268" customFormat="1">
      <c r="N186" s="660"/>
    </row>
    <row r="187" spans="14:14" s="268" customFormat="1">
      <c r="N187" s="660"/>
    </row>
    <row r="188" spans="14:14" s="268" customFormat="1">
      <c r="N188" s="660"/>
    </row>
    <row r="189" spans="14:14" s="268" customFormat="1">
      <c r="N189" s="660"/>
    </row>
    <row r="190" spans="14:14" s="268" customFormat="1">
      <c r="N190" s="660"/>
    </row>
    <row r="191" spans="14:14" s="268" customFormat="1">
      <c r="N191" s="660"/>
    </row>
    <row r="192" spans="14:14" s="268" customFormat="1">
      <c r="N192" s="660"/>
    </row>
    <row r="193" spans="14:14" s="268" customFormat="1">
      <c r="N193" s="660"/>
    </row>
    <row r="194" spans="14:14" s="268" customFormat="1">
      <c r="N194" s="660"/>
    </row>
    <row r="195" spans="14:14" s="268" customFormat="1">
      <c r="N195" s="660"/>
    </row>
    <row r="196" spans="14:14" s="268" customFormat="1">
      <c r="N196" s="660"/>
    </row>
    <row r="197" spans="14:14" s="268" customFormat="1">
      <c r="N197" s="660"/>
    </row>
    <row r="198" spans="14:14" s="268" customFormat="1">
      <c r="N198" s="660"/>
    </row>
    <row r="199" spans="14:14" s="268" customFormat="1">
      <c r="N199" s="660"/>
    </row>
    <row r="200" spans="14:14" s="268" customFormat="1">
      <c r="N200" s="660"/>
    </row>
    <row r="201" spans="14:14" s="268" customFormat="1">
      <c r="N201" s="660"/>
    </row>
    <row r="202" spans="14:14" s="268" customFormat="1">
      <c r="N202" s="660"/>
    </row>
    <row r="203" spans="14:14" s="268" customFormat="1">
      <c r="N203" s="660"/>
    </row>
    <row r="204" spans="14:14" s="268" customFormat="1">
      <c r="N204" s="660"/>
    </row>
    <row r="205" spans="14:14" s="268" customFormat="1">
      <c r="N205" s="660"/>
    </row>
    <row r="206" spans="14:14" s="268" customFormat="1">
      <c r="N206" s="660"/>
    </row>
    <row r="207" spans="14:14" s="268" customFormat="1">
      <c r="N207" s="660"/>
    </row>
    <row r="208" spans="14:14" s="268" customFormat="1">
      <c r="N208" s="660"/>
    </row>
    <row r="209" spans="14:14" s="268" customFormat="1">
      <c r="N209" s="660"/>
    </row>
    <row r="210" spans="14:14" s="268" customFormat="1">
      <c r="N210" s="660"/>
    </row>
    <row r="211" spans="14:14" s="268" customFormat="1">
      <c r="N211" s="660"/>
    </row>
    <row r="212" spans="14:14" s="268" customFormat="1">
      <c r="N212" s="660"/>
    </row>
    <row r="213" spans="14:14" s="268" customFormat="1">
      <c r="N213" s="660"/>
    </row>
    <row r="214" spans="14:14" s="268" customFormat="1">
      <c r="N214" s="660"/>
    </row>
    <row r="215" spans="14:14" s="268" customFormat="1">
      <c r="N215" s="660"/>
    </row>
    <row r="216" spans="14:14" s="268" customFormat="1">
      <c r="N216" s="660"/>
    </row>
    <row r="217" spans="14:14" s="268" customFormat="1">
      <c r="N217" s="660"/>
    </row>
    <row r="218" spans="14:14" s="268" customFormat="1">
      <c r="N218" s="660"/>
    </row>
    <row r="219" spans="14:14" s="268" customFormat="1">
      <c r="N219" s="660"/>
    </row>
    <row r="220" spans="14:14" s="268" customFormat="1">
      <c r="N220" s="660"/>
    </row>
    <row r="221" spans="14:14" s="268" customFormat="1">
      <c r="N221" s="660"/>
    </row>
    <row r="222" spans="14:14" s="268" customFormat="1">
      <c r="N222" s="660"/>
    </row>
    <row r="223" spans="14:14" s="268" customFormat="1">
      <c r="N223" s="660"/>
    </row>
    <row r="224" spans="14:14" s="268" customFormat="1">
      <c r="N224" s="660"/>
    </row>
    <row r="225" spans="14:14" s="268" customFormat="1">
      <c r="N225" s="660"/>
    </row>
    <row r="226" spans="14:14" s="268" customFormat="1">
      <c r="N226" s="660"/>
    </row>
    <row r="227" spans="14:14" s="268" customFormat="1">
      <c r="N227" s="660"/>
    </row>
    <row r="228" spans="14:14" s="268" customFormat="1">
      <c r="N228" s="660"/>
    </row>
    <row r="229" spans="14:14" s="268" customFormat="1">
      <c r="N229" s="660"/>
    </row>
    <row r="230" spans="14:14" s="268" customFormat="1">
      <c r="N230" s="660"/>
    </row>
    <row r="231" spans="14:14" s="268" customFormat="1">
      <c r="N231" s="660"/>
    </row>
    <row r="232" spans="14:14" s="268" customFormat="1">
      <c r="N232" s="660"/>
    </row>
    <row r="233" spans="14:14" s="268" customFormat="1">
      <c r="N233" s="660"/>
    </row>
    <row r="234" spans="14:14" s="268" customFormat="1">
      <c r="N234" s="660"/>
    </row>
    <row r="235" spans="14:14" s="268" customFormat="1">
      <c r="N235" s="660"/>
    </row>
    <row r="236" spans="14:14" s="268" customFormat="1">
      <c r="N236" s="660"/>
    </row>
    <row r="237" spans="14:14" s="268" customFormat="1">
      <c r="N237" s="660"/>
    </row>
    <row r="238" spans="14:14" s="268" customFormat="1">
      <c r="N238" s="660"/>
    </row>
    <row r="239" spans="14:14" s="268" customFormat="1">
      <c r="N239" s="660"/>
    </row>
    <row r="240" spans="14:14" s="268" customFormat="1">
      <c r="N240" s="660"/>
    </row>
    <row r="241" spans="14:14" s="268" customFormat="1">
      <c r="N241" s="660"/>
    </row>
    <row r="242" spans="14:14" s="268" customFormat="1">
      <c r="N242" s="660"/>
    </row>
    <row r="243" spans="14:14" s="268" customFormat="1">
      <c r="N243" s="660"/>
    </row>
    <row r="244" spans="14:14" s="268" customFormat="1">
      <c r="N244" s="660"/>
    </row>
    <row r="245" spans="14:14" s="268" customFormat="1">
      <c r="N245" s="660"/>
    </row>
    <row r="246" spans="14:14" s="268" customFormat="1">
      <c r="N246" s="660"/>
    </row>
    <row r="247" spans="14:14" s="268" customFormat="1">
      <c r="N247" s="660"/>
    </row>
    <row r="248" spans="14:14" s="268" customFormat="1">
      <c r="N248" s="660"/>
    </row>
    <row r="249" spans="14:14" s="268" customFormat="1">
      <c r="N249" s="660"/>
    </row>
    <row r="250" spans="14:14" s="268" customFormat="1">
      <c r="N250" s="660"/>
    </row>
    <row r="251" spans="14:14" s="268" customFormat="1">
      <c r="N251" s="660"/>
    </row>
    <row r="252" spans="14:14" s="268" customFormat="1">
      <c r="N252" s="660"/>
    </row>
    <row r="253" spans="14:14" s="268" customFormat="1">
      <c r="N253" s="660"/>
    </row>
    <row r="254" spans="14:14" s="268" customFormat="1">
      <c r="N254" s="660"/>
    </row>
    <row r="255" spans="14:14" s="268" customFormat="1">
      <c r="N255" s="660"/>
    </row>
    <row r="256" spans="14:14" s="268" customFormat="1">
      <c r="N256" s="660"/>
    </row>
    <row r="257" spans="14:14" s="268" customFormat="1">
      <c r="N257" s="660"/>
    </row>
    <row r="258" spans="14:14" s="268" customFormat="1">
      <c r="N258" s="660"/>
    </row>
    <row r="259" spans="14:14" s="268" customFormat="1">
      <c r="N259" s="660"/>
    </row>
    <row r="260" spans="14:14" s="268" customFormat="1">
      <c r="N260" s="660"/>
    </row>
    <row r="261" spans="14:14" s="268" customFormat="1">
      <c r="N261" s="660"/>
    </row>
    <row r="262" spans="14:14" s="268" customFormat="1">
      <c r="N262" s="660"/>
    </row>
    <row r="263" spans="14:14" s="268" customFormat="1">
      <c r="N263" s="660"/>
    </row>
    <row r="264" spans="14:14" s="268" customFormat="1">
      <c r="N264" s="660"/>
    </row>
    <row r="265" spans="14:14" s="268" customFormat="1">
      <c r="N265" s="660"/>
    </row>
    <row r="266" spans="14:14" s="268" customFormat="1">
      <c r="N266" s="660"/>
    </row>
    <row r="267" spans="14:14" s="268" customFormat="1">
      <c r="N267" s="660"/>
    </row>
    <row r="268" spans="14:14" s="268" customFormat="1">
      <c r="N268" s="660"/>
    </row>
    <row r="269" spans="14:14" s="268" customFormat="1">
      <c r="N269" s="660"/>
    </row>
    <row r="270" spans="14:14" s="268" customFormat="1">
      <c r="N270" s="660"/>
    </row>
    <row r="271" spans="14:14" s="268" customFormat="1">
      <c r="N271" s="660"/>
    </row>
    <row r="272" spans="14:14" s="268" customFormat="1">
      <c r="N272" s="660"/>
    </row>
    <row r="273" spans="14:14" s="268" customFormat="1">
      <c r="N273" s="660"/>
    </row>
    <row r="274" spans="14:14" s="268" customFormat="1">
      <c r="N274" s="660"/>
    </row>
    <row r="275" spans="14:14" s="268" customFormat="1">
      <c r="N275" s="660"/>
    </row>
    <row r="276" spans="14:14" s="268" customFormat="1">
      <c r="N276" s="660"/>
    </row>
    <row r="277" spans="14:14" s="268" customFormat="1">
      <c r="N277" s="660"/>
    </row>
    <row r="278" spans="14:14" s="268" customFormat="1">
      <c r="N278" s="660"/>
    </row>
    <row r="279" spans="14:14" s="268" customFormat="1">
      <c r="N279" s="660"/>
    </row>
    <row r="280" spans="14:14" s="268" customFormat="1">
      <c r="N280" s="660"/>
    </row>
    <row r="281" spans="14:14" s="268" customFormat="1">
      <c r="N281" s="660"/>
    </row>
    <row r="282" spans="14:14" s="268" customFormat="1">
      <c r="N282" s="660"/>
    </row>
    <row r="283" spans="14:14" s="268" customFormat="1">
      <c r="N283" s="660"/>
    </row>
    <row r="284" spans="14:14" s="268" customFormat="1">
      <c r="N284" s="660"/>
    </row>
    <row r="285" spans="14:14" s="268" customFormat="1">
      <c r="N285" s="660"/>
    </row>
    <row r="286" spans="14:14" s="268" customFormat="1">
      <c r="N286" s="660"/>
    </row>
    <row r="287" spans="14:14" s="268" customFormat="1">
      <c r="N287" s="660"/>
    </row>
    <row r="288" spans="14:14" s="268" customFormat="1">
      <c r="N288" s="660"/>
    </row>
    <row r="289" spans="14:14" s="268" customFormat="1">
      <c r="N289" s="660"/>
    </row>
    <row r="290" spans="14:14" s="268" customFormat="1">
      <c r="N290" s="660"/>
    </row>
    <row r="291" spans="14:14" s="268" customFormat="1">
      <c r="N291" s="660"/>
    </row>
    <row r="292" spans="14:14" s="268" customFormat="1">
      <c r="N292" s="660"/>
    </row>
    <row r="293" spans="14:14" s="268" customFormat="1">
      <c r="N293" s="660"/>
    </row>
    <row r="294" spans="14:14" s="268" customFormat="1">
      <c r="N294" s="660"/>
    </row>
    <row r="295" spans="14:14" s="268" customFormat="1">
      <c r="N295" s="660"/>
    </row>
    <row r="296" spans="14:14" s="268" customFormat="1">
      <c r="N296" s="660"/>
    </row>
    <row r="297" spans="14:14" s="268" customFormat="1">
      <c r="N297" s="660"/>
    </row>
    <row r="298" spans="14:14" s="268" customFormat="1">
      <c r="N298" s="660"/>
    </row>
    <row r="299" spans="14:14" s="268" customFormat="1">
      <c r="N299" s="660"/>
    </row>
    <row r="300" spans="14:14" s="268" customFormat="1">
      <c r="N300" s="660"/>
    </row>
    <row r="301" spans="14:14" s="268" customFormat="1">
      <c r="N301" s="660"/>
    </row>
    <row r="302" spans="14:14" s="268" customFormat="1">
      <c r="N302" s="660"/>
    </row>
    <row r="303" spans="14:14" s="268" customFormat="1">
      <c r="N303" s="660"/>
    </row>
    <row r="304" spans="14:14" s="268" customFormat="1">
      <c r="N304" s="660"/>
    </row>
    <row r="305" spans="14:14" s="268" customFormat="1">
      <c r="N305" s="660"/>
    </row>
    <row r="306" spans="14:14" s="268" customFormat="1">
      <c r="N306" s="660"/>
    </row>
    <row r="307" spans="14:14" s="268" customFormat="1">
      <c r="N307" s="660"/>
    </row>
    <row r="308" spans="14:14" s="268" customFormat="1">
      <c r="N308" s="660"/>
    </row>
    <row r="309" spans="14:14" s="268" customFormat="1">
      <c r="N309" s="660"/>
    </row>
    <row r="310" spans="14:14" s="268" customFormat="1">
      <c r="N310" s="660"/>
    </row>
    <row r="311" spans="14:14" s="268" customFormat="1">
      <c r="N311" s="660"/>
    </row>
    <row r="312" spans="14:14" s="268" customFormat="1">
      <c r="N312" s="660"/>
    </row>
    <row r="313" spans="14:14" s="268" customFormat="1">
      <c r="N313" s="660"/>
    </row>
    <row r="314" spans="14:14" s="268" customFormat="1">
      <c r="N314" s="660"/>
    </row>
    <row r="315" spans="14:14" s="268" customFormat="1">
      <c r="N315" s="660"/>
    </row>
    <row r="316" spans="14:14" s="268" customFormat="1">
      <c r="N316" s="660"/>
    </row>
    <row r="317" spans="14:14" s="268" customFormat="1">
      <c r="N317" s="660"/>
    </row>
    <row r="318" spans="14:14" s="268" customFormat="1">
      <c r="N318" s="660"/>
    </row>
    <row r="319" spans="14:14" s="268" customFormat="1">
      <c r="N319" s="660"/>
    </row>
    <row r="320" spans="14:14" s="268" customFormat="1">
      <c r="N320" s="660"/>
    </row>
    <row r="321" spans="14:14" s="268" customFormat="1">
      <c r="N321" s="660"/>
    </row>
    <row r="322" spans="14:14" s="268" customFormat="1">
      <c r="N322" s="660"/>
    </row>
    <row r="323" spans="14:14" s="268" customFormat="1">
      <c r="N323" s="660"/>
    </row>
    <row r="324" spans="14:14" s="268" customFormat="1">
      <c r="N324" s="660"/>
    </row>
    <row r="325" spans="14:14" s="268" customFormat="1">
      <c r="N325" s="660"/>
    </row>
    <row r="326" spans="14:14" s="268" customFormat="1">
      <c r="N326" s="660"/>
    </row>
    <row r="327" spans="14:14" s="268" customFormat="1">
      <c r="N327" s="660"/>
    </row>
    <row r="328" spans="14:14" s="268" customFormat="1">
      <c r="N328" s="660"/>
    </row>
    <row r="329" spans="14:14" s="268" customFormat="1">
      <c r="N329" s="660"/>
    </row>
    <row r="330" spans="14:14" s="268" customFormat="1">
      <c r="N330" s="660"/>
    </row>
    <row r="331" spans="14:14" s="268" customFormat="1">
      <c r="N331" s="660"/>
    </row>
    <row r="332" spans="14:14" s="268" customFormat="1">
      <c r="N332" s="660"/>
    </row>
    <row r="333" spans="14:14" s="268" customFormat="1">
      <c r="N333" s="660"/>
    </row>
    <row r="334" spans="14:14" s="268" customFormat="1">
      <c r="N334" s="660"/>
    </row>
    <row r="335" spans="14:14" s="268" customFormat="1">
      <c r="N335" s="660"/>
    </row>
    <row r="336" spans="14:14" s="268" customFormat="1">
      <c r="N336" s="660"/>
    </row>
    <row r="337" spans="14:14" s="268" customFormat="1">
      <c r="N337" s="660"/>
    </row>
    <row r="338" spans="14:14" s="268" customFormat="1">
      <c r="N338" s="660"/>
    </row>
    <row r="339" spans="14:14" s="268" customFormat="1">
      <c r="N339" s="660"/>
    </row>
    <row r="340" spans="14:14" s="268" customFormat="1">
      <c r="N340" s="660"/>
    </row>
    <row r="341" spans="14:14" s="268" customFormat="1">
      <c r="N341" s="660"/>
    </row>
    <row r="342" spans="14:14" s="268" customFormat="1">
      <c r="N342" s="660"/>
    </row>
    <row r="343" spans="14:14" s="268" customFormat="1">
      <c r="N343" s="660"/>
    </row>
    <row r="344" spans="14:14" s="268" customFormat="1">
      <c r="N344" s="660"/>
    </row>
    <row r="345" spans="14:14" s="268" customFormat="1">
      <c r="N345" s="660"/>
    </row>
    <row r="346" spans="14:14" s="268" customFormat="1">
      <c r="N346" s="660"/>
    </row>
    <row r="347" spans="14:14" s="268" customFormat="1">
      <c r="N347" s="660"/>
    </row>
    <row r="348" spans="14:14" s="268" customFormat="1">
      <c r="N348" s="660"/>
    </row>
    <row r="349" spans="14:14" s="268" customFormat="1">
      <c r="N349" s="660"/>
    </row>
    <row r="350" spans="14:14" s="268" customFormat="1">
      <c r="N350" s="660"/>
    </row>
    <row r="351" spans="14:14" s="268" customFormat="1">
      <c r="N351" s="660"/>
    </row>
    <row r="352" spans="14:14" s="268" customFormat="1">
      <c r="N352" s="660"/>
    </row>
    <row r="353" spans="14:14" s="268" customFormat="1">
      <c r="N353" s="660"/>
    </row>
    <row r="354" spans="14:14" s="268" customFormat="1">
      <c r="N354" s="660"/>
    </row>
    <row r="355" spans="14:14" s="268" customFormat="1">
      <c r="N355" s="660"/>
    </row>
    <row r="356" spans="14:14" s="268" customFormat="1">
      <c r="N356" s="660"/>
    </row>
    <row r="357" spans="14:14" s="268" customFormat="1">
      <c r="N357" s="660"/>
    </row>
    <row r="358" spans="14:14" s="268" customFormat="1">
      <c r="N358" s="660"/>
    </row>
    <row r="359" spans="14:14" s="268" customFormat="1">
      <c r="N359" s="660"/>
    </row>
    <row r="360" spans="14:14" s="268" customFormat="1">
      <c r="N360" s="660"/>
    </row>
    <row r="361" spans="14:14" s="268" customFormat="1">
      <c r="N361" s="660"/>
    </row>
    <row r="362" spans="14:14" s="268" customFormat="1">
      <c r="N362" s="660"/>
    </row>
    <row r="363" spans="14:14" s="268" customFormat="1">
      <c r="N363" s="660"/>
    </row>
    <row r="364" spans="14:14" s="268" customFormat="1">
      <c r="N364" s="660"/>
    </row>
    <row r="365" spans="14:14" s="268" customFormat="1">
      <c r="N365" s="660"/>
    </row>
    <row r="366" spans="14:14" s="268" customFormat="1">
      <c r="N366" s="660"/>
    </row>
    <row r="367" spans="14:14" s="268" customFormat="1">
      <c r="N367" s="660"/>
    </row>
    <row r="368" spans="14:14" s="268" customFormat="1">
      <c r="N368" s="660"/>
    </row>
    <row r="369" spans="1:27" s="268" customFormat="1">
      <c r="N369" s="660"/>
    </row>
    <row r="370" spans="1:27">
      <c r="A370" s="79"/>
      <c r="B370" s="79"/>
      <c r="C370" s="79"/>
      <c r="D370" s="79"/>
      <c r="E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</row>
  </sheetData>
  <customSheetViews>
    <customSheetView guid="{967F5A9F-B253-4BD7-B2F0-D5E9263F4F1E}" fitToPage="1">
      <selection activeCell="F18" sqref="F18"/>
      <pageMargins left="0.25" right="0.25" top="0.75" bottom="0.75" header="0.3" footer="0.3"/>
      <pageSetup paperSize="9" orientation="landscape" r:id="rId1"/>
    </customSheetView>
    <customSheetView guid="{EDB95A30-2005-496F-A42F-4573444B48C4}" fitToPage="1">
      <selection activeCell="F18" sqref="F18"/>
      <pageMargins left="0.25" right="0.25" top="0.75" bottom="0.75" header="0.3" footer="0.3"/>
      <pageSetup paperSize="9" orientation="landscape" r:id="rId2"/>
    </customSheetView>
    <customSheetView guid="{BCF08811-82CB-4E16-BDD9-794154AADE6D}" fitToPage="1">
      <selection activeCell="F18" sqref="F18"/>
      <pageMargins left="0.25" right="0.25" top="0.75" bottom="0.75" header="0.3" footer="0.3"/>
      <pageSetup paperSize="9" orientation="landscape" r:id="rId3"/>
    </customSheetView>
    <customSheetView guid="{8D57CB67-B754-4BD0-BD8A-07ED4472C255}" fitToPage="1">
      <selection activeCell="F18" sqref="F18"/>
      <pageMargins left="0.25" right="0.25" top="0.75" bottom="0.75" header="0.3" footer="0.3"/>
      <pageSetup paperSize="9" orientation="landscape" r:id="rId4"/>
    </customSheetView>
    <customSheetView guid="{CE63BE3B-321D-4576-9D13-C9B7CB99D4AC}" fitToPage="1" hiddenRows="1">
      <selection activeCell="N1" sqref="N1"/>
      <pageMargins left="0.25" right="0.25" top="0.75" bottom="0.75" header="0.3" footer="0.3"/>
      <pageSetup paperSize="9" scale="81" orientation="landscape" r:id="rId5"/>
    </customSheetView>
    <customSheetView guid="{58347BB0-EA7D-4163-8F7A-9A95E53AC1B7}" fitToPage="1" hiddenRows="1">
      <selection activeCell="N2" sqref="N2"/>
      <pageMargins left="0.25" right="0.25" top="0.75" bottom="0.75" header="0.3" footer="0.3"/>
      <pageSetup paperSize="9" orientation="landscape" r:id="rId6"/>
    </customSheetView>
    <customSheetView guid="{B5A50C90-D2E8-4109-B6CD-C9EF05DECB2C}" fitToPage="1" hiddenRows="1">
      <selection activeCell="A3" sqref="A3"/>
      <pageMargins left="0.25" right="0.25" top="0.75" bottom="0.75" header="0.3" footer="0.3"/>
      <pageSetup paperSize="9" orientation="landscape" r:id="rId7"/>
    </customSheetView>
  </customSheetViews>
  <mergeCells count="13">
    <mergeCell ref="L4:M4"/>
    <mergeCell ref="J5:K5"/>
    <mergeCell ref="L5:M5"/>
    <mergeCell ref="D6:D8"/>
    <mergeCell ref="E6:E8"/>
    <mergeCell ref="F6:G8"/>
    <mergeCell ref="H6:I8"/>
    <mergeCell ref="J4:K4"/>
    <mergeCell ref="A4:A8"/>
    <mergeCell ref="B4:B8"/>
    <mergeCell ref="C4:C8"/>
    <mergeCell ref="D4:E5"/>
    <mergeCell ref="F4:I5"/>
  </mergeCells>
  <phoneticPr fontId="75" type="noConversion"/>
  <pageMargins left="0.25" right="0.25" top="0.75" bottom="0.75" header="0.3" footer="0.3"/>
  <pageSetup paperSize="9" orientation="landscape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workbookViewId="0">
      <selection activeCell="F42" sqref="F42"/>
    </sheetView>
  </sheetViews>
  <sheetFormatPr defaultColWidth="4.25" defaultRowHeight="13.5"/>
  <cols>
    <col min="1" max="1" width="4.25" style="776" customWidth="1"/>
    <col min="2" max="2" width="18.5" style="774" customWidth="1"/>
    <col min="3" max="9" width="9" style="774" customWidth="1"/>
    <col min="10" max="11" width="9.375" style="774" customWidth="1"/>
    <col min="12" max="13" width="9.375" style="775" customWidth="1"/>
    <col min="14" max="14" width="10.625" style="775" customWidth="1"/>
    <col min="15" max="15" width="9.375" style="775" customWidth="1"/>
    <col min="16" max="16" width="10.625" style="775" customWidth="1"/>
    <col min="17" max="257" width="9" style="775" customWidth="1"/>
    <col min="258" max="16384" width="4.25" style="775"/>
  </cols>
  <sheetData>
    <row r="1" spans="1:16" s="774" customFormat="1" ht="19.5">
      <c r="A1" s="536" t="s">
        <v>450</v>
      </c>
      <c r="B1" s="537"/>
      <c r="C1" s="537"/>
      <c r="D1" s="538"/>
      <c r="E1" s="538"/>
      <c r="F1" s="538"/>
      <c r="G1" s="538"/>
      <c r="H1" s="539"/>
      <c r="I1" s="539"/>
      <c r="J1" s="540"/>
      <c r="K1" s="540"/>
      <c r="L1" s="540"/>
      <c r="M1" s="540"/>
      <c r="N1" s="540">
        <v>43140</v>
      </c>
      <c r="O1" s="773"/>
      <c r="P1" s="540"/>
    </row>
    <row r="2" spans="1:16" s="774" customFormat="1" ht="19.5">
      <c r="A2" s="536" t="s">
        <v>451</v>
      </c>
      <c r="B2" s="537"/>
      <c r="C2" s="537"/>
      <c r="D2" s="209"/>
      <c r="E2" s="209"/>
      <c r="F2" s="209"/>
      <c r="G2" s="209"/>
      <c r="H2" s="141"/>
      <c r="I2" s="193"/>
      <c r="J2" s="193"/>
      <c r="K2" s="193"/>
      <c r="L2" s="193"/>
      <c r="M2" s="193"/>
      <c r="N2" s="193"/>
      <c r="O2" s="193"/>
      <c r="P2" s="193"/>
    </row>
    <row r="3" spans="1:16" s="774" customFormat="1" ht="15.75" thickBot="1">
      <c r="A3" s="267" t="s">
        <v>294</v>
      </c>
      <c r="B3" s="209"/>
      <c r="C3" s="209"/>
      <c r="D3" s="209"/>
      <c r="E3" s="209"/>
      <c r="F3" s="209"/>
      <c r="G3" s="209"/>
      <c r="H3" s="141"/>
      <c r="I3" s="193"/>
      <c r="J3" s="193"/>
      <c r="K3" s="193"/>
      <c r="L3" s="193"/>
      <c r="M3" s="193"/>
      <c r="N3" s="193"/>
      <c r="O3" s="193"/>
      <c r="P3" s="193"/>
    </row>
    <row r="4" spans="1:16" s="774" customFormat="1" ht="15.4" hidden="1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90</v>
      </c>
      <c r="K4" s="1784"/>
      <c r="L4" s="1783" t="s">
        <v>52</v>
      </c>
      <c r="M4" s="1784"/>
      <c r="N4" s="1785" t="s">
        <v>58</v>
      </c>
      <c r="O4" s="1786"/>
      <c r="P4" s="194" t="s">
        <v>52</v>
      </c>
    </row>
    <row r="5" spans="1:16" s="774" customFormat="1" hidden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91</v>
      </c>
      <c r="K5" s="1782"/>
      <c r="L5" s="1781" t="s">
        <v>1</v>
      </c>
      <c r="M5" s="1782"/>
      <c r="N5" s="1775" t="s">
        <v>5</v>
      </c>
      <c r="O5" s="1776"/>
      <c r="P5" s="195" t="s">
        <v>1</v>
      </c>
    </row>
    <row r="6" spans="1:16" s="774" customFormat="1" hidden="1">
      <c r="A6" s="1687"/>
      <c r="B6" s="1766"/>
      <c r="C6" s="1769"/>
      <c r="D6" s="1771" t="s">
        <v>54</v>
      </c>
      <c r="E6" s="1772"/>
      <c r="F6" s="1753" t="s">
        <v>54</v>
      </c>
      <c r="G6" s="1754"/>
      <c r="H6" s="1753" t="s">
        <v>56</v>
      </c>
      <c r="I6" s="1754"/>
      <c r="J6" s="183" t="s">
        <v>3</v>
      </c>
      <c r="K6" s="183" t="s">
        <v>4</v>
      </c>
      <c r="L6" s="183" t="s">
        <v>3</v>
      </c>
      <c r="M6" s="183" t="s">
        <v>4</v>
      </c>
      <c r="N6" s="183" t="s">
        <v>3</v>
      </c>
      <c r="O6" s="183" t="s">
        <v>4</v>
      </c>
      <c r="P6" s="196" t="s">
        <v>3</v>
      </c>
    </row>
    <row r="7" spans="1:16" s="774" customFormat="1" hidden="1">
      <c r="A7" s="1687"/>
      <c r="B7" s="1766"/>
      <c r="C7" s="1769"/>
      <c r="D7" s="1766"/>
      <c r="E7" s="1773"/>
      <c r="F7" s="1755"/>
      <c r="G7" s="1756"/>
      <c r="H7" s="1755"/>
      <c r="I7" s="1756"/>
      <c r="J7" s="191"/>
      <c r="K7" s="191"/>
      <c r="L7" s="191" t="s">
        <v>26</v>
      </c>
      <c r="M7" s="191" t="s">
        <v>27</v>
      </c>
      <c r="N7" s="191" t="s">
        <v>35</v>
      </c>
      <c r="O7" s="191" t="s">
        <v>36</v>
      </c>
      <c r="P7" s="197" t="s">
        <v>35</v>
      </c>
    </row>
    <row r="8" spans="1:16" ht="14.25" hidden="1" thickBot="1">
      <c r="A8" s="1742"/>
      <c r="B8" s="1767"/>
      <c r="C8" s="1770"/>
      <c r="D8" s="1767"/>
      <c r="E8" s="1774"/>
      <c r="F8" s="1757"/>
      <c r="G8" s="1758"/>
      <c r="H8" s="1757"/>
      <c r="I8" s="1758"/>
      <c r="J8" s="127"/>
      <c r="K8" s="127"/>
      <c r="L8" s="127">
        <v>0.625</v>
      </c>
      <c r="M8" s="127">
        <v>0.41666666666666669</v>
      </c>
      <c r="N8" s="127">
        <v>0.41666666666666669</v>
      </c>
      <c r="O8" s="127">
        <v>0.5</v>
      </c>
      <c r="P8" s="128">
        <v>0.625</v>
      </c>
    </row>
    <row r="9" spans="1:16" hidden="1">
      <c r="A9" s="265">
        <v>16</v>
      </c>
      <c r="B9" s="170" t="s">
        <v>242</v>
      </c>
      <c r="C9" s="171" t="s">
        <v>261</v>
      </c>
      <c r="D9" s="208" t="s">
        <v>243</v>
      </c>
      <c r="E9" s="772"/>
      <c r="F9" s="81">
        <v>17</v>
      </c>
      <c r="G9" s="73">
        <v>17</v>
      </c>
      <c r="H9" s="83">
        <v>1701</v>
      </c>
      <c r="I9" s="157">
        <v>1701</v>
      </c>
      <c r="J9" s="19">
        <v>42845</v>
      </c>
      <c r="K9" s="19">
        <v>42846</v>
      </c>
      <c r="L9" s="19">
        <v>42847</v>
      </c>
      <c r="M9" s="19">
        <v>42848</v>
      </c>
      <c r="N9" s="19">
        <v>42853</v>
      </c>
      <c r="O9" s="19">
        <f>3+N9</f>
        <v>42856</v>
      </c>
      <c r="P9" s="19">
        <v>42860</v>
      </c>
    </row>
    <row r="10" spans="1:16" ht="14.25" hidden="1" thickBot="1"/>
    <row r="11" spans="1:16" s="774" customFormat="1">
      <c r="A11" s="1686" t="s">
        <v>48</v>
      </c>
      <c r="B11" s="1765" t="s">
        <v>0</v>
      </c>
      <c r="C11" s="1768" t="s">
        <v>49</v>
      </c>
      <c r="D11" s="1759" t="s">
        <v>50</v>
      </c>
      <c r="E11" s="1761"/>
      <c r="F11" s="1759" t="s">
        <v>51</v>
      </c>
      <c r="G11" s="1760"/>
      <c r="H11" s="1760"/>
      <c r="I11" s="1761"/>
      <c r="J11" s="1783" t="s">
        <v>52</v>
      </c>
      <c r="K11" s="1784"/>
      <c r="L11" s="1785" t="s">
        <v>58</v>
      </c>
      <c r="M11" s="1786"/>
      <c r="N11" s="194" t="s">
        <v>52</v>
      </c>
    </row>
    <row r="12" spans="1:16" s="774" customFormat="1">
      <c r="A12" s="1687"/>
      <c r="B12" s="1766"/>
      <c r="C12" s="1769"/>
      <c r="D12" s="1762"/>
      <c r="E12" s="1764"/>
      <c r="F12" s="1762"/>
      <c r="G12" s="1763"/>
      <c r="H12" s="1763"/>
      <c r="I12" s="1764"/>
      <c r="J12" s="1781" t="s">
        <v>1</v>
      </c>
      <c r="K12" s="1782"/>
      <c r="L12" s="1775" t="s">
        <v>5</v>
      </c>
      <c r="M12" s="1776"/>
      <c r="N12" s="195" t="s">
        <v>1</v>
      </c>
    </row>
    <row r="13" spans="1:16" s="774" customFormat="1">
      <c r="A13" s="1687"/>
      <c r="B13" s="1766"/>
      <c r="C13" s="1769"/>
      <c r="D13" s="1771" t="s">
        <v>54</v>
      </c>
      <c r="E13" s="1772"/>
      <c r="F13" s="1753" t="s">
        <v>54</v>
      </c>
      <c r="G13" s="1754"/>
      <c r="H13" s="1753" t="s">
        <v>56</v>
      </c>
      <c r="I13" s="1754"/>
      <c r="J13" s="183" t="s">
        <v>3</v>
      </c>
      <c r="K13" s="183" t="s">
        <v>4</v>
      </c>
      <c r="L13" s="183" t="s">
        <v>3</v>
      </c>
      <c r="M13" s="183" t="s">
        <v>4</v>
      </c>
      <c r="N13" s="196" t="s">
        <v>3</v>
      </c>
    </row>
    <row r="14" spans="1:16" s="774" customFormat="1">
      <c r="A14" s="1687"/>
      <c r="B14" s="1766"/>
      <c r="C14" s="1769"/>
      <c r="D14" s="1766"/>
      <c r="E14" s="1773"/>
      <c r="F14" s="1755"/>
      <c r="G14" s="1756"/>
      <c r="H14" s="1755"/>
      <c r="I14" s="1756"/>
      <c r="J14" s="191" t="s">
        <v>29</v>
      </c>
      <c r="K14" s="191" t="s">
        <v>40</v>
      </c>
      <c r="L14" s="191" t="s">
        <v>28</v>
      </c>
      <c r="M14" s="191" t="s">
        <v>35</v>
      </c>
      <c r="N14" s="197" t="s">
        <v>29</v>
      </c>
    </row>
    <row r="15" spans="1:16" ht="14.25" thickBot="1">
      <c r="A15" s="1742"/>
      <c r="B15" s="1767"/>
      <c r="C15" s="1770"/>
      <c r="D15" s="1767"/>
      <c r="E15" s="1774"/>
      <c r="F15" s="1757"/>
      <c r="G15" s="1758"/>
      <c r="H15" s="1757"/>
      <c r="I15" s="1758"/>
      <c r="J15" s="127">
        <v>0.5</v>
      </c>
      <c r="K15" s="127">
        <v>0.5</v>
      </c>
      <c r="L15" s="127">
        <v>0.41666666666666669</v>
      </c>
      <c r="M15" s="127">
        <v>0.41666666666666669</v>
      </c>
      <c r="N15" s="128">
        <v>0.5</v>
      </c>
    </row>
    <row r="16" spans="1:16" hidden="1">
      <c r="A16" s="265">
        <v>48</v>
      </c>
      <c r="B16" s="170" t="s">
        <v>452</v>
      </c>
      <c r="C16" s="171" t="s">
        <v>207</v>
      </c>
      <c r="D16" s="208" t="s">
        <v>453</v>
      </c>
      <c r="E16" s="772"/>
      <c r="F16" s="81">
        <v>40</v>
      </c>
      <c r="G16" s="73">
        <v>40</v>
      </c>
      <c r="H16" s="221">
        <v>30</v>
      </c>
      <c r="I16" s="222">
        <v>30</v>
      </c>
      <c r="J16" s="19">
        <v>43068</v>
      </c>
      <c r="K16" s="19">
        <v>43069</v>
      </c>
      <c r="L16" s="19">
        <v>43074</v>
      </c>
      <c r="M16" s="19">
        <v>43078</v>
      </c>
      <c r="N16" s="19">
        <v>43082</v>
      </c>
    </row>
    <row r="17" spans="1:15" hidden="1">
      <c r="A17" s="265">
        <v>49</v>
      </c>
      <c r="B17" s="170" t="s">
        <v>311</v>
      </c>
      <c r="C17" s="171" t="s">
        <v>207</v>
      </c>
      <c r="D17" s="208" t="s">
        <v>312</v>
      </c>
      <c r="E17" s="772"/>
      <c r="F17" s="81">
        <v>18</v>
      </c>
      <c r="G17" s="73">
        <v>18</v>
      </c>
      <c r="H17" s="221">
        <v>814</v>
      </c>
      <c r="I17" s="222">
        <v>814</v>
      </c>
      <c r="J17" s="19">
        <f>7+J16</f>
        <v>43075</v>
      </c>
      <c r="K17" s="19">
        <f t="shared" ref="K17:N17" si="0">7+K16</f>
        <v>43076</v>
      </c>
      <c r="L17" s="19">
        <f t="shared" si="0"/>
        <v>43081</v>
      </c>
      <c r="M17" s="19">
        <f t="shared" si="0"/>
        <v>43085</v>
      </c>
      <c r="N17" s="19">
        <f t="shared" si="0"/>
        <v>43089</v>
      </c>
    </row>
    <row r="18" spans="1:15" hidden="1">
      <c r="A18" s="265">
        <v>50</v>
      </c>
      <c r="B18" s="170" t="s">
        <v>452</v>
      </c>
      <c r="C18" s="171" t="s">
        <v>207</v>
      </c>
      <c r="D18" s="208" t="s">
        <v>453</v>
      </c>
      <c r="E18" s="772"/>
      <c r="F18" s="81">
        <f t="shared" ref="F18:I21" si="1">1+F16</f>
        <v>41</v>
      </c>
      <c r="G18" s="73">
        <f t="shared" si="1"/>
        <v>41</v>
      </c>
      <c r="H18" s="221">
        <f t="shared" si="1"/>
        <v>31</v>
      </c>
      <c r="I18" s="222">
        <f t="shared" si="1"/>
        <v>31</v>
      </c>
      <c r="J18" s="19">
        <f t="shared" ref="J18:N21" si="2">7+J17</f>
        <v>43082</v>
      </c>
      <c r="K18" s="19">
        <f t="shared" si="2"/>
        <v>43083</v>
      </c>
      <c r="L18" s="19">
        <f t="shared" si="2"/>
        <v>43088</v>
      </c>
      <c r="M18" s="19">
        <f t="shared" si="2"/>
        <v>43092</v>
      </c>
      <c r="N18" s="19">
        <f t="shared" si="2"/>
        <v>43096</v>
      </c>
    </row>
    <row r="19" spans="1:15" hidden="1">
      <c r="A19" s="265">
        <v>51</v>
      </c>
      <c r="B19" s="170" t="s">
        <v>311</v>
      </c>
      <c r="C19" s="171" t="s">
        <v>207</v>
      </c>
      <c r="D19" s="208" t="s">
        <v>312</v>
      </c>
      <c r="E19" s="772"/>
      <c r="F19" s="81">
        <f t="shared" si="1"/>
        <v>19</v>
      </c>
      <c r="G19" s="73">
        <f t="shared" si="1"/>
        <v>19</v>
      </c>
      <c r="H19" s="221">
        <f t="shared" si="1"/>
        <v>815</v>
      </c>
      <c r="I19" s="222">
        <f t="shared" si="1"/>
        <v>815</v>
      </c>
      <c r="J19" s="19">
        <f t="shared" si="2"/>
        <v>43089</v>
      </c>
      <c r="K19" s="19">
        <f t="shared" si="2"/>
        <v>43090</v>
      </c>
      <c r="L19" s="19">
        <f t="shared" si="2"/>
        <v>43095</v>
      </c>
      <c r="M19" s="19">
        <f t="shared" si="2"/>
        <v>43099</v>
      </c>
      <c r="N19" s="19">
        <f t="shared" si="2"/>
        <v>43103</v>
      </c>
      <c r="O19" s="777"/>
    </row>
    <row r="20" spans="1:15" hidden="1">
      <c r="A20" s="265">
        <v>52</v>
      </c>
      <c r="B20" s="170" t="s">
        <v>452</v>
      </c>
      <c r="C20" s="171" t="s">
        <v>207</v>
      </c>
      <c r="D20" s="208" t="s">
        <v>453</v>
      </c>
      <c r="E20" s="772"/>
      <c r="F20" s="81">
        <f t="shared" si="1"/>
        <v>42</v>
      </c>
      <c r="G20" s="73">
        <f t="shared" si="1"/>
        <v>42</v>
      </c>
      <c r="H20" s="221">
        <f t="shared" si="1"/>
        <v>32</v>
      </c>
      <c r="I20" s="222">
        <f t="shared" si="1"/>
        <v>32</v>
      </c>
      <c r="J20" s="19">
        <f t="shared" si="2"/>
        <v>43096</v>
      </c>
      <c r="K20" s="19">
        <f t="shared" si="2"/>
        <v>43097</v>
      </c>
      <c r="L20" s="19">
        <f t="shared" si="2"/>
        <v>43102</v>
      </c>
      <c r="M20" s="19">
        <f t="shared" si="2"/>
        <v>43106</v>
      </c>
      <c r="N20" s="19">
        <f t="shared" si="2"/>
        <v>43110</v>
      </c>
      <c r="O20" s="777"/>
    </row>
    <row r="21" spans="1:15" hidden="1">
      <c r="A21" s="265">
        <v>1</v>
      </c>
      <c r="B21" s="170" t="s">
        <v>311</v>
      </c>
      <c r="C21" s="171" t="s">
        <v>207</v>
      </c>
      <c r="D21" s="208" t="s">
        <v>312</v>
      </c>
      <c r="E21" s="772"/>
      <c r="F21" s="81">
        <f t="shared" si="1"/>
        <v>20</v>
      </c>
      <c r="G21" s="73">
        <f t="shared" si="1"/>
        <v>20</v>
      </c>
      <c r="H21" s="221">
        <f t="shared" si="1"/>
        <v>816</v>
      </c>
      <c r="I21" s="222">
        <f t="shared" si="1"/>
        <v>816</v>
      </c>
      <c r="J21" s="19">
        <f t="shared" si="2"/>
        <v>43103</v>
      </c>
      <c r="K21" s="19">
        <f t="shared" si="2"/>
        <v>43104</v>
      </c>
      <c r="L21" s="19">
        <f t="shared" si="2"/>
        <v>43109</v>
      </c>
      <c r="M21" s="19">
        <f t="shared" si="2"/>
        <v>43113</v>
      </c>
      <c r="N21" s="19">
        <f t="shared" si="2"/>
        <v>43117</v>
      </c>
    </row>
    <row r="22" spans="1:15">
      <c r="A22" s="265">
        <v>2</v>
      </c>
      <c r="B22" s="170" t="s">
        <v>452</v>
      </c>
      <c r="C22" s="171" t="s">
        <v>207</v>
      </c>
      <c r="D22" s="208" t="s">
        <v>453</v>
      </c>
      <c r="E22" s="845"/>
      <c r="F22" s="81">
        <f t="shared" ref="F22:H22" si="3">1+F20</f>
        <v>43</v>
      </c>
      <c r="G22" s="73"/>
      <c r="H22" s="221">
        <f t="shared" si="3"/>
        <v>33</v>
      </c>
      <c r="I22" s="222"/>
      <c r="J22" s="19">
        <f t="shared" ref="J22:N22" si="4">7+J21</f>
        <v>43110</v>
      </c>
      <c r="K22" s="19">
        <f t="shared" si="4"/>
        <v>43111</v>
      </c>
      <c r="L22" s="19">
        <f t="shared" si="4"/>
        <v>43116</v>
      </c>
      <c r="M22" s="134">
        <f t="shared" si="4"/>
        <v>43120</v>
      </c>
      <c r="N22" s="134">
        <f t="shared" si="4"/>
        <v>43124</v>
      </c>
    </row>
    <row r="23" spans="1:15">
      <c r="A23" s="265"/>
      <c r="B23" s="170" t="s">
        <v>768</v>
      </c>
      <c r="C23" s="171" t="s">
        <v>207</v>
      </c>
      <c r="D23" s="208" t="s">
        <v>769</v>
      </c>
      <c r="E23" s="977"/>
      <c r="F23" s="81"/>
      <c r="G23" s="73">
        <v>4</v>
      </c>
      <c r="H23" s="221"/>
      <c r="I23" s="222">
        <v>103</v>
      </c>
      <c r="J23" s="19"/>
      <c r="K23" s="19"/>
      <c r="L23" s="19">
        <v>43133</v>
      </c>
      <c r="M23" s="19">
        <v>43136</v>
      </c>
      <c r="N23" s="19">
        <v>43140</v>
      </c>
    </row>
    <row r="24" spans="1:15">
      <c r="A24" s="265">
        <v>3</v>
      </c>
      <c r="B24" s="170" t="s">
        <v>311</v>
      </c>
      <c r="C24" s="171" t="s">
        <v>207</v>
      </c>
      <c r="D24" s="208" t="s">
        <v>312</v>
      </c>
      <c r="E24" s="845"/>
      <c r="F24" s="81">
        <f t="shared" ref="F24:I24" si="5">1+F21</f>
        <v>21</v>
      </c>
      <c r="G24" s="73">
        <f t="shared" si="5"/>
        <v>21</v>
      </c>
      <c r="H24" s="221">
        <f t="shared" si="5"/>
        <v>817</v>
      </c>
      <c r="I24" s="222">
        <f t="shared" si="5"/>
        <v>817</v>
      </c>
      <c r="J24" s="19">
        <f t="shared" ref="J24:N24" si="6">7+J22</f>
        <v>43117</v>
      </c>
      <c r="K24" s="19">
        <f t="shared" si="6"/>
        <v>43118</v>
      </c>
      <c r="L24" s="19">
        <f t="shared" si="6"/>
        <v>43123</v>
      </c>
      <c r="M24" s="19">
        <f t="shared" si="6"/>
        <v>43127</v>
      </c>
      <c r="N24" s="19">
        <f t="shared" si="6"/>
        <v>43131</v>
      </c>
    </row>
    <row r="25" spans="1:15">
      <c r="A25" s="265">
        <v>4</v>
      </c>
      <c r="B25" s="170" t="s">
        <v>768</v>
      </c>
      <c r="C25" s="171" t="s">
        <v>207</v>
      </c>
      <c r="D25" s="208" t="s">
        <v>769</v>
      </c>
      <c r="E25" s="845"/>
      <c r="F25" s="81">
        <f t="shared" ref="F25:G25" si="7">1+F22</f>
        <v>44</v>
      </c>
      <c r="G25" s="73">
        <f t="shared" si="7"/>
        <v>1</v>
      </c>
      <c r="H25" s="221">
        <v>104</v>
      </c>
      <c r="I25" s="222">
        <v>104</v>
      </c>
      <c r="J25" s="19">
        <f t="shared" ref="J25:N25" si="8">7+J24</f>
        <v>43124</v>
      </c>
      <c r="K25" s="19">
        <f t="shared" si="8"/>
        <v>43125</v>
      </c>
      <c r="L25" s="19">
        <f t="shared" si="8"/>
        <v>43130</v>
      </c>
      <c r="M25" s="19">
        <f t="shared" si="8"/>
        <v>43134</v>
      </c>
      <c r="N25" s="19">
        <f t="shared" si="8"/>
        <v>43138</v>
      </c>
    </row>
    <row r="26" spans="1:15">
      <c r="A26" s="265">
        <v>5</v>
      </c>
      <c r="B26" s="170"/>
      <c r="C26" s="171"/>
      <c r="D26" s="208"/>
      <c r="E26" s="977"/>
      <c r="F26" s="81"/>
      <c r="G26" s="73"/>
      <c r="H26" s="221"/>
      <c r="I26" s="222"/>
      <c r="J26" s="19">
        <f t="shared" ref="J26:N26" si="9">7+J25</f>
        <v>43131</v>
      </c>
      <c r="K26" s="19">
        <f t="shared" si="9"/>
        <v>43132</v>
      </c>
      <c r="L26" s="19">
        <f t="shared" si="9"/>
        <v>43137</v>
      </c>
      <c r="M26" s="19">
        <f t="shared" si="9"/>
        <v>43141</v>
      </c>
      <c r="N26" s="19">
        <f t="shared" si="9"/>
        <v>43145</v>
      </c>
    </row>
    <row r="27" spans="1:15">
      <c r="A27" s="265">
        <v>6</v>
      </c>
      <c r="B27" s="170" t="s">
        <v>311</v>
      </c>
      <c r="C27" s="171" t="s">
        <v>207</v>
      </c>
      <c r="D27" s="208" t="s">
        <v>312</v>
      </c>
      <c r="E27" s="845"/>
      <c r="F27" s="81">
        <f t="shared" ref="F27:I28" si="10">1+F24</f>
        <v>22</v>
      </c>
      <c r="G27" s="73">
        <f t="shared" si="10"/>
        <v>22</v>
      </c>
      <c r="H27" s="221">
        <f t="shared" si="10"/>
        <v>818</v>
      </c>
      <c r="I27" s="222">
        <f t="shared" si="10"/>
        <v>818</v>
      </c>
      <c r="J27" s="19">
        <f t="shared" ref="J27:N27" si="11">7+J26</f>
        <v>43138</v>
      </c>
      <c r="K27" s="19">
        <f t="shared" si="11"/>
        <v>43139</v>
      </c>
      <c r="L27" s="19">
        <f t="shared" si="11"/>
        <v>43144</v>
      </c>
      <c r="M27" s="19">
        <f t="shared" si="11"/>
        <v>43148</v>
      </c>
      <c r="N27" s="19">
        <f t="shared" si="11"/>
        <v>43152</v>
      </c>
    </row>
    <row r="28" spans="1:15">
      <c r="A28" s="265">
        <v>7</v>
      </c>
      <c r="B28" s="170" t="s">
        <v>768</v>
      </c>
      <c r="C28" s="171" t="s">
        <v>207</v>
      </c>
      <c r="D28" s="208" t="s">
        <v>769</v>
      </c>
      <c r="E28" s="893"/>
      <c r="F28" s="81">
        <f t="shared" si="10"/>
        <v>45</v>
      </c>
      <c r="G28" s="73">
        <f t="shared" si="10"/>
        <v>2</v>
      </c>
      <c r="H28" s="221">
        <f t="shared" si="10"/>
        <v>105</v>
      </c>
      <c r="I28" s="222">
        <f t="shared" si="10"/>
        <v>105</v>
      </c>
      <c r="J28" s="19">
        <f t="shared" ref="J28:N28" si="12">7+J27</f>
        <v>43145</v>
      </c>
      <c r="K28" s="19">
        <f t="shared" si="12"/>
        <v>43146</v>
      </c>
      <c r="L28" s="19">
        <f t="shared" si="12"/>
        <v>43151</v>
      </c>
      <c r="M28" s="19">
        <f t="shared" si="12"/>
        <v>43155</v>
      </c>
      <c r="N28" s="19">
        <f t="shared" si="12"/>
        <v>43159</v>
      </c>
    </row>
    <row r="29" spans="1:15">
      <c r="A29" s="265">
        <v>8</v>
      </c>
      <c r="B29" s="170" t="s">
        <v>311</v>
      </c>
      <c r="C29" s="171" t="s">
        <v>207</v>
      </c>
      <c r="D29" s="208" t="s">
        <v>312</v>
      </c>
      <c r="E29" s="893"/>
      <c r="F29" s="81">
        <f t="shared" ref="F29:I29" si="13">1+F27</f>
        <v>23</v>
      </c>
      <c r="G29" s="73">
        <f t="shared" si="13"/>
        <v>23</v>
      </c>
      <c r="H29" s="221">
        <f t="shared" si="13"/>
        <v>819</v>
      </c>
      <c r="I29" s="222">
        <f t="shared" si="13"/>
        <v>819</v>
      </c>
      <c r="J29" s="19">
        <f t="shared" ref="J29:N29" si="14">7+J28</f>
        <v>43152</v>
      </c>
      <c r="K29" s="19">
        <f t="shared" si="14"/>
        <v>43153</v>
      </c>
      <c r="L29" s="19">
        <f t="shared" si="14"/>
        <v>43158</v>
      </c>
      <c r="M29" s="19">
        <f t="shared" si="14"/>
        <v>43162</v>
      </c>
      <c r="N29" s="19">
        <f t="shared" si="14"/>
        <v>43166</v>
      </c>
    </row>
    <row r="30" spans="1:15">
      <c r="A30" s="265">
        <v>9</v>
      </c>
      <c r="B30" s="170" t="s">
        <v>768</v>
      </c>
      <c r="C30" s="171" t="s">
        <v>207</v>
      </c>
      <c r="D30" s="208" t="s">
        <v>769</v>
      </c>
      <c r="E30" s="893"/>
      <c r="F30" s="81">
        <f t="shared" ref="F30:I30" si="15">1+F28</f>
        <v>46</v>
      </c>
      <c r="G30" s="73">
        <f t="shared" si="15"/>
        <v>3</v>
      </c>
      <c r="H30" s="221">
        <f t="shared" si="15"/>
        <v>106</v>
      </c>
      <c r="I30" s="222">
        <f t="shared" si="15"/>
        <v>106</v>
      </c>
      <c r="J30" s="19">
        <f t="shared" ref="J30:N30" si="16">7+J29</f>
        <v>43159</v>
      </c>
      <c r="K30" s="19">
        <f t="shared" si="16"/>
        <v>43160</v>
      </c>
      <c r="L30" s="19">
        <f t="shared" si="16"/>
        <v>43165</v>
      </c>
      <c r="M30" s="19">
        <f t="shared" si="16"/>
        <v>43169</v>
      </c>
      <c r="N30" s="19">
        <f t="shared" si="16"/>
        <v>43173</v>
      </c>
    </row>
    <row r="31" spans="1:15">
      <c r="A31" s="265">
        <v>10</v>
      </c>
      <c r="B31" s="170" t="s">
        <v>311</v>
      </c>
      <c r="C31" s="171" t="s">
        <v>207</v>
      </c>
      <c r="D31" s="208" t="s">
        <v>312</v>
      </c>
      <c r="E31" s="893"/>
      <c r="F31" s="81">
        <f t="shared" ref="F31:I31" si="17">1+F29</f>
        <v>24</v>
      </c>
      <c r="G31" s="73">
        <f t="shared" si="17"/>
        <v>24</v>
      </c>
      <c r="H31" s="221">
        <f t="shared" si="17"/>
        <v>820</v>
      </c>
      <c r="I31" s="222">
        <f t="shared" si="17"/>
        <v>820</v>
      </c>
      <c r="J31" s="19">
        <f t="shared" ref="J31:N31" si="18">7+J30</f>
        <v>43166</v>
      </c>
      <c r="K31" s="19">
        <f t="shared" si="18"/>
        <v>43167</v>
      </c>
      <c r="L31" s="19">
        <f t="shared" si="18"/>
        <v>43172</v>
      </c>
      <c r="M31" s="19">
        <f t="shared" si="18"/>
        <v>43176</v>
      </c>
      <c r="N31" s="19">
        <f t="shared" si="18"/>
        <v>43180</v>
      </c>
    </row>
    <row r="32" spans="1:15">
      <c r="A32" s="265">
        <v>11</v>
      </c>
      <c r="B32" s="170" t="s">
        <v>768</v>
      </c>
      <c r="C32" s="171" t="s">
        <v>207</v>
      </c>
      <c r="D32" s="208" t="s">
        <v>769</v>
      </c>
      <c r="E32" s="977"/>
      <c r="F32" s="81">
        <f t="shared" ref="F32:I34" si="19">1+F30</f>
        <v>47</v>
      </c>
      <c r="G32" s="73">
        <f t="shared" si="19"/>
        <v>4</v>
      </c>
      <c r="H32" s="221">
        <f t="shared" si="19"/>
        <v>107</v>
      </c>
      <c r="I32" s="222">
        <f t="shared" si="19"/>
        <v>107</v>
      </c>
      <c r="J32" s="19">
        <f t="shared" ref="J32:N32" si="20">7+J31</f>
        <v>43173</v>
      </c>
      <c r="K32" s="19">
        <f t="shared" si="20"/>
        <v>43174</v>
      </c>
      <c r="L32" s="19">
        <f t="shared" si="20"/>
        <v>43179</v>
      </c>
      <c r="M32" s="19">
        <f t="shared" si="20"/>
        <v>43183</v>
      </c>
      <c r="N32" s="19">
        <f t="shared" si="20"/>
        <v>43187</v>
      </c>
    </row>
    <row r="33" spans="1:14">
      <c r="A33" s="265">
        <v>12</v>
      </c>
      <c r="B33" s="170" t="s">
        <v>311</v>
      </c>
      <c r="C33" s="171" t="s">
        <v>207</v>
      </c>
      <c r="D33" s="208" t="s">
        <v>312</v>
      </c>
      <c r="E33" s="977"/>
      <c r="F33" s="81">
        <f t="shared" ref="F33:I33" si="21">1+F31</f>
        <v>25</v>
      </c>
      <c r="G33" s="73">
        <f t="shared" si="21"/>
        <v>25</v>
      </c>
      <c r="H33" s="221">
        <f t="shared" si="21"/>
        <v>821</v>
      </c>
      <c r="I33" s="222">
        <f t="shared" si="21"/>
        <v>821</v>
      </c>
      <c r="J33" s="19">
        <f t="shared" ref="J33:N33" si="22">7+J32</f>
        <v>43180</v>
      </c>
      <c r="K33" s="19">
        <f t="shared" si="22"/>
        <v>43181</v>
      </c>
      <c r="L33" s="19">
        <f t="shared" si="22"/>
        <v>43186</v>
      </c>
      <c r="M33" s="19">
        <f t="shared" si="22"/>
        <v>43190</v>
      </c>
      <c r="N33" s="19">
        <f t="shared" si="22"/>
        <v>43194</v>
      </c>
    </row>
    <row r="34" spans="1:14">
      <c r="A34" s="265">
        <v>13</v>
      </c>
      <c r="B34" s="170" t="s">
        <v>768</v>
      </c>
      <c r="C34" s="171" t="s">
        <v>207</v>
      </c>
      <c r="D34" s="208" t="s">
        <v>769</v>
      </c>
      <c r="E34" s="977"/>
      <c r="F34" s="81">
        <f t="shared" si="19"/>
        <v>48</v>
      </c>
      <c r="G34" s="73">
        <f t="shared" si="19"/>
        <v>5</v>
      </c>
      <c r="H34" s="221">
        <f t="shared" si="19"/>
        <v>108</v>
      </c>
      <c r="I34" s="222">
        <f t="shared" si="19"/>
        <v>108</v>
      </c>
      <c r="J34" s="19">
        <f t="shared" ref="J34:N34" si="23">7+J33</f>
        <v>43187</v>
      </c>
      <c r="K34" s="19">
        <f t="shared" si="23"/>
        <v>43188</v>
      </c>
      <c r="L34" s="19">
        <f t="shared" si="23"/>
        <v>43193</v>
      </c>
      <c r="M34" s="19">
        <f t="shared" si="23"/>
        <v>43197</v>
      </c>
      <c r="N34" s="19">
        <f t="shared" si="23"/>
        <v>43201</v>
      </c>
    </row>
  </sheetData>
  <customSheetViews>
    <customSheetView guid="{967F5A9F-B253-4BD7-B2F0-D5E9263F4F1E}" fitToPage="1" hiddenRows="1">
      <selection activeCell="I38" sqref="I38"/>
      <pageMargins left="0.25" right="0.25" top="0.75" bottom="0.75" header="0.3" footer="0.3"/>
      <pageSetup paperSize="9" scale="95" orientation="landscape" r:id="rId1"/>
    </customSheetView>
    <customSheetView guid="{58347BB0-EA7D-4163-8F7A-9A95E53AC1B7}" fitToPage="1" hiddenRows="1">
      <selection activeCell="I38" sqref="I38"/>
      <pageMargins left="0.25" right="0.25" top="0.75" bottom="0.75" header="0.3" footer="0.3"/>
      <pageSetup paperSize="9" scale="95" orientation="landscape" r:id="rId2"/>
    </customSheetView>
    <customSheetView guid="{B5A50C90-D2E8-4109-B6CD-C9EF05DECB2C}" fitToPage="1" hiddenRows="1">
      <selection activeCell="I38" sqref="I38"/>
      <pageMargins left="0.25" right="0.25" top="0.75" bottom="0.75" header="0.3" footer="0.3"/>
      <pageSetup paperSize="9" scale="95" orientation="landscape" r:id="rId3"/>
    </customSheetView>
  </customSheetViews>
  <mergeCells count="28">
    <mergeCell ref="L11:M11"/>
    <mergeCell ref="J12:K12"/>
    <mergeCell ref="L12:M12"/>
    <mergeCell ref="D13:D15"/>
    <mergeCell ref="E13:E15"/>
    <mergeCell ref="F13:G15"/>
    <mergeCell ref="H13:I15"/>
    <mergeCell ref="J11:K11"/>
    <mergeCell ref="A11:A15"/>
    <mergeCell ref="B11:B15"/>
    <mergeCell ref="C11:C15"/>
    <mergeCell ref="D11:E12"/>
    <mergeCell ref="F11:I12"/>
    <mergeCell ref="L4:M4"/>
    <mergeCell ref="N4:O4"/>
    <mergeCell ref="J5:K5"/>
    <mergeCell ref="L5:M5"/>
    <mergeCell ref="N5:O5"/>
    <mergeCell ref="J4:K4"/>
    <mergeCell ref="D6:D8"/>
    <mergeCell ref="E6:E8"/>
    <mergeCell ref="F6:G8"/>
    <mergeCell ref="H6:I8"/>
    <mergeCell ref="A4:A8"/>
    <mergeCell ref="B4:B8"/>
    <mergeCell ref="C4:C8"/>
    <mergeCell ref="D4:E5"/>
    <mergeCell ref="F4:I5"/>
  </mergeCells>
  <phoneticPr fontId="75" type="noConversion"/>
  <pageMargins left="0.25" right="0.25" top="0.75" bottom="0.75" header="0.3" footer="0.3"/>
  <pageSetup paperSize="9" scale="95" orientation="landscape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V422"/>
  <sheetViews>
    <sheetView workbookViewId="0">
      <selection activeCell="N48" sqref="N48"/>
    </sheetView>
  </sheetViews>
  <sheetFormatPr defaultColWidth="4.25" defaultRowHeight="13.5"/>
  <cols>
    <col min="1" max="1" width="4.25" style="268" customWidth="1"/>
    <col min="2" max="2" width="18.5" style="210" customWidth="1"/>
    <col min="3" max="5" width="9" style="210" customWidth="1"/>
    <col min="6" max="6" width="9" style="211" customWidth="1"/>
    <col min="7" max="7" width="9" style="212" customWidth="1"/>
    <col min="8" max="9" width="9" style="210" customWidth="1"/>
    <col min="10" max="13" width="9.375" style="79" customWidth="1"/>
    <col min="14" max="14" width="10.625" style="646" customWidth="1"/>
    <col min="15" max="126" width="9" style="268" customWidth="1"/>
    <col min="127" max="254" width="9" style="79" customWidth="1"/>
    <col min="255" max="16384" width="4.25" style="79"/>
  </cols>
  <sheetData>
    <row r="1" spans="1:126" ht="19.5">
      <c r="A1" s="252" t="s">
        <v>378</v>
      </c>
      <c r="B1" s="137"/>
      <c r="C1" s="137"/>
      <c r="D1" s="167"/>
      <c r="E1" s="167"/>
      <c r="F1" s="159"/>
      <c r="G1" s="163"/>
      <c r="H1" s="139"/>
      <c r="I1" s="139"/>
      <c r="J1" s="6"/>
      <c r="K1" s="6"/>
      <c r="L1" s="6"/>
      <c r="M1" s="6"/>
      <c r="N1" s="192">
        <v>43140</v>
      </c>
    </row>
    <row r="2" spans="1:126" s="210" customFormat="1" ht="19.5">
      <c r="A2" s="252" t="s">
        <v>381</v>
      </c>
      <c r="B2" s="137"/>
      <c r="C2" s="137"/>
      <c r="D2" s="168"/>
      <c r="E2" s="168"/>
      <c r="F2" s="168"/>
      <c r="G2" s="168"/>
      <c r="H2" s="140"/>
      <c r="I2" s="143"/>
      <c r="J2" s="143"/>
      <c r="K2" s="143"/>
      <c r="L2" s="143"/>
      <c r="M2" s="143"/>
      <c r="N2" s="644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/>
      <c r="DM2" s="268"/>
      <c r="DN2" s="268"/>
      <c r="DO2" s="268"/>
      <c r="DP2" s="268"/>
      <c r="DQ2" s="268"/>
      <c r="DR2" s="268"/>
      <c r="DS2" s="268"/>
      <c r="DT2" s="268"/>
      <c r="DU2" s="268"/>
      <c r="DV2" s="268"/>
    </row>
    <row r="3" spans="1:126" s="210" customFormat="1" ht="15.75" thickBot="1">
      <c r="A3" s="253" t="s">
        <v>294</v>
      </c>
      <c r="B3" s="209"/>
      <c r="C3" s="209"/>
      <c r="D3" s="209"/>
      <c r="E3" s="209"/>
      <c r="F3" s="209"/>
      <c r="G3" s="209"/>
      <c r="H3" s="141"/>
      <c r="I3" s="193"/>
      <c r="J3" s="193"/>
      <c r="K3" s="193"/>
      <c r="L3" s="193"/>
      <c r="M3" s="193"/>
      <c r="N3" s="644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8"/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/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/>
      <c r="DM3" s="268"/>
      <c r="DN3" s="268"/>
      <c r="DO3" s="268"/>
      <c r="DP3" s="268"/>
      <c r="DQ3" s="268"/>
      <c r="DR3" s="268"/>
      <c r="DS3" s="268"/>
      <c r="DT3" s="268"/>
      <c r="DU3" s="268"/>
      <c r="DV3" s="268"/>
    </row>
    <row r="4" spans="1:126" s="210" customFormat="1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52</v>
      </c>
      <c r="K4" s="1784"/>
      <c r="L4" s="1785" t="s">
        <v>58</v>
      </c>
      <c r="M4" s="1786"/>
      <c r="N4" s="213" t="s">
        <v>52</v>
      </c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8"/>
      <c r="AY4" s="268"/>
      <c r="AZ4" s="268"/>
      <c r="BA4" s="268"/>
      <c r="BB4" s="268"/>
      <c r="BC4" s="268"/>
      <c r="BD4" s="268"/>
      <c r="BE4" s="268"/>
      <c r="BF4" s="268"/>
      <c r="BG4" s="268"/>
      <c r="BH4" s="268"/>
      <c r="BI4" s="268"/>
      <c r="BJ4" s="268"/>
      <c r="BK4" s="268"/>
      <c r="BL4" s="268"/>
      <c r="BM4" s="268"/>
      <c r="BN4" s="268"/>
      <c r="BO4" s="268"/>
      <c r="BP4" s="268"/>
      <c r="BQ4" s="268"/>
      <c r="BR4" s="268"/>
      <c r="BS4" s="268"/>
      <c r="BT4" s="268"/>
      <c r="BU4" s="268"/>
      <c r="BV4" s="268"/>
      <c r="BW4" s="268"/>
      <c r="BX4" s="268"/>
      <c r="BY4" s="268"/>
      <c r="BZ4" s="268"/>
      <c r="CA4" s="268"/>
      <c r="CB4" s="268"/>
      <c r="CC4" s="268"/>
      <c r="CD4" s="268"/>
      <c r="CE4" s="268"/>
      <c r="CF4" s="268"/>
      <c r="CG4" s="268"/>
      <c r="CH4" s="268"/>
      <c r="CI4" s="268"/>
      <c r="CJ4" s="268"/>
      <c r="CK4" s="268"/>
      <c r="CL4" s="268"/>
      <c r="CM4" s="268"/>
      <c r="CN4" s="268"/>
      <c r="CO4" s="268"/>
      <c r="CP4" s="268"/>
      <c r="CQ4" s="268"/>
      <c r="CR4" s="268"/>
      <c r="CS4" s="268"/>
      <c r="CT4" s="268"/>
      <c r="CU4" s="268"/>
      <c r="CV4" s="268"/>
      <c r="CW4" s="268"/>
      <c r="CX4" s="268"/>
      <c r="CY4" s="268"/>
      <c r="CZ4" s="268"/>
      <c r="DA4" s="268"/>
      <c r="DB4" s="268"/>
      <c r="DC4" s="268"/>
      <c r="DD4" s="268"/>
      <c r="DE4" s="268"/>
      <c r="DF4" s="268"/>
      <c r="DG4" s="268"/>
      <c r="DH4" s="268"/>
      <c r="DI4" s="268"/>
      <c r="DJ4" s="268"/>
      <c r="DK4" s="268"/>
      <c r="DL4" s="268"/>
      <c r="DM4" s="268"/>
      <c r="DN4" s="268"/>
      <c r="DO4" s="268"/>
      <c r="DP4" s="268"/>
      <c r="DQ4" s="268"/>
      <c r="DR4" s="268"/>
      <c r="DS4" s="268"/>
      <c r="DT4" s="268"/>
      <c r="DU4" s="268"/>
      <c r="DV4" s="268"/>
    </row>
    <row r="5" spans="1:126" s="210" customFormat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1</v>
      </c>
      <c r="K5" s="1782"/>
      <c r="L5" s="1775" t="s">
        <v>5</v>
      </c>
      <c r="M5" s="1776"/>
      <c r="N5" s="195" t="s">
        <v>1</v>
      </c>
      <c r="O5" s="268"/>
      <c r="P5" s="268"/>
      <c r="Q5" s="268"/>
      <c r="R5" s="268"/>
      <c r="S5" s="268"/>
      <c r="T5" s="268"/>
      <c r="U5" s="268"/>
      <c r="V5" s="268"/>
      <c r="W5" s="268"/>
      <c r="X5" s="268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8"/>
      <c r="BA5" s="268"/>
      <c r="BB5" s="268"/>
      <c r="BC5" s="268"/>
      <c r="BD5" s="268"/>
      <c r="BE5" s="268"/>
      <c r="BF5" s="268"/>
      <c r="BG5" s="268"/>
      <c r="BH5" s="268"/>
      <c r="BI5" s="268"/>
      <c r="BJ5" s="268"/>
      <c r="BK5" s="268"/>
      <c r="BL5" s="268"/>
      <c r="BM5" s="268"/>
      <c r="BN5" s="268"/>
      <c r="BO5" s="268"/>
      <c r="BP5" s="268"/>
      <c r="BQ5" s="268"/>
      <c r="BR5" s="268"/>
      <c r="BS5" s="268"/>
      <c r="BT5" s="268"/>
      <c r="BU5" s="268"/>
      <c r="BV5" s="268"/>
      <c r="BW5" s="268"/>
      <c r="BX5" s="268"/>
      <c r="BY5" s="268"/>
      <c r="BZ5" s="268"/>
      <c r="CA5" s="268"/>
      <c r="CB5" s="268"/>
      <c r="CC5" s="268"/>
      <c r="CD5" s="268"/>
      <c r="CE5" s="268"/>
      <c r="CF5" s="268"/>
      <c r="CG5" s="268"/>
      <c r="CH5" s="268"/>
      <c r="CI5" s="268"/>
      <c r="CJ5" s="268"/>
      <c r="CK5" s="268"/>
      <c r="CL5" s="268"/>
      <c r="CM5" s="268"/>
      <c r="CN5" s="268"/>
      <c r="CO5" s="268"/>
      <c r="CP5" s="268"/>
      <c r="CQ5" s="268"/>
      <c r="CR5" s="268"/>
      <c r="CS5" s="268"/>
      <c r="CT5" s="268"/>
      <c r="CU5" s="268"/>
      <c r="CV5" s="268"/>
      <c r="CW5" s="268"/>
      <c r="CX5" s="268"/>
      <c r="CY5" s="268"/>
      <c r="CZ5" s="268"/>
      <c r="DA5" s="268"/>
      <c r="DB5" s="268"/>
      <c r="DC5" s="268"/>
      <c r="DD5" s="268"/>
      <c r="DE5" s="268"/>
      <c r="DF5" s="268"/>
      <c r="DG5" s="268"/>
      <c r="DH5" s="268"/>
      <c r="DI5" s="268"/>
      <c r="DJ5" s="268"/>
      <c r="DK5" s="268"/>
      <c r="DL5" s="268"/>
      <c r="DM5" s="268"/>
      <c r="DN5" s="268"/>
      <c r="DO5" s="268"/>
      <c r="DP5" s="268"/>
      <c r="DQ5" s="268"/>
      <c r="DR5" s="268"/>
      <c r="DS5" s="268"/>
      <c r="DT5" s="268"/>
      <c r="DU5" s="268"/>
      <c r="DV5" s="268"/>
    </row>
    <row r="6" spans="1:126" s="210" customFormat="1">
      <c r="A6" s="1688"/>
      <c r="B6" s="1766"/>
      <c r="C6" s="1769"/>
      <c r="D6" s="1792" t="s">
        <v>54</v>
      </c>
      <c r="E6" s="1772" t="s">
        <v>267</v>
      </c>
      <c r="F6" s="1753" t="s">
        <v>54</v>
      </c>
      <c r="G6" s="1754"/>
      <c r="H6" s="1753" t="s">
        <v>56</v>
      </c>
      <c r="I6" s="1811"/>
      <c r="J6" s="183" t="s">
        <v>3</v>
      </c>
      <c r="K6" s="183" t="s">
        <v>4</v>
      </c>
      <c r="L6" s="183" t="s">
        <v>3</v>
      </c>
      <c r="M6" s="183" t="s">
        <v>4</v>
      </c>
      <c r="N6" s="196" t="s">
        <v>3</v>
      </c>
      <c r="O6" s="268"/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  <c r="BR6" s="268"/>
      <c r="BS6" s="268"/>
      <c r="BT6" s="268"/>
      <c r="BU6" s="268"/>
      <c r="BV6" s="268"/>
      <c r="BW6" s="268"/>
      <c r="BX6" s="268"/>
      <c r="BY6" s="268"/>
      <c r="BZ6" s="268"/>
      <c r="CA6" s="268"/>
      <c r="CB6" s="268"/>
      <c r="CC6" s="268"/>
      <c r="CD6" s="268"/>
      <c r="CE6" s="268"/>
      <c r="CF6" s="268"/>
      <c r="CG6" s="268"/>
      <c r="CH6" s="268"/>
      <c r="CI6" s="268"/>
      <c r="CJ6" s="268"/>
      <c r="CK6" s="268"/>
      <c r="CL6" s="268"/>
      <c r="CM6" s="268"/>
      <c r="CN6" s="268"/>
      <c r="CO6" s="268"/>
      <c r="CP6" s="268"/>
      <c r="CQ6" s="268"/>
      <c r="CR6" s="268"/>
      <c r="CS6" s="268"/>
      <c r="CT6" s="268"/>
      <c r="CU6" s="268"/>
      <c r="CV6" s="268"/>
      <c r="CW6" s="268"/>
      <c r="CX6" s="268"/>
      <c r="CY6" s="268"/>
      <c r="CZ6" s="268"/>
      <c r="DA6" s="268"/>
      <c r="DB6" s="268"/>
      <c r="DC6" s="268"/>
      <c r="DD6" s="268"/>
      <c r="DE6" s="268"/>
      <c r="DF6" s="268"/>
      <c r="DG6" s="268"/>
      <c r="DH6" s="268"/>
      <c r="DI6" s="268"/>
      <c r="DJ6" s="268"/>
      <c r="DK6" s="268"/>
      <c r="DL6" s="268"/>
      <c r="DM6" s="268"/>
      <c r="DN6" s="268"/>
      <c r="DO6" s="268"/>
      <c r="DP6" s="268"/>
      <c r="DQ6" s="268"/>
      <c r="DR6" s="268"/>
      <c r="DS6" s="268"/>
      <c r="DT6" s="268"/>
      <c r="DU6" s="268"/>
      <c r="DV6" s="268"/>
    </row>
    <row r="7" spans="1:126" s="210" customFormat="1">
      <c r="A7" s="1688"/>
      <c r="B7" s="1766"/>
      <c r="C7" s="1769"/>
      <c r="D7" s="1793"/>
      <c r="E7" s="1773"/>
      <c r="F7" s="1755"/>
      <c r="G7" s="1756"/>
      <c r="H7" s="1812"/>
      <c r="I7" s="1813"/>
      <c r="J7" s="191"/>
      <c r="K7" s="191"/>
      <c r="L7" s="191"/>
      <c r="M7" s="191"/>
      <c r="N7" s="197"/>
      <c r="O7" s="268"/>
      <c r="P7" s="268"/>
      <c r="Q7" s="268"/>
      <c r="R7" s="268"/>
      <c r="S7" s="268"/>
      <c r="T7" s="268"/>
      <c r="U7" s="268"/>
      <c r="V7" s="268"/>
      <c r="W7" s="268"/>
      <c r="X7" s="268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  <c r="AT7" s="268"/>
      <c r="AU7" s="268"/>
      <c r="AV7" s="268"/>
      <c r="AW7" s="268"/>
      <c r="AX7" s="268"/>
      <c r="AY7" s="268"/>
      <c r="AZ7" s="268"/>
      <c r="BA7" s="268"/>
      <c r="BB7" s="268"/>
      <c r="BC7" s="268"/>
      <c r="BD7" s="268"/>
      <c r="BE7" s="268"/>
      <c r="BF7" s="268"/>
      <c r="BG7" s="268"/>
      <c r="BH7" s="268"/>
      <c r="BI7" s="268"/>
      <c r="BJ7" s="268"/>
      <c r="BK7" s="268"/>
      <c r="BL7" s="268"/>
      <c r="BM7" s="268"/>
      <c r="BN7" s="268"/>
      <c r="BO7" s="268"/>
      <c r="BP7" s="268"/>
      <c r="BQ7" s="268"/>
      <c r="BR7" s="268"/>
      <c r="BS7" s="268"/>
      <c r="BT7" s="268"/>
      <c r="BU7" s="268"/>
      <c r="BV7" s="268"/>
      <c r="BW7" s="268"/>
      <c r="BX7" s="268"/>
      <c r="BY7" s="268"/>
      <c r="BZ7" s="268"/>
      <c r="CA7" s="268"/>
      <c r="CB7" s="268"/>
      <c r="CC7" s="268"/>
      <c r="CD7" s="268"/>
      <c r="CE7" s="268"/>
      <c r="CF7" s="268"/>
      <c r="CG7" s="268"/>
      <c r="CH7" s="268"/>
      <c r="CI7" s="268"/>
      <c r="CJ7" s="268"/>
      <c r="CK7" s="268"/>
      <c r="CL7" s="268"/>
      <c r="CM7" s="268"/>
      <c r="CN7" s="268"/>
      <c r="CO7" s="268"/>
      <c r="CP7" s="268"/>
      <c r="CQ7" s="268"/>
      <c r="CR7" s="268"/>
      <c r="CS7" s="268"/>
      <c r="CT7" s="268"/>
      <c r="CU7" s="268"/>
      <c r="CV7" s="268"/>
      <c r="CW7" s="268"/>
      <c r="CX7" s="268"/>
      <c r="CY7" s="268"/>
      <c r="CZ7" s="268"/>
      <c r="DA7" s="268"/>
      <c r="DB7" s="268"/>
      <c r="DC7" s="268"/>
      <c r="DD7" s="268"/>
      <c r="DE7" s="268"/>
      <c r="DF7" s="268"/>
      <c r="DG7" s="268"/>
      <c r="DH7" s="268"/>
      <c r="DI7" s="268"/>
      <c r="DJ7" s="268"/>
      <c r="DK7" s="268"/>
      <c r="DL7" s="268"/>
      <c r="DM7" s="268"/>
      <c r="DN7" s="268"/>
      <c r="DO7" s="268"/>
      <c r="DP7" s="268"/>
      <c r="DQ7" s="268"/>
      <c r="DR7" s="268"/>
      <c r="DS7" s="268"/>
      <c r="DT7" s="268"/>
      <c r="DU7" s="268"/>
      <c r="DV7" s="268"/>
    </row>
    <row r="8" spans="1:126" s="210" customFormat="1" ht="14.25" thickBot="1">
      <c r="A8" s="1689"/>
      <c r="B8" s="1767"/>
      <c r="C8" s="1770"/>
      <c r="D8" s="1794"/>
      <c r="E8" s="1774"/>
      <c r="F8" s="1757"/>
      <c r="G8" s="1758"/>
      <c r="H8" s="1814"/>
      <c r="I8" s="1815"/>
      <c r="J8" s="214"/>
      <c r="K8" s="214"/>
      <c r="L8" s="215"/>
      <c r="M8" s="215"/>
      <c r="N8" s="216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  <c r="BD8" s="268"/>
      <c r="BE8" s="268"/>
      <c r="BF8" s="268"/>
      <c r="BG8" s="268"/>
      <c r="BH8" s="268"/>
      <c r="BI8" s="268"/>
      <c r="BJ8" s="268"/>
      <c r="BK8" s="268"/>
      <c r="BL8" s="268"/>
      <c r="BM8" s="268"/>
      <c r="BN8" s="268"/>
      <c r="BO8" s="268"/>
      <c r="BP8" s="268"/>
      <c r="BQ8" s="268"/>
      <c r="BR8" s="268"/>
      <c r="BS8" s="268"/>
      <c r="BT8" s="268"/>
      <c r="BU8" s="268"/>
      <c r="BV8" s="268"/>
      <c r="BW8" s="268"/>
      <c r="BX8" s="268"/>
      <c r="BY8" s="268"/>
      <c r="BZ8" s="268"/>
      <c r="CA8" s="268"/>
      <c r="CB8" s="268"/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268"/>
      <c r="DB8" s="268"/>
      <c r="DC8" s="268"/>
      <c r="DD8" s="268"/>
      <c r="DE8" s="268"/>
      <c r="DF8" s="268"/>
      <c r="DG8" s="268"/>
      <c r="DH8" s="268"/>
      <c r="DI8" s="268"/>
      <c r="DJ8" s="268"/>
      <c r="DK8" s="268"/>
      <c r="DL8" s="268"/>
      <c r="DM8" s="268"/>
      <c r="DN8" s="268"/>
      <c r="DO8" s="268"/>
      <c r="DP8" s="268"/>
      <c r="DQ8" s="268"/>
      <c r="DR8" s="268"/>
      <c r="DS8" s="268"/>
      <c r="DT8" s="268"/>
      <c r="DU8" s="268"/>
      <c r="DV8" s="268"/>
    </row>
    <row r="9" spans="1:126" s="268" customFormat="1" hidden="1">
      <c r="A9" s="389">
        <v>49</v>
      </c>
      <c r="B9" s="230" t="s">
        <v>269</v>
      </c>
      <c r="C9" s="231" t="s">
        <v>267</v>
      </c>
      <c r="D9" s="322" t="s">
        <v>270</v>
      </c>
      <c r="E9" s="323"/>
      <c r="F9" s="324">
        <v>73</v>
      </c>
      <c r="G9" s="325">
        <v>73</v>
      </c>
      <c r="H9" s="441">
        <v>1718</v>
      </c>
      <c r="I9" s="444">
        <v>1718</v>
      </c>
      <c r="J9" s="117">
        <v>43070</v>
      </c>
      <c r="K9" s="117">
        <f t="shared" ref="K9:K20" si="0">1+J9</f>
        <v>43071</v>
      </c>
      <c r="L9" s="117">
        <f t="shared" ref="L9:L20" si="1">7+K9</f>
        <v>43078</v>
      </c>
      <c r="M9" s="117">
        <f t="shared" ref="M9:M20" si="2">3+L9</f>
        <v>43081</v>
      </c>
      <c r="N9" s="117">
        <f t="shared" ref="N9:N20" si="3">4+M9</f>
        <v>43085</v>
      </c>
    </row>
    <row r="10" spans="1:126" s="268" customFormat="1" hidden="1">
      <c r="A10" s="255">
        <f>A9</f>
        <v>49</v>
      </c>
      <c r="B10" s="190"/>
      <c r="C10" s="171" t="s">
        <v>267</v>
      </c>
      <c r="D10" s="238"/>
      <c r="E10" s="239"/>
      <c r="F10" s="240"/>
      <c r="G10" s="75"/>
      <c r="H10" s="442"/>
      <c r="I10" s="518"/>
      <c r="J10" s="117"/>
      <c r="K10" s="117"/>
      <c r="L10" s="117"/>
      <c r="M10" s="117"/>
      <c r="N10" s="117"/>
    </row>
    <row r="11" spans="1:126" s="268" customFormat="1" ht="14.25" hidden="1" thickBot="1">
      <c r="A11" s="519">
        <f>A10</f>
        <v>49</v>
      </c>
      <c r="B11" s="233" t="s">
        <v>313</v>
      </c>
      <c r="C11" s="707" t="s">
        <v>267</v>
      </c>
      <c r="D11" s="334" t="s">
        <v>314</v>
      </c>
      <c r="E11" s="335"/>
      <c r="F11" s="237">
        <v>20</v>
      </c>
      <c r="G11" s="397">
        <v>20</v>
      </c>
      <c r="H11" s="443">
        <v>1710</v>
      </c>
      <c r="I11" s="520">
        <v>1710</v>
      </c>
      <c r="J11" s="234">
        <v>43074</v>
      </c>
      <c r="K11" s="234">
        <f t="shared" si="0"/>
        <v>43075</v>
      </c>
      <c r="L11" s="234">
        <f t="shared" si="1"/>
        <v>43082</v>
      </c>
      <c r="M11" s="234">
        <f t="shared" si="2"/>
        <v>43085</v>
      </c>
      <c r="N11" s="234">
        <f t="shared" si="3"/>
        <v>43089</v>
      </c>
    </row>
    <row r="12" spans="1:126" s="268" customFormat="1" hidden="1">
      <c r="A12" s="389">
        <v>50</v>
      </c>
      <c r="B12" s="230" t="s">
        <v>94</v>
      </c>
      <c r="C12" s="231" t="s">
        <v>267</v>
      </c>
      <c r="D12" s="322" t="s">
        <v>95</v>
      </c>
      <c r="E12" s="323"/>
      <c r="F12" s="324">
        <v>75</v>
      </c>
      <c r="G12" s="325">
        <v>75</v>
      </c>
      <c r="H12" s="441">
        <v>1717</v>
      </c>
      <c r="I12" s="444">
        <v>1717</v>
      </c>
      <c r="J12" s="117">
        <v>43089</v>
      </c>
      <c r="K12" s="117">
        <f t="shared" si="0"/>
        <v>43090</v>
      </c>
      <c r="L12" s="117">
        <f t="shared" si="1"/>
        <v>43097</v>
      </c>
      <c r="M12" s="117">
        <f t="shared" si="2"/>
        <v>43100</v>
      </c>
      <c r="N12" s="117">
        <f t="shared" si="3"/>
        <v>43104</v>
      </c>
    </row>
    <row r="13" spans="1:126" s="268" customFormat="1" hidden="1">
      <c r="A13" s="255">
        <f>A12</f>
        <v>50</v>
      </c>
      <c r="B13" s="190" t="s">
        <v>428</v>
      </c>
      <c r="C13" s="171" t="s">
        <v>267</v>
      </c>
      <c r="D13" s="238" t="s">
        <v>429</v>
      </c>
      <c r="E13" s="239"/>
      <c r="F13" s="240">
        <v>29</v>
      </c>
      <c r="G13" s="75">
        <v>29</v>
      </c>
      <c r="H13" s="442">
        <v>1704</v>
      </c>
      <c r="I13" s="518">
        <v>1704</v>
      </c>
      <c r="J13" s="117">
        <v>43088</v>
      </c>
      <c r="K13" s="117">
        <f t="shared" si="0"/>
        <v>43089</v>
      </c>
      <c r="L13" s="117">
        <f t="shared" si="1"/>
        <v>43096</v>
      </c>
      <c r="M13" s="117">
        <f t="shared" si="2"/>
        <v>43099</v>
      </c>
      <c r="N13" s="117">
        <f t="shared" si="3"/>
        <v>43103</v>
      </c>
    </row>
    <row r="14" spans="1:126" s="268" customFormat="1" ht="14.25" hidden="1" thickBot="1">
      <c r="A14" s="519">
        <f>A13</f>
        <v>50</v>
      </c>
      <c r="B14" s="233" t="s">
        <v>268</v>
      </c>
      <c r="C14" s="707" t="s">
        <v>267</v>
      </c>
      <c r="D14" s="334" t="s">
        <v>270</v>
      </c>
      <c r="E14" s="335"/>
      <c r="F14" s="237">
        <v>22</v>
      </c>
      <c r="G14" s="397">
        <v>22</v>
      </c>
      <c r="H14" s="443">
        <v>1719</v>
      </c>
      <c r="I14" s="520">
        <v>1719</v>
      </c>
      <c r="J14" s="234">
        <v>43090</v>
      </c>
      <c r="K14" s="234">
        <f t="shared" si="0"/>
        <v>43091</v>
      </c>
      <c r="L14" s="234">
        <f t="shared" si="1"/>
        <v>43098</v>
      </c>
      <c r="M14" s="234">
        <f t="shared" si="2"/>
        <v>43101</v>
      </c>
      <c r="N14" s="234">
        <f t="shared" si="3"/>
        <v>43105</v>
      </c>
    </row>
    <row r="15" spans="1:126" s="268" customFormat="1" hidden="1">
      <c r="A15" s="920">
        <f>1+A12</f>
        <v>51</v>
      </c>
      <c r="B15" s="921" t="s">
        <v>495</v>
      </c>
      <c r="C15" s="510" t="s">
        <v>267</v>
      </c>
      <c r="D15" s="922" t="s">
        <v>295</v>
      </c>
      <c r="E15" s="923"/>
      <c r="F15" s="924">
        <v>65</v>
      </c>
      <c r="G15" s="925">
        <v>65</v>
      </c>
      <c r="H15" s="926">
        <v>1719</v>
      </c>
      <c r="I15" s="927">
        <v>1719</v>
      </c>
      <c r="J15" s="928">
        <v>43091</v>
      </c>
      <c r="K15" s="928">
        <f t="shared" si="0"/>
        <v>43092</v>
      </c>
      <c r="L15" s="928">
        <f t="shared" si="1"/>
        <v>43099</v>
      </c>
      <c r="M15" s="928">
        <f t="shared" si="2"/>
        <v>43102</v>
      </c>
      <c r="N15" s="928">
        <f t="shared" si="3"/>
        <v>43106</v>
      </c>
    </row>
    <row r="16" spans="1:126" s="268" customFormat="1" hidden="1">
      <c r="A16" s="929">
        <f>A15</f>
        <v>51</v>
      </c>
      <c r="B16" s="930" t="s">
        <v>313</v>
      </c>
      <c r="C16" s="931" t="s">
        <v>267</v>
      </c>
      <c r="D16" s="932" t="s">
        <v>314</v>
      </c>
      <c r="E16" s="933"/>
      <c r="F16" s="934">
        <v>21</v>
      </c>
      <c r="G16" s="935">
        <v>21</v>
      </c>
      <c r="H16" s="936">
        <v>1711</v>
      </c>
      <c r="I16" s="937">
        <v>1711</v>
      </c>
      <c r="J16" s="938">
        <v>43093</v>
      </c>
      <c r="K16" s="938">
        <f t="shared" si="0"/>
        <v>43094</v>
      </c>
      <c r="L16" s="938">
        <f t="shared" si="1"/>
        <v>43101</v>
      </c>
      <c r="M16" s="938">
        <f t="shared" si="2"/>
        <v>43104</v>
      </c>
      <c r="N16" s="938">
        <f t="shared" si="3"/>
        <v>43108</v>
      </c>
    </row>
    <row r="17" spans="1:14" s="268" customFormat="1" ht="14.25" hidden="1" thickBot="1">
      <c r="A17" s="940">
        <f>A16</f>
        <v>51</v>
      </c>
      <c r="B17" s="941" t="s">
        <v>269</v>
      </c>
      <c r="C17" s="942" t="s">
        <v>267</v>
      </c>
      <c r="D17" s="943" t="s">
        <v>270</v>
      </c>
      <c r="E17" s="944"/>
      <c r="F17" s="945">
        <v>74</v>
      </c>
      <c r="G17" s="946">
        <v>74</v>
      </c>
      <c r="H17" s="947">
        <v>1719</v>
      </c>
      <c r="I17" s="948">
        <v>1719</v>
      </c>
      <c r="J17" s="949">
        <v>43097</v>
      </c>
      <c r="K17" s="949">
        <f t="shared" si="0"/>
        <v>43098</v>
      </c>
      <c r="L17" s="949">
        <f t="shared" si="1"/>
        <v>43105</v>
      </c>
      <c r="M17" s="949">
        <f t="shared" si="2"/>
        <v>43108</v>
      </c>
      <c r="N17" s="949">
        <f t="shared" si="3"/>
        <v>43112</v>
      </c>
    </row>
    <row r="18" spans="1:14" s="268" customFormat="1" hidden="1">
      <c r="A18" s="895">
        <v>1</v>
      </c>
      <c r="B18" s="896" t="s">
        <v>428</v>
      </c>
      <c r="C18" s="897" t="s">
        <v>267</v>
      </c>
      <c r="D18" s="898" t="s">
        <v>429</v>
      </c>
      <c r="E18" s="899"/>
      <c r="F18" s="900">
        <v>30</v>
      </c>
      <c r="G18" s="901">
        <v>30</v>
      </c>
      <c r="H18" s="902">
        <v>1801</v>
      </c>
      <c r="I18" s="903">
        <v>1801</v>
      </c>
      <c r="J18" s="904">
        <v>43109</v>
      </c>
      <c r="K18" s="904">
        <f t="shared" si="0"/>
        <v>43110</v>
      </c>
      <c r="L18" s="904">
        <f t="shared" si="1"/>
        <v>43117</v>
      </c>
      <c r="M18" s="904">
        <f t="shared" si="2"/>
        <v>43120</v>
      </c>
      <c r="N18" s="904">
        <f t="shared" si="3"/>
        <v>43124</v>
      </c>
    </row>
    <row r="19" spans="1:14" s="268" customFormat="1" hidden="1">
      <c r="A19" s="457">
        <f>A18</f>
        <v>1</v>
      </c>
      <c r="B19" s="279" t="s">
        <v>94</v>
      </c>
      <c r="C19" s="280" t="s">
        <v>267</v>
      </c>
      <c r="D19" s="905" t="s">
        <v>95</v>
      </c>
      <c r="E19" s="906"/>
      <c r="F19" s="907">
        <v>76</v>
      </c>
      <c r="G19" s="908">
        <v>76</v>
      </c>
      <c r="H19" s="909">
        <v>1801</v>
      </c>
      <c r="I19" s="910">
        <v>1801</v>
      </c>
      <c r="J19" s="894">
        <v>43111</v>
      </c>
      <c r="K19" s="894">
        <f t="shared" si="0"/>
        <v>43112</v>
      </c>
      <c r="L19" s="894">
        <f t="shared" si="1"/>
        <v>43119</v>
      </c>
      <c r="M19" s="894">
        <f t="shared" si="2"/>
        <v>43122</v>
      </c>
      <c r="N19" s="894">
        <f t="shared" si="3"/>
        <v>43126</v>
      </c>
    </row>
    <row r="20" spans="1:14" s="268" customFormat="1" ht="14.25" hidden="1" thickBot="1">
      <c r="A20" s="911">
        <f>A19</f>
        <v>1</v>
      </c>
      <c r="B20" s="912" t="s">
        <v>495</v>
      </c>
      <c r="C20" s="514" t="s">
        <v>267</v>
      </c>
      <c r="D20" s="913" t="s">
        <v>295</v>
      </c>
      <c r="E20" s="914"/>
      <c r="F20" s="915">
        <v>66</v>
      </c>
      <c r="G20" s="916">
        <v>66</v>
      </c>
      <c r="H20" s="917">
        <v>1801</v>
      </c>
      <c r="I20" s="918">
        <v>1801</v>
      </c>
      <c r="J20" s="919">
        <v>43112</v>
      </c>
      <c r="K20" s="919">
        <f t="shared" si="0"/>
        <v>43113</v>
      </c>
      <c r="L20" s="919">
        <f t="shared" si="1"/>
        <v>43120</v>
      </c>
      <c r="M20" s="919">
        <f t="shared" si="2"/>
        <v>43123</v>
      </c>
      <c r="N20" s="919">
        <f t="shared" si="3"/>
        <v>43127</v>
      </c>
    </row>
    <row r="21" spans="1:14" s="268" customFormat="1" hidden="1">
      <c r="A21" s="950">
        <f>1+A18</f>
        <v>2</v>
      </c>
      <c r="B21" s="951" t="s">
        <v>268</v>
      </c>
      <c r="C21" s="507" t="s">
        <v>267</v>
      </c>
      <c r="D21" s="952" t="s">
        <v>295</v>
      </c>
      <c r="E21" s="953"/>
      <c r="F21" s="954">
        <v>23</v>
      </c>
      <c r="G21" s="955">
        <v>23</v>
      </c>
      <c r="H21" s="956">
        <v>1801</v>
      </c>
      <c r="I21" s="957">
        <v>1801</v>
      </c>
      <c r="J21" s="429">
        <v>43116</v>
      </c>
      <c r="K21" s="429">
        <f t="shared" ref="K21:K25" si="4">1+J21</f>
        <v>43117</v>
      </c>
      <c r="L21" s="429">
        <f t="shared" ref="L21:L25" si="5">7+K21</f>
        <v>43124</v>
      </c>
      <c r="M21" s="429">
        <f t="shared" ref="M21:M25" si="6">3+L21</f>
        <v>43127</v>
      </c>
      <c r="N21" s="429">
        <f t="shared" ref="N21:N25" si="7">4+M21</f>
        <v>43131</v>
      </c>
    </row>
    <row r="22" spans="1:14" s="268" customFormat="1" hidden="1">
      <c r="A22" s="929">
        <f>A21</f>
        <v>2</v>
      </c>
      <c r="B22" s="930" t="s">
        <v>313</v>
      </c>
      <c r="C22" s="931" t="s">
        <v>267</v>
      </c>
      <c r="D22" s="932" t="s">
        <v>314</v>
      </c>
      <c r="E22" s="933"/>
      <c r="F22" s="934">
        <v>22</v>
      </c>
      <c r="G22" s="935">
        <v>22</v>
      </c>
      <c r="H22" s="936">
        <v>1801</v>
      </c>
      <c r="I22" s="937">
        <v>1801</v>
      </c>
      <c r="J22" s="938">
        <v>43115</v>
      </c>
      <c r="K22" s="938">
        <f t="shared" si="4"/>
        <v>43116</v>
      </c>
      <c r="L22" s="938">
        <f t="shared" si="5"/>
        <v>43123</v>
      </c>
      <c r="M22" s="938">
        <f t="shared" si="6"/>
        <v>43126</v>
      </c>
      <c r="N22" s="938">
        <f t="shared" si="7"/>
        <v>43130</v>
      </c>
    </row>
    <row r="23" spans="1:14" s="268" customFormat="1" ht="14.25" hidden="1" thickBot="1">
      <c r="A23" s="940">
        <f>A22</f>
        <v>2</v>
      </c>
      <c r="B23" s="941" t="s">
        <v>269</v>
      </c>
      <c r="C23" s="942" t="s">
        <v>267</v>
      </c>
      <c r="D23" s="943" t="s">
        <v>270</v>
      </c>
      <c r="E23" s="944"/>
      <c r="F23" s="945">
        <v>75</v>
      </c>
      <c r="G23" s="946">
        <v>75</v>
      </c>
      <c r="H23" s="947">
        <v>1801</v>
      </c>
      <c r="I23" s="948">
        <v>1801</v>
      </c>
      <c r="J23" s="949">
        <v>43106</v>
      </c>
      <c r="K23" s="949">
        <f t="shared" si="4"/>
        <v>43107</v>
      </c>
      <c r="L23" s="949">
        <f t="shared" si="5"/>
        <v>43114</v>
      </c>
      <c r="M23" s="949">
        <f t="shared" si="6"/>
        <v>43117</v>
      </c>
      <c r="N23" s="949">
        <f t="shared" si="7"/>
        <v>43121</v>
      </c>
    </row>
    <row r="24" spans="1:14" s="268" customFormat="1">
      <c r="A24" s="895">
        <f>1+A21</f>
        <v>3</v>
      </c>
      <c r="B24" s="896" t="s">
        <v>774</v>
      </c>
      <c r="C24" s="897" t="s">
        <v>267</v>
      </c>
      <c r="D24" s="898" t="s">
        <v>775</v>
      </c>
      <c r="E24" s="899"/>
      <c r="F24" s="900">
        <v>58</v>
      </c>
      <c r="G24" s="901">
        <v>58</v>
      </c>
      <c r="H24" s="902">
        <v>1801</v>
      </c>
      <c r="I24" s="903">
        <v>1802</v>
      </c>
      <c r="J24" s="904">
        <v>43124</v>
      </c>
      <c r="K24" s="904">
        <f t="shared" si="4"/>
        <v>43125</v>
      </c>
      <c r="L24" s="904">
        <f t="shared" si="5"/>
        <v>43132</v>
      </c>
      <c r="M24" s="904">
        <f t="shared" si="6"/>
        <v>43135</v>
      </c>
      <c r="N24" s="904">
        <f t="shared" si="7"/>
        <v>43139</v>
      </c>
    </row>
    <row r="25" spans="1:14" s="268" customFormat="1">
      <c r="A25" s="457">
        <f>A24</f>
        <v>3</v>
      </c>
      <c r="B25" s="279" t="s">
        <v>94</v>
      </c>
      <c r="C25" s="280" t="s">
        <v>267</v>
      </c>
      <c r="D25" s="905" t="s">
        <v>95</v>
      </c>
      <c r="E25" s="906"/>
      <c r="F25" s="907">
        <v>77</v>
      </c>
      <c r="G25" s="908">
        <v>77</v>
      </c>
      <c r="H25" s="909">
        <v>1802</v>
      </c>
      <c r="I25" s="910">
        <v>1802</v>
      </c>
      <c r="J25" s="894">
        <v>43126</v>
      </c>
      <c r="K25" s="894">
        <f t="shared" si="4"/>
        <v>43127</v>
      </c>
      <c r="L25" s="894">
        <f t="shared" si="5"/>
        <v>43134</v>
      </c>
      <c r="M25" s="894">
        <f t="shared" si="6"/>
        <v>43137</v>
      </c>
      <c r="N25" s="894">
        <f t="shared" si="7"/>
        <v>43141</v>
      </c>
    </row>
    <row r="26" spans="1:14" s="268" customFormat="1" ht="14.25" thickBot="1">
      <c r="A26" s="1621"/>
      <c r="B26" s="1622"/>
      <c r="C26" s="1623"/>
      <c r="D26" s="1624"/>
      <c r="E26" s="1625"/>
      <c r="F26" s="1626"/>
      <c r="G26" s="1627"/>
      <c r="H26" s="1628"/>
      <c r="I26" s="1629"/>
      <c r="J26" s="1630"/>
      <c r="K26" s="1630"/>
      <c r="L26" s="1630"/>
      <c r="M26" s="1630"/>
      <c r="N26" s="1630"/>
    </row>
    <row r="27" spans="1:14" s="268" customFormat="1">
      <c r="A27" s="920">
        <v>3</v>
      </c>
      <c r="B27" s="921" t="s">
        <v>495</v>
      </c>
      <c r="C27" s="510" t="s">
        <v>267</v>
      </c>
      <c r="D27" s="922" t="s">
        <v>776</v>
      </c>
      <c r="E27" s="923"/>
      <c r="F27" s="924">
        <v>67</v>
      </c>
      <c r="G27" s="925">
        <v>67</v>
      </c>
      <c r="H27" s="926">
        <v>1802</v>
      </c>
      <c r="I27" s="927">
        <v>1802</v>
      </c>
      <c r="J27" s="928">
        <v>43127</v>
      </c>
      <c r="K27" s="928">
        <v>43128</v>
      </c>
      <c r="L27" s="928">
        <v>43135</v>
      </c>
      <c r="M27" s="928">
        <v>43138</v>
      </c>
      <c r="N27" s="928">
        <v>43142</v>
      </c>
    </row>
    <row r="28" spans="1:14" s="268" customFormat="1">
      <c r="A28" s="929">
        <f>A27</f>
        <v>3</v>
      </c>
      <c r="B28" s="930" t="s">
        <v>313</v>
      </c>
      <c r="C28" s="931" t="s">
        <v>267</v>
      </c>
      <c r="D28" s="932" t="s">
        <v>314</v>
      </c>
      <c r="E28" s="933"/>
      <c r="F28" s="934">
        <v>23</v>
      </c>
      <c r="G28" s="935">
        <v>23</v>
      </c>
      <c r="H28" s="936">
        <v>1802</v>
      </c>
      <c r="I28" s="937">
        <v>1802</v>
      </c>
      <c r="J28" s="938">
        <v>43130</v>
      </c>
      <c r="K28" s="938">
        <f t="shared" ref="K28:K35" si="8">1+J28</f>
        <v>43131</v>
      </c>
      <c r="L28" s="938">
        <f t="shared" ref="L28:L35" si="9">7+K28</f>
        <v>43138</v>
      </c>
      <c r="M28" s="938">
        <f t="shared" ref="M28:M35" si="10">3+L28</f>
        <v>43141</v>
      </c>
      <c r="N28" s="938">
        <f t="shared" ref="N28:N35" si="11">4+M28</f>
        <v>43145</v>
      </c>
    </row>
    <row r="29" spans="1:14" s="268" customFormat="1" ht="14.25" thickBot="1">
      <c r="A29" s="940">
        <f>A28</f>
        <v>3</v>
      </c>
      <c r="B29" s="941" t="s">
        <v>268</v>
      </c>
      <c r="C29" s="942" t="s">
        <v>267</v>
      </c>
      <c r="D29" s="943" t="s">
        <v>295</v>
      </c>
      <c r="E29" s="944"/>
      <c r="F29" s="945">
        <v>24</v>
      </c>
      <c r="G29" s="946">
        <v>24</v>
      </c>
      <c r="H29" s="947">
        <v>1802</v>
      </c>
      <c r="I29" s="948">
        <v>1802</v>
      </c>
      <c r="J29" s="949">
        <v>43121</v>
      </c>
      <c r="K29" s="949">
        <f t="shared" si="8"/>
        <v>43122</v>
      </c>
      <c r="L29" s="949">
        <f t="shared" si="9"/>
        <v>43129</v>
      </c>
      <c r="M29" s="949">
        <f t="shared" si="10"/>
        <v>43132</v>
      </c>
      <c r="N29" s="949">
        <f t="shared" si="11"/>
        <v>43136</v>
      </c>
    </row>
    <row r="30" spans="1:14" s="268" customFormat="1">
      <c r="A30" s="895">
        <v>7</v>
      </c>
      <c r="B30" s="896" t="s">
        <v>774</v>
      </c>
      <c r="C30" s="897" t="s">
        <v>267</v>
      </c>
      <c r="D30" s="898" t="s">
        <v>775</v>
      </c>
      <c r="E30" s="899"/>
      <c r="F30" s="900">
        <v>59</v>
      </c>
      <c r="G30" s="901"/>
      <c r="H30" s="902">
        <v>1802</v>
      </c>
      <c r="I30" s="903"/>
      <c r="J30" s="904">
        <v>43145</v>
      </c>
      <c r="K30" s="904">
        <f t="shared" si="8"/>
        <v>43146</v>
      </c>
      <c r="L30" s="904">
        <f t="shared" si="9"/>
        <v>43153</v>
      </c>
      <c r="M30" s="637"/>
      <c r="N30" s="637"/>
    </row>
    <row r="31" spans="1:14" s="268" customFormat="1">
      <c r="A31" s="1661"/>
      <c r="B31" s="1662" t="s">
        <v>269</v>
      </c>
      <c r="C31" s="1663" t="s">
        <v>267</v>
      </c>
      <c r="D31" s="1664" t="s">
        <v>270</v>
      </c>
      <c r="E31" s="1665"/>
      <c r="F31" s="1666"/>
      <c r="G31" s="1667">
        <v>76</v>
      </c>
      <c r="H31" s="1668"/>
      <c r="I31" s="1669">
        <v>1803</v>
      </c>
      <c r="J31" s="637"/>
      <c r="K31" s="637"/>
      <c r="L31" s="904">
        <v>43153</v>
      </c>
      <c r="M31" s="904">
        <v>43157</v>
      </c>
      <c r="N31" s="904">
        <v>43161</v>
      </c>
    </row>
    <row r="32" spans="1:14" s="268" customFormat="1">
      <c r="A32" s="457">
        <f>A30</f>
        <v>7</v>
      </c>
      <c r="B32" s="279" t="s">
        <v>94</v>
      </c>
      <c r="C32" s="280" t="s">
        <v>267</v>
      </c>
      <c r="D32" s="905" t="s">
        <v>95</v>
      </c>
      <c r="E32" s="906"/>
      <c r="F32" s="907">
        <v>78</v>
      </c>
      <c r="G32" s="908">
        <v>78</v>
      </c>
      <c r="H32" s="909">
        <v>1803</v>
      </c>
      <c r="I32" s="910">
        <v>1803</v>
      </c>
      <c r="J32" s="894">
        <v>43147</v>
      </c>
      <c r="K32" s="894">
        <f t="shared" si="8"/>
        <v>43148</v>
      </c>
      <c r="L32" s="894">
        <f t="shared" si="9"/>
        <v>43155</v>
      </c>
      <c r="M32" s="894">
        <f t="shared" si="10"/>
        <v>43158</v>
      </c>
      <c r="N32" s="894">
        <f t="shared" si="11"/>
        <v>43162</v>
      </c>
    </row>
    <row r="33" spans="1:14" s="268" customFormat="1" ht="14.25" thickBot="1">
      <c r="A33" s="911">
        <f>A32</f>
        <v>7</v>
      </c>
      <c r="B33" s="912" t="s">
        <v>495</v>
      </c>
      <c r="C33" s="514" t="s">
        <v>267</v>
      </c>
      <c r="D33" s="913" t="s">
        <v>776</v>
      </c>
      <c r="E33" s="914"/>
      <c r="F33" s="915">
        <v>68</v>
      </c>
      <c r="G33" s="916">
        <v>68</v>
      </c>
      <c r="H33" s="917">
        <v>1803</v>
      </c>
      <c r="I33" s="918">
        <v>1803</v>
      </c>
      <c r="J33" s="919">
        <v>43148</v>
      </c>
      <c r="K33" s="919">
        <f t="shared" si="8"/>
        <v>43149</v>
      </c>
      <c r="L33" s="919">
        <f t="shared" si="9"/>
        <v>43156</v>
      </c>
      <c r="M33" s="919">
        <f t="shared" si="10"/>
        <v>43159</v>
      </c>
      <c r="N33" s="919">
        <f t="shared" si="11"/>
        <v>43163</v>
      </c>
    </row>
    <row r="34" spans="1:14" s="268" customFormat="1">
      <c r="A34" s="1631">
        <v>8</v>
      </c>
      <c r="B34" s="1632" t="s">
        <v>313</v>
      </c>
      <c r="C34" s="1633" t="s">
        <v>267</v>
      </c>
      <c r="D34" s="1634" t="s">
        <v>314</v>
      </c>
      <c r="E34" s="1635"/>
      <c r="F34" s="1636">
        <v>24</v>
      </c>
      <c r="G34" s="1637">
        <v>24</v>
      </c>
      <c r="H34" s="1638">
        <v>1803</v>
      </c>
      <c r="I34" s="1639">
        <v>1803</v>
      </c>
      <c r="J34" s="1640">
        <v>43154</v>
      </c>
      <c r="K34" s="1640">
        <f t="shared" si="8"/>
        <v>43155</v>
      </c>
      <c r="L34" s="1640">
        <f t="shared" si="9"/>
        <v>43162</v>
      </c>
      <c r="M34" s="1640">
        <f t="shared" si="10"/>
        <v>43165</v>
      </c>
      <c r="N34" s="1640">
        <f t="shared" si="11"/>
        <v>43169</v>
      </c>
    </row>
    <row r="35" spans="1:14" s="268" customFormat="1">
      <c r="A35" s="1641">
        <f>A34</f>
        <v>8</v>
      </c>
      <c r="B35" s="1642" t="s">
        <v>268</v>
      </c>
      <c r="C35" s="1643" t="s">
        <v>267</v>
      </c>
      <c r="D35" s="1644" t="s">
        <v>295</v>
      </c>
      <c r="E35" s="1645"/>
      <c r="F35" s="1646">
        <v>25</v>
      </c>
      <c r="G35" s="1647">
        <v>25</v>
      </c>
      <c r="H35" s="1648">
        <v>1803</v>
      </c>
      <c r="I35" s="1649">
        <v>1803</v>
      </c>
      <c r="J35" s="1650">
        <v>43155</v>
      </c>
      <c r="K35" s="1650">
        <f t="shared" si="8"/>
        <v>43156</v>
      </c>
      <c r="L35" s="1650">
        <f t="shared" si="9"/>
        <v>43163</v>
      </c>
      <c r="M35" s="1650">
        <f t="shared" si="10"/>
        <v>43166</v>
      </c>
      <c r="N35" s="1650">
        <f t="shared" si="11"/>
        <v>43170</v>
      </c>
    </row>
    <row r="36" spans="1:14" s="268" customFormat="1" ht="14.25" thickBot="1">
      <c r="A36" s="1651">
        <f>A35</f>
        <v>8</v>
      </c>
      <c r="B36" s="1652"/>
      <c r="C36" s="1653"/>
      <c r="D36" s="1654"/>
      <c r="E36" s="1655"/>
      <c r="F36" s="1656"/>
      <c r="G36" s="1657"/>
      <c r="H36" s="1658"/>
      <c r="I36" s="1659"/>
      <c r="J36" s="1660"/>
      <c r="K36" s="1660"/>
      <c r="L36" s="1660"/>
      <c r="M36" s="1660"/>
      <c r="N36" s="1660"/>
    </row>
    <row r="37" spans="1:14" s="268" customFormat="1">
      <c r="A37" s="1670">
        <v>9</v>
      </c>
      <c r="B37" s="896" t="s">
        <v>269</v>
      </c>
      <c r="C37" s="897" t="s">
        <v>267</v>
      </c>
      <c r="D37" s="898" t="s">
        <v>270</v>
      </c>
      <c r="E37" s="899"/>
      <c r="F37" s="900">
        <v>78</v>
      </c>
      <c r="G37" s="901">
        <v>78</v>
      </c>
      <c r="H37" s="902">
        <v>1804</v>
      </c>
      <c r="I37" s="903">
        <v>1804</v>
      </c>
      <c r="J37" s="1671">
        <v>43161</v>
      </c>
      <c r="K37" s="1671">
        <f t="shared" ref="K37:K38" si="12">1+J37</f>
        <v>43162</v>
      </c>
      <c r="L37" s="1671">
        <f t="shared" ref="L37:L38" si="13">7+K37</f>
        <v>43169</v>
      </c>
      <c r="M37" s="1671">
        <f t="shared" ref="M37:M38" si="14">3+L37</f>
        <v>43172</v>
      </c>
      <c r="N37" s="1671">
        <f t="shared" ref="N37:N38" si="15">4+M37</f>
        <v>43176</v>
      </c>
    </row>
    <row r="38" spans="1:14" s="268" customFormat="1">
      <c r="A38" s="1672">
        <f>A37</f>
        <v>9</v>
      </c>
      <c r="B38" s="1673" t="s">
        <v>94</v>
      </c>
      <c r="C38" s="1674" t="s">
        <v>267</v>
      </c>
      <c r="D38" s="1675" t="s">
        <v>295</v>
      </c>
      <c r="E38" s="1676"/>
      <c r="F38" s="1677">
        <v>25</v>
      </c>
      <c r="G38" s="908">
        <v>25</v>
      </c>
      <c r="H38" s="1678">
        <v>1804</v>
      </c>
      <c r="I38" s="910">
        <v>1804</v>
      </c>
      <c r="J38" s="973">
        <v>43162</v>
      </c>
      <c r="K38" s="973">
        <f t="shared" si="12"/>
        <v>43163</v>
      </c>
      <c r="L38" s="973">
        <f t="shared" si="13"/>
        <v>43170</v>
      </c>
      <c r="M38" s="973">
        <f t="shared" si="14"/>
        <v>43173</v>
      </c>
      <c r="N38" s="973">
        <f t="shared" si="15"/>
        <v>43177</v>
      </c>
    </row>
    <row r="39" spans="1:14" s="268" customFormat="1" ht="14.25" thickBot="1">
      <c r="A39" s="1679">
        <f>A38</f>
        <v>9</v>
      </c>
      <c r="B39" s="674" t="s">
        <v>495</v>
      </c>
      <c r="C39" s="205" t="s">
        <v>267</v>
      </c>
      <c r="D39" s="1680" t="s">
        <v>776</v>
      </c>
      <c r="E39" s="1681"/>
      <c r="F39" s="1682">
        <v>69</v>
      </c>
      <c r="G39" s="1683">
        <v>69</v>
      </c>
      <c r="H39" s="1684">
        <v>1804</v>
      </c>
      <c r="I39" s="1685">
        <v>1804</v>
      </c>
      <c r="J39" s="928">
        <v>43163</v>
      </c>
      <c r="K39" s="928">
        <f t="shared" ref="K39:K41" si="16">1+J39</f>
        <v>43164</v>
      </c>
      <c r="L39" s="928">
        <f t="shared" ref="L39:L41" si="17">7+K39</f>
        <v>43171</v>
      </c>
      <c r="M39" s="928">
        <f t="shared" ref="M39:M41" si="18">3+L39</f>
        <v>43174</v>
      </c>
      <c r="N39" s="928">
        <f t="shared" ref="N39:N41" si="19">4+M39</f>
        <v>43178</v>
      </c>
    </row>
    <row r="40" spans="1:14" s="268" customFormat="1">
      <c r="A40" s="1631">
        <v>10</v>
      </c>
      <c r="B40" s="1632" t="s">
        <v>313</v>
      </c>
      <c r="C40" s="1633" t="s">
        <v>267</v>
      </c>
      <c r="D40" s="1634" t="s">
        <v>314</v>
      </c>
      <c r="E40" s="1635"/>
      <c r="F40" s="1636">
        <v>25</v>
      </c>
      <c r="G40" s="1637">
        <v>25</v>
      </c>
      <c r="H40" s="1638">
        <v>1804</v>
      </c>
      <c r="I40" s="1639">
        <v>1804</v>
      </c>
      <c r="J40" s="1640">
        <v>43154</v>
      </c>
      <c r="K40" s="1640">
        <f t="shared" si="16"/>
        <v>43155</v>
      </c>
      <c r="L40" s="1640">
        <f t="shared" si="17"/>
        <v>43162</v>
      </c>
      <c r="M40" s="1640">
        <f t="shared" si="18"/>
        <v>43165</v>
      </c>
      <c r="N40" s="1640">
        <f t="shared" si="19"/>
        <v>43169</v>
      </c>
    </row>
    <row r="41" spans="1:14" s="268" customFormat="1">
      <c r="A41" s="1641">
        <f>A40</f>
        <v>10</v>
      </c>
      <c r="B41" s="1642" t="s">
        <v>268</v>
      </c>
      <c r="C41" s="1643" t="s">
        <v>267</v>
      </c>
      <c r="D41" s="1644" t="s">
        <v>295</v>
      </c>
      <c r="E41" s="1645"/>
      <c r="F41" s="1646">
        <v>26</v>
      </c>
      <c r="G41" s="1647">
        <v>26</v>
      </c>
      <c r="H41" s="1648">
        <v>1804</v>
      </c>
      <c r="I41" s="1649">
        <v>1804</v>
      </c>
      <c r="J41" s="1650">
        <v>43155</v>
      </c>
      <c r="K41" s="1650">
        <f t="shared" si="16"/>
        <v>43156</v>
      </c>
      <c r="L41" s="1650">
        <f t="shared" si="17"/>
        <v>43163</v>
      </c>
      <c r="M41" s="1650">
        <f t="shared" si="18"/>
        <v>43166</v>
      </c>
      <c r="N41" s="1650">
        <f t="shared" si="19"/>
        <v>43170</v>
      </c>
    </row>
    <row r="42" spans="1:14" s="268" customFormat="1">
      <c r="A42" s="1651">
        <f>A41</f>
        <v>10</v>
      </c>
      <c r="B42" s="1652"/>
      <c r="C42" s="1653"/>
      <c r="D42" s="1654"/>
      <c r="E42" s="1655"/>
      <c r="F42" s="1656"/>
      <c r="G42" s="1657"/>
      <c r="H42" s="1658"/>
      <c r="I42" s="1659"/>
      <c r="J42" s="1660"/>
      <c r="K42" s="1660"/>
      <c r="L42" s="1660"/>
      <c r="M42" s="1660"/>
      <c r="N42" s="1660"/>
    </row>
    <row r="43" spans="1:14" s="268" customFormat="1">
      <c r="N43" s="645"/>
    </row>
    <row r="44" spans="1:14" s="268" customFormat="1">
      <c r="N44" s="645"/>
    </row>
    <row r="45" spans="1:14" s="268" customFormat="1">
      <c r="N45" s="645"/>
    </row>
    <row r="46" spans="1:14" s="268" customFormat="1">
      <c r="N46" s="645"/>
    </row>
    <row r="47" spans="1:14" s="268" customFormat="1">
      <c r="N47" s="645"/>
    </row>
    <row r="48" spans="1:14" s="268" customFormat="1">
      <c r="N48" s="645"/>
    </row>
    <row r="49" spans="14:14" s="268" customFormat="1">
      <c r="N49" s="645"/>
    </row>
    <row r="50" spans="14:14" s="268" customFormat="1">
      <c r="N50" s="645"/>
    </row>
    <row r="51" spans="14:14" s="268" customFormat="1">
      <c r="N51" s="645"/>
    </row>
    <row r="52" spans="14:14" s="268" customFormat="1">
      <c r="N52" s="645"/>
    </row>
    <row r="53" spans="14:14" s="268" customFormat="1">
      <c r="N53" s="645"/>
    </row>
    <row r="54" spans="14:14" s="268" customFormat="1">
      <c r="N54" s="645"/>
    </row>
    <row r="55" spans="14:14" s="268" customFormat="1">
      <c r="N55" s="645"/>
    </row>
    <row r="56" spans="14:14" s="268" customFormat="1">
      <c r="N56" s="645"/>
    </row>
    <row r="57" spans="14:14" s="268" customFormat="1">
      <c r="N57" s="645"/>
    </row>
    <row r="58" spans="14:14" s="268" customFormat="1">
      <c r="N58" s="645"/>
    </row>
    <row r="59" spans="14:14" s="268" customFormat="1">
      <c r="N59" s="645"/>
    </row>
    <row r="60" spans="14:14" s="268" customFormat="1">
      <c r="N60" s="645"/>
    </row>
    <row r="61" spans="14:14" s="268" customFormat="1">
      <c r="N61" s="645"/>
    </row>
    <row r="62" spans="14:14" s="268" customFormat="1">
      <c r="N62" s="645"/>
    </row>
    <row r="63" spans="14:14" s="268" customFormat="1">
      <c r="N63" s="645"/>
    </row>
    <row r="64" spans="14:14" s="268" customFormat="1">
      <c r="N64" s="645"/>
    </row>
    <row r="65" spans="14:14" s="268" customFormat="1">
      <c r="N65" s="645"/>
    </row>
    <row r="66" spans="14:14" s="268" customFormat="1">
      <c r="N66" s="645"/>
    </row>
    <row r="67" spans="14:14" s="268" customFormat="1">
      <c r="N67" s="645"/>
    </row>
    <row r="68" spans="14:14" s="268" customFormat="1">
      <c r="N68" s="645"/>
    </row>
    <row r="69" spans="14:14" s="268" customFormat="1">
      <c r="N69" s="645"/>
    </row>
    <row r="70" spans="14:14" s="268" customFormat="1">
      <c r="N70" s="645"/>
    </row>
    <row r="71" spans="14:14" s="268" customFormat="1">
      <c r="N71" s="645"/>
    </row>
    <row r="72" spans="14:14" s="268" customFormat="1">
      <c r="N72" s="645"/>
    </row>
    <row r="73" spans="14:14" s="268" customFormat="1">
      <c r="N73" s="645"/>
    </row>
    <row r="74" spans="14:14" s="268" customFormat="1">
      <c r="N74" s="645"/>
    </row>
    <row r="75" spans="14:14" s="268" customFormat="1">
      <c r="N75" s="645"/>
    </row>
    <row r="76" spans="14:14" s="268" customFormat="1">
      <c r="N76" s="645"/>
    </row>
    <row r="77" spans="14:14" s="268" customFormat="1">
      <c r="N77" s="645"/>
    </row>
    <row r="78" spans="14:14" s="268" customFormat="1">
      <c r="N78" s="645"/>
    </row>
    <row r="79" spans="14:14" s="268" customFormat="1">
      <c r="N79" s="645"/>
    </row>
    <row r="80" spans="14:14" s="268" customFormat="1">
      <c r="N80" s="645"/>
    </row>
    <row r="81" spans="14:14" s="268" customFormat="1">
      <c r="N81" s="645"/>
    </row>
    <row r="82" spans="14:14" s="268" customFormat="1">
      <c r="N82" s="645"/>
    </row>
    <row r="83" spans="14:14" s="268" customFormat="1">
      <c r="N83" s="645"/>
    </row>
    <row r="84" spans="14:14" s="268" customFormat="1">
      <c r="N84" s="645"/>
    </row>
    <row r="85" spans="14:14" s="268" customFormat="1">
      <c r="N85" s="645"/>
    </row>
    <row r="86" spans="14:14" s="268" customFormat="1">
      <c r="N86" s="645"/>
    </row>
    <row r="87" spans="14:14" s="268" customFormat="1">
      <c r="N87" s="645"/>
    </row>
    <row r="88" spans="14:14" s="268" customFormat="1">
      <c r="N88" s="645"/>
    </row>
    <row r="89" spans="14:14" s="268" customFormat="1">
      <c r="N89" s="645"/>
    </row>
    <row r="90" spans="14:14" s="268" customFormat="1">
      <c r="N90" s="645"/>
    </row>
    <row r="91" spans="14:14" s="268" customFormat="1">
      <c r="N91" s="645"/>
    </row>
    <row r="92" spans="14:14" s="268" customFormat="1">
      <c r="N92" s="645"/>
    </row>
    <row r="93" spans="14:14" s="268" customFormat="1">
      <c r="N93" s="645"/>
    </row>
    <row r="94" spans="14:14" s="268" customFormat="1">
      <c r="N94" s="645"/>
    </row>
    <row r="95" spans="14:14" s="268" customFormat="1">
      <c r="N95" s="645"/>
    </row>
    <row r="96" spans="14:14" s="268" customFormat="1">
      <c r="N96" s="645"/>
    </row>
    <row r="97" spans="14:14" s="268" customFormat="1">
      <c r="N97" s="645"/>
    </row>
    <row r="98" spans="14:14" s="268" customFormat="1">
      <c r="N98" s="645"/>
    </row>
    <row r="99" spans="14:14" s="268" customFormat="1">
      <c r="N99" s="645"/>
    </row>
    <row r="100" spans="14:14" s="268" customFormat="1">
      <c r="N100" s="645"/>
    </row>
    <row r="101" spans="14:14" s="268" customFormat="1">
      <c r="N101" s="645"/>
    </row>
    <row r="102" spans="14:14" s="268" customFormat="1">
      <c r="N102" s="645"/>
    </row>
    <row r="103" spans="14:14" s="268" customFormat="1">
      <c r="N103" s="645"/>
    </row>
    <row r="104" spans="14:14" s="268" customFormat="1">
      <c r="N104" s="645"/>
    </row>
    <row r="105" spans="14:14" s="268" customFormat="1">
      <c r="N105" s="645"/>
    </row>
    <row r="106" spans="14:14" s="268" customFormat="1">
      <c r="N106" s="645"/>
    </row>
    <row r="107" spans="14:14" s="268" customFormat="1">
      <c r="N107" s="645"/>
    </row>
    <row r="108" spans="14:14" s="268" customFormat="1">
      <c r="N108" s="645"/>
    </row>
    <row r="109" spans="14:14" s="268" customFormat="1">
      <c r="N109" s="645"/>
    </row>
    <row r="110" spans="14:14" s="268" customFormat="1">
      <c r="N110" s="645"/>
    </row>
    <row r="111" spans="14:14" s="268" customFormat="1">
      <c r="N111" s="645"/>
    </row>
    <row r="112" spans="14:14" s="268" customFormat="1">
      <c r="N112" s="645"/>
    </row>
    <row r="113" spans="14:14" s="268" customFormat="1">
      <c r="N113" s="645"/>
    </row>
    <row r="114" spans="14:14" s="268" customFormat="1">
      <c r="N114" s="645"/>
    </row>
    <row r="115" spans="14:14" s="268" customFormat="1">
      <c r="N115" s="645"/>
    </row>
    <row r="116" spans="14:14" s="268" customFormat="1">
      <c r="N116" s="645"/>
    </row>
    <row r="117" spans="14:14" s="268" customFormat="1">
      <c r="N117" s="645"/>
    </row>
    <row r="118" spans="14:14" s="268" customFormat="1">
      <c r="N118" s="645"/>
    </row>
    <row r="119" spans="14:14" s="268" customFormat="1">
      <c r="N119" s="645"/>
    </row>
    <row r="120" spans="14:14" s="268" customFormat="1">
      <c r="N120" s="645"/>
    </row>
    <row r="121" spans="14:14" s="268" customFormat="1">
      <c r="N121" s="645"/>
    </row>
    <row r="122" spans="14:14" s="268" customFormat="1">
      <c r="N122" s="645"/>
    </row>
    <row r="123" spans="14:14" s="268" customFormat="1">
      <c r="N123" s="645"/>
    </row>
    <row r="124" spans="14:14" s="268" customFormat="1">
      <c r="N124" s="645"/>
    </row>
    <row r="125" spans="14:14" s="268" customFormat="1">
      <c r="N125" s="645"/>
    </row>
    <row r="126" spans="14:14" s="268" customFormat="1">
      <c r="N126" s="645"/>
    </row>
    <row r="127" spans="14:14" s="268" customFormat="1">
      <c r="N127" s="645"/>
    </row>
    <row r="128" spans="14:14" s="268" customFormat="1">
      <c r="N128" s="645"/>
    </row>
    <row r="129" spans="14:14" s="268" customFormat="1">
      <c r="N129" s="645"/>
    </row>
    <row r="130" spans="14:14" s="268" customFormat="1">
      <c r="N130" s="645"/>
    </row>
    <row r="131" spans="14:14" s="268" customFormat="1">
      <c r="N131" s="645"/>
    </row>
    <row r="132" spans="14:14" s="268" customFormat="1">
      <c r="N132" s="645"/>
    </row>
    <row r="133" spans="14:14" s="268" customFormat="1">
      <c r="N133" s="645"/>
    </row>
    <row r="134" spans="14:14" s="268" customFormat="1">
      <c r="N134" s="645"/>
    </row>
    <row r="135" spans="14:14" s="268" customFormat="1">
      <c r="N135" s="645"/>
    </row>
    <row r="136" spans="14:14" s="268" customFormat="1">
      <c r="N136" s="645"/>
    </row>
    <row r="137" spans="14:14" s="268" customFormat="1">
      <c r="N137" s="645"/>
    </row>
    <row r="138" spans="14:14" s="268" customFormat="1">
      <c r="N138" s="645"/>
    </row>
    <row r="139" spans="14:14" s="268" customFormat="1">
      <c r="N139" s="645"/>
    </row>
    <row r="140" spans="14:14" s="268" customFormat="1">
      <c r="N140" s="645"/>
    </row>
    <row r="141" spans="14:14" s="268" customFormat="1">
      <c r="N141" s="645"/>
    </row>
    <row r="142" spans="14:14" s="268" customFormat="1">
      <c r="N142" s="645"/>
    </row>
    <row r="143" spans="14:14" s="268" customFormat="1">
      <c r="N143" s="645"/>
    </row>
    <row r="144" spans="14:14" s="268" customFormat="1">
      <c r="N144" s="645"/>
    </row>
    <row r="145" spans="14:14" s="268" customFormat="1">
      <c r="N145" s="645"/>
    </row>
    <row r="146" spans="14:14" s="268" customFormat="1">
      <c r="N146" s="645"/>
    </row>
    <row r="147" spans="14:14" s="268" customFormat="1">
      <c r="N147" s="645"/>
    </row>
    <row r="148" spans="14:14" s="268" customFormat="1">
      <c r="N148" s="645"/>
    </row>
    <row r="149" spans="14:14" s="268" customFormat="1">
      <c r="N149" s="645"/>
    </row>
    <row r="150" spans="14:14" s="268" customFormat="1">
      <c r="N150" s="645"/>
    </row>
    <row r="151" spans="14:14" s="268" customFormat="1">
      <c r="N151" s="645"/>
    </row>
    <row r="152" spans="14:14" s="268" customFormat="1">
      <c r="N152" s="645"/>
    </row>
    <row r="153" spans="14:14" s="268" customFormat="1">
      <c r="N153" s="645"/>
    </row>
    <row r="154" spans="14:14" s="268" customFormat="1">
      <c r="N154" s="645"/>
    </row>
    <row r="155" spans="14:14" s="268" customFormat="1">
      <c r="N155" s="645"/>
    </row>
    <row r="156" spans="14:14" s="268" customFormat="1">
      <c r="N156" s="645"/>
    </row>
    <row r="157" spans="14:14" s="268" customFormat="1">
      <c r="N157" s="645"/>
    </row>
    <row r="158" spans="14:14" s="268" customFormat="1">
      <c r="N158" s="645"/>
    </row>
    <row r="159" spans="14:14" s="268" customFormat="1">
      <c r="N159" s="645"/>
    </row>
    <row r="160" spans="14:14" s="268" customFormat="1">
      <c r="N160" s="645"/>
    </row>
    <row r="161" spans="14:14" s="268" customFormat="1">
      <c r="N161" s="645"/>
    </row>
    <row r="162" spans="14:14" s="268" customFormat="1">
      <c r="N162" s="645"/>
    </row>
    <row r="163" spans="14:14" s="268" customFormat="1">
      <c r="N163" s="645"/>
    </row>
    <row r="164" spans="14:14" s="268" customFormat="1">
      <c r="N164" s="645"/>
    </row>
    <row r="165" spans="14:14" s="268" customFormat="1">
      <c r="N165" s="645"/>
    </row>
    <row r="166" spans="14:14" s="268" customFormat="1">
      <c r="N166" s="645"/>
    </row>
    <row r="167" spans="14:14" s="268" customFormat="1">
      <c r="N167" s="645"/>
    </row>
    <row r="168" spans="14:14" s="268" customFormat="1">
      <c r="N168" s="645"/>
    </row>
    <row r="169" spans="14:14" s="268" customFormat="1">
      <c r="N169" s="645"/>
    </row>
    <row r="170" spans="14:14" s="268" customFormat="1">
      <c r="N170" s="645"/>
    </row>
    <row r="171" spans="14:14" s="268" customFormat="1">
      <c r="N171" s="645"/>
    </row>
    <row r="172" spans="14:14" s="268" customFormat="1">
      <c r="N172" s="645"/>
    </row>
    <row r="173" spans="14:14" s="268" customFormat="1">
      <c r="N173" s="645"/>
    </row>
    <row r="174" spans="14:14" s="268" customFormat="1">
      <c r="N174" s="645"/>
    </row>
    <row r="175" spans="14:14" s="268" customFormat="1">
      <c r="N175" s="645"/>
    </row>
    <row r="176" spans="14:14" s="268" customFormat="1">
      <c r="N176" s="645"/>
    </row>
    <row r="177" spans="14:14" s="268" customFormat="1">
      <c r="N177" s="645"/>
    </row>
    <row r="178" spans="14:14" s="268" customFormat="1">
      <c r="N178" s="645"/>
    </row>
    <row r="179" spans="14:14" s="268" customFormat="1">
      <c r="N179" s="645"/>
    </row>
    <row r="180" spans="14:14" s="268" customFormat="1">
      <c r="N180" s="645"/>
    </row>
    <row r="181" spans="14:14" s="268" customFormat="1">
      <c r="N181" s="645"/>
    </row>
    <row r="182" spans="14:14" s="268" customFormat="1">
      <c r="N182" s="645"/>
    </row>
    <row r="183" spans="14:14" s="268" customFormat="1">
      <c r="N183" s="645"/>
    </row>
    <row r="184" spans="14:14" s="268" customFormat="1">
      <c r="N184" s="645"/>
    </row>
    <row r="185" spans="14:14" s="268" customFormat="1">
      <c r="N185" s="645"/>
    </row>
    <row r="186" spans="14:14" s="268" customFormat="1">
      <c r="N186" s="645"/>
    </row>
    <row r="187" spans="14:14" s="268" customFormat="1">
      <c r="N187" s="645"/>
    </row>
    <row r="188" spans="14:14" s="268" customFormat="1">
      <c r="N188" s="645"/>
    </row>
    <row r="189" spans="14:14" s="268" customFormat="1">
      <c r="N189" s="645"/>
    </row>
    <row r="190" spans="14:14" s="268" customFormat="1">
      <c r="N190" s="645"/>
    </row>
    <row r="191" spans="14:14" s="268" customFormat="1">
      <c r="N191" s="645"/>
    </row>
    <row r="192" spans="14:14" s="268" customFormat="1">
      <c r="N192" s="645"/>
    </row>
    <row r="193" spans="14:14" s="268" customFormat="1">
      <c r="N193" s="645"/>
    </row>
    <row r="194" spans="14:14" s="268" customFormat="1">
      <c r="N194" s="645"/>
    </row>
    <row r="195" spans="14:14" s="268" customFormat="1">
      <c r="N195" s="645"/>
    </row>
    <row r="196" spans="14:14" s="268" customFormat="1">
      <c r="N196" s="645"/>
    </row>
    <row r="197" spans="14:14" s="268" customFormat="1">
      <c r="N197" s="645"/>
    </row>
    <row r="198" spans="14:14" s="268" customFormat="1">
      <c r="N198" s="645"/>
    </row>
    <row r="199" spans="14:14" s="268" customFormat="1">
      <c r="N199" s="645"/>
    </row>
    <row r="200" spans="14:14" s="268" customFormat="1">
      <c r="N200" s="645"/>
    </row>
    <row r="201" spans="14:14" s="268" customFormat="1">
      <c r="N201" s="645"/>
    </row>
    <row r="202" spans="14:14" s="268" customFormat="1">
      <c r="N202" s="645"/>
    </row>
    <row r="203" spans="14:14" s="268" customFormat="1">
      <c r="N203" s="645"/>
    </row>
    <row r="204" spans="14:14" s="268" customFormat="1">
      <c r="N204" s="645"/>
    </row>
    <row r="205" spans="14:14" s="268" customFormat="1">
      <c r="N205" s="645"/>
    </row>
    <row r="206" spans="14:14" s="268" customFormat="1">
      <c r="N206" s="645"/>
    </row>
    <row r="207" spans="14:14" s="268" customFormat="1">
      <c r="N207" s="645"/>
    </row>
    <row r="208" spans="14:14" s="268" customFormat="1">
      <c r="N208" s="645"/>
    </row>
    <row r="209" spans="14:14" s="268" customFormat="1">
      <c r="N209" s="645"/>
    </row>
    <row r="210" spans="14:14" s="268" customFormat="1">
      <c r="N210" s="645"/>
    </row>
    <row r="211" spans="14:14" s="268" customFormat="1">
      <c r="N211" s="645"/>
    </row>
    <row r="212" spans="14:14" s="268" customFormat="1">
      <c r="N212" s="645"/>
    </row>
    <row r="213" spans="14:14" s="268" customFormat="1">
      <c r="N213" s="645"/>
    </row>
    <row r="214" spans="14:14" s="268" customFormat="1">
      <c r="N214" s="645"/>
    </row>
    <row r="215" spans="14:14" s="268" customFormat="1">
      <c r="N215" s="645"/>
    </row>
    <row r="216" spans="14:14" s="268" customFormat="1">
      <c r="N216" s="645"/>
    </row>
    <row r="217" spans="14:14" s="268" customFormat="1">
      <c r="N217" s="645"/>
    </row>
    <row r="218" spans="14:14" s="268" customFormat="1">
      <c r="N218" s="645"/>
    </row>
    <row r="219" spans="14:14" s="268" customFormat="1">
      <c r="N219" s="645"/>
    </row>
    <row r="220" spans="14:14" s="268" customFormat="1">
      <c r="N220" s="645"/>
    </row>
    <row r="221" spans="14:14" s="268" customFormat="1">
      <c r="N221" s="645"/>
    </row>
    <row r="222" spans="14:14" s="268" customFormat="1">
      <c r="N222" s="645"/>
    </row>
    <row r="223" spans="14:14" s="268" customFormat="1">
      <c r="N223" s="645"/>
    </row>
    <row r="224" spans="14:14" s="268" customFormat="1">
      <c r="N224" s="645"/>
    </row>
    <row r="225" spans="14:14" s="268" customFormat="1">
      <c r="N225" s="645"/>
    </row>
    <row r="226" spans="14:14" s="268" customFormat="1">
      <c r="N226" s="645"/>
    </row>
    <row r="227" spans="14:14" s="268" customFormat="1">
      <c r="N227" s="645"/>
    </row>
    <row r="228" spans="14:14" s="268" customFormat="1">
      <c r="N228" s="645"/>
    </row>
    <row r="229" spans="14:14" s="268" customFormat="1">
      <c r="N229" s="645"/>
    </row>
    <row r="230" spans="14:14" s="268" customFormat="1">
      <c r="N230" s="645"/>
    </row>
    <row r="231" spans="14:14" s="268" customFormat="1">
      <c r="N231" s="645"/>
    </row>
    <row r="232" spans="14:14" s="268" customFormat="1">
      <c r="N232" s="645"/>
    </row>
    <row r="233" spans="14:14" s="268" customFormat="1">
      <c r="N233" s="645"/>
    </row>
    <row r="234" spans="14:14" s="268" customFormat="1">
      <c r="N234" s="645"/>
    </row>
    <row r="235" spans="14:14" s="268" customFormat="1">
      <c r="N235" s="645"/>
    </row>
    <row r="236" spans="14:14" s="268" customFormat="1">
      <c r="N236" s="645"/>
    </row>
    <row r="237" spans="14:14" s="268" customFormat="1">
      <c r="N237" s="645"/>
    </row>
    <row r="238" spans="14:14" s="268" customFormat="1">
      <c r="N238" s="645"/>
    </row>
    <row r="239" spans="14:14" s="268" customFormat="1">
      <c r="N239" s="645"/>
    </row>
    <row r="240" spans="14:14" s="268" customFormat="1">
      <c r="N240" s="645"/>
    </row>
    <row r="241" spans="14:14" s="268" customFormat="1">
      <c r="N241" s="645"/>
    </row>
    <row r="242" spans="14:14" s="268" customFormat="1">
      <c r="N242" s="645"/>
    </row>
    <row r="243" spans="14:14" s="268" customFormat="1">
      <c r="N243" s="645"/>
    </row>
    <row r="244" spans="14:14" s="268" customFormat="1">
      <c r="N244" s="645"/>
    </row>
    <row r="245" spans="14:14" s="268" customFormat="1">
      <c r="N245" s="645"/>
    </row>
    <row r="246" spans="14:14" s="268" customFormat="1">
      <c r="N246" s="645"/>
    </row>
    <row r="247" spans="14:14" s="268" customFormat="1">
      <c r="N247" s="645"/>
    </row>
    <row r="248" spans="14:14" s="268" customFormat="1">
      <c r="N248" s="645"/>
    </row>
    <row r="249" spans="14:14" s="268" customFormat="1">
      <c r="N249" s="645"/>
    </row>
    <row r="250" spans="14:14" s="268" customFormat="1">
      <c r="N250" s="645"/>
    </row>
    <row r="251" spans="14:14" s="268" customFormat="1">
      <c r="N251" s="645"/>
    </row>
    <row r="252" spans="14:14" s="268" customFormat="1">
      <c r="N252" s="645"/>
    </row>
    <row r="253" spans="14:14" s="268" customFormat="1">
      <c r="N253" s="645"/>
    </row>
    <row r="254" spans="14:14" s="268" customFormat="1">
      <c r="N254" s="645"/>
    </row>
    <row r="255" spans="14:14" s="268" customFormat="1">
      <c r="N255" s="645"/>
    </row>
    <row r="256" spans="14:14" s="268" customFormat="1">
      <c r="N256" s="645"/>
    </row>
    <row r="257" spans="14:14" s="268" customFormat="1">
      <c r="N257" s="645"/>
    </row>
    <row r="258" spans="14:14" s="268" customFormat="1">
      <c r="N258" s="645"/>
    </row>
    <row r="259" spans="14:14" s="268" customFormat="1">
      <c r="N259" s="645"/>
    </row>
    <row r="260" spans="14:14" s="268" customFormat="1">
      <c r="N260" s="645"/>
    </row>
    <row r="261" spans="14:14" s="268" customFormat="1">
      <c r="N261" s="645"/>
    </row>
    <row r="262" spans="14:14" s="268" customFormat="1">
      <c r="N262" s="645"/>
    </row>
    <row r="263" spans="14:14" s="268" customFormat="1">
      <c r="N263" s="645"/>
    </row>
    <row r="264" spans="14:14" s="268" customFormat="1">
      <c r="N264" s="645"/>
    </row>
    <row r="265" spans="14:14" s="268" customFormat="1">
      <c r="N265" s="645"/>
    </row>
    <row r="266" spans="14:14" s="268" customFormat="1">
      <c r="N266" s="645"/>
    </row>
    <row r="267" spans="14:14" s="268" customFormat="1">
      <c r="N267" s="645"/>
    </row>
    <row r="268" spans="14:14" s="268" customFormat="1">
      <c r="N268" s="645"/>
    </row>
    <row r="269" spans="14:14" s="268" customFormat="1">
      <c r="N269" s="645"/>
    </row>
    <row r="270" spans="14:14" s="268" customFormat="1">
      <c r="N270" s="645"/>
    </row>
    <row r="271" spans="14:14" s="268" customFormat="1">
      <c r="N271" s="645"/>
    </row>
    <row r="272" spans="14:14" s="268" customFormat="1">
      <c r="N272" s="645"/>
    </row>
    <row r="273" spans="14:14" s="268" customFormat="1">
      <c r="N273" s="645"/>
    </row>
    <row r="274" spans="14:14" s="268" customFormat="1">
      <c r="N274" s="645"/>
    </row>
    <row r="275" spans="14:14" s="268" customFormat="1">
      <c r="N275" s="645"/>
    </row>
    <row r="276" spans="14:14" s="268" customFormat="1">
      <c r="N276" s="645"/>
    </row>
    <row r="277" spans="14:14" s="268" customFormat="1">
      <c r="N277" s="645"/>
    </row>
    <row r="278" spans="14:14" s="268" customFormat="1">
      <c r="N278" s="645"/>
    </row>
    <row r="279" spans="14:14" s="268" customFormat="1">
      <c r="N279" s="645"/>
    </row>
    <row r="280" spans="14:14" s="268" customFormat="1">
      <c r="N280" s="645"/>
    </row>
    <row r="281" spans="14:14" s="268" customFormat="1">
      <c r="N281" s="645"/>
    </row>
    <row r="282" spans="14:14" s="268" customFormat="1">
      <c r="N282" s="645"/>
    </row>
    <row r="283" spans="14:14" s="268" customFormat="1">
      <c r="N283" s="645"/>
    </row>
    <row r="284" spans="14:14" s="268" customFormat="1">
      <c r="N284" s="645"/>
    </row>
    <row r="285" spans="14:14" s="268" customFormat="1">
      <c r="N285" s="645"/>
    </row>
    <row r="286" spans="14:14" s="268" customFormat="1">
      <c r="N286" s="645"/>
    </row>
    <row r="287" spans="14:14" s="268" customFormat="1">
      <c r="N287" s="645"/>
    </row>
    <row r="288" spans="14:14" s="268" customFormat="1">
      <c r="N288" s="645"/>
    </row>
    <row r="289" spans="14:14" s="268" customFormat="1">
      <c r="N289" s="645"/>
    </row>
    <row r="290" spans="14:14" s="268" customFormat="1">
      <c r="N290" s="645"/>
    </row>
    <row r="291" spans="14:14" s="268" customFormat="1">
      <c r="N291" s="645"/>
    </row>
    <row r="292" spans="14:14" s="268" customFormat="1">
      <c r="N292" s="645"/>
    </row>
    <row r="293" spans="14:14" s="268" customFormat="1">
      <c r="N293" s="645"/>
    </row>
    <row r="294" spans="14:14" s="268" customFormat="1">
      <c r="N294" s="645"/>
    </row>
    <row r="295" spans="14:14" s="268" customFormat="1">
      <c r="N295" s="645"/>
    </row>
    <row r="296" spans="14:14" s="268" customFormat="1">
      <c r="N296" s="645"/>
    </row>
    <row r="297" spans="14:14" s="268" customFormat="1">
      <c r="N297" s="645"/>
    </row>
    <row r="298" spans="14:14" s="268" customFormat="1">
      <c r="N298" s="645"/>
    </row>
    <row r="299" spans="14:14" s="268" customFormat="1">
      <c r="N299" s="645"/>
    </row>
    <row r="300" spans="14:14" s="268" customFormat="1">
      <c r="N300" s="645"/>
    </row>
    <row r="301" spans="14:14" s="268" customFormat="1">
      <c r="N301" s="645"/>
    </row>
    <row r="302" spans="14:14" s="268" customFormat="1">
      <c r="N302" s="645"/>
    </row>
    <row r="303" spans="14:14" s="268" customFormat="1">
      <c r="N303" s="645"/>
    </row>
    <row r="304" spans="14:14" s="268" customFormat="1">
      <c r="N304" s="645"/>
    </row>
    <row r="305" spans="14:14" s="268" customFormat="1">
      <c r="N305" s="645"/>
    </row>
    <row r="306" spans="14:14" s="268" customFormat="1">
      <c r="N306" s="645"/>
    </row>
    <row r="307" spans="14:14" s="268" customFormat="1">
      <c r="N307" s="645"/>
    </row>
    <row r="308" spans="14:14" s="268" customFormat="1">
      <c r="N308" s="645"/>
    </row>
    <row r="309" spans="14:14" s="268" customFormat="1">
      <c r="N309" s="645"/>
    </row>
    <row r="310" spans="14:14" s="268" customFormat="1">
      <c r="N310" s="645"/>
    </row>
    <row r="311" spans="14:14" s="268" customFormat="1">
      <c r="N311" s="645"/>
    </row>
    <row r="312" spans="14:14" s="268" customFormat="1">
      <c r="N312" s="645"/>
    </row>
    <row r="313" spans="14:14" s="268" customFormat="1">
      <c r="N313" s="645"/>
    </row>
    <row r="314" spans="14:14" s="268" customFormat="1">
      <c r="N314" s="645"/>
    </row>
    <row r="315" spans="14:14" s="268" customFormat="1">
      <c r="N315" s="645"/>
    </row>
    <row r="316" spans="14:14" s="268" customFormat="1">
      <c r="N316" s="645"/>
    </row>
    <row r="317" spans="14:14" s="268" customFormat="1">
      <c r="N317" s="645"/>
    </row>
    <row r="318" spans="14:14" s="268" customFormat="1">
      <c r="N318" s="645"/>
    </row>
    <row r="319" spans="14:14" s="268" customFormat="1">
      <c r="N319" s="645"/>
    </row>
    <row r="320" spans="14:14" s="268" customFormat="1">
      <c r="N320" s="645"/>
    </row>
    <row r="321" spans="14:14" s="268" customFormat="1">
      <c r="N321" s="645"/>
    </row>
    <row r="322" spans="14:14" s="268" customFormat="1">
      <c r="N322" s="645"/>
    </row>
    <row r="323" spans="14:14" s="268" customFormat="1">
      <c r="N323" s="645"/>
    </row>
    <row r="324" spans="14:14" s="268" customFormat="1">
      <c r="N324" s="645"/>
    </row>
    <row r="325" spans="14:14" s="268" customFormat="1">
      <c r="N325" s="645"/>
    </row>
    <row r="326" spans="14:14" s="268" customFormat="1">
      <c r="N326" s="645"/>
    </row>
    <row r="327" spans="14:14" s="268" customFormat="1">
      <c r="N327" s="645"/>
    </row>
    <row r="328" spans="14:14" s="268" customFormat="1">
      <c r="N328" s="645"/>
    </row>
    <row r="329" spans="14:14" s="268" customFormat="1">
      <c r="N329" s="645"/>
    </row>
    <row r="330" spans="14:14" s="268" customFormat="1">
      <c r="N330" s="645"/>
    </row>
    <row r="331" spans="14:14" s="268" customFormat="1">
      <c r="N331" s="645"/>
    </row>
    <row r="332" spans="14:14" s="268" customFormat="1">
      <c r="N332" s="645"/>
    </row>
    <row r="333" spans="14:14" s="268" customFormat="1">
      <c r="N333" s="645"/>
    </row>
    <row r="334" spans="14:14" s="268" customFormat="1">
      <c r="N334" s="645"/>
    </row>
    <row r="335" spans="14:14" s="268" customFormat="1">
      <c r="N335" s="645"/>
    </row>
    <row r="336" spans="14:14" s="268" customFormat="1">
      <c r="N336" s="645"/>
    </row>
    <row r="337" spans="14:14" s="268" customFormat="1">
      <c r="N337" s="645"/>
    </row>
    <row r="338" spans="14:14" s="268" customFormat="1">
      <c r="N338" s="645"/>
    </row>
    <row r="339" spans="14:14" s="268" customFormat="1">
      <c r="N339" s="645"/>
    </row>
    <row r="340" spans="14:14" s="268" customFormat="1">
      <c r="N340" s="645"/>
    </row>
    <row r="341" spans="14:14" s="268" customFormat="1">
      <c r="N341" s="645"/>
    </row>
    <row r="342" spans="14:14" s="268" customFormat="1">
      <c r="N342" s="645"/>
    </row>
    <row r="343" spans="14:14" s="268" customFormat="1">
      <c r="N343" s="645"/>
    </row>
    <row r="344" spans="14:14" s="268" customFormat="1">
      <c r="N344" s="645"/>
    </row>
    <row r="345" spans="14:14" s="268" customFormat="1">
      <c r="N345" s="645"/>
    </row>
    <row r="346" spans="14:14" s="268" customFormat="1">
      <c r="N346" s="645"/>
    </row>
    <row r="347" spans="14:14" s="268" customFormat="1">
      <c r="N347" s="645"/>
    </row>
    <row r="348" spans="14:14" s="268" customFormat="1">
      <c r="N348" s="645"/>
    </row>
    <row r="349" spans="14:14" s="268" customFormat="1">
      <c r="N349" s="645"/>
    </row>
    <row r="350" spans="14:14" s="268" customFormat="1">
      <c r="N350" s="645"/>
    </row>
    <row r="351" spans="14:14" s="268" customFormat="1">
      <c r="N351" s="645"/>
    </row>
    <row r="352" spans="14:14" s="268" customFormat="1">
      <c r="N352" s="645"/>
    </row>
    <row r="353" spans="14:14" s="268" customFormat="1">
      <c r="N353" s="645"/>
    </row>
    <row r="354" spans="14:14" s="268" customFormat="1">
      <c r="N354" s="645"/>
    </row>
    <row r="355" spans="14:14" s="268" customFormat="1">
      <c r="N355" s="645"/>
    </row>
    <row r="356" spans="14:14" s="268" customFormat="1">
      <c r="N356" s="645"/>
    </row>
    <row r="357" spans="14:14" s="268" customFormat="1">
      <c r="N357" s="645"/>
    </row>
    <row r="358" spans="14:14" s="268" customFormat="1">
      <c r="N358" s="645"/>
    </row>
    <row r="359" spans="14:14" s="268" customFormat="1">
      <c r="N359" s="645"/>
    </row>
    <row r="360" spans="14:14" s="268" customFormat="1">
      <c r="N360" s="645"/>
    </row>
    <row r="361" spans="14:14" s="268" customFormat="1">
      <c r="N361" s="645"/>
    </row>
    <row r="362" spans="14:14" s="268" customFormat="1">
      <c r="N362" s="645"/>
    </row>
    <row r="363" spans="14:14" s="268" customFormat="1">
      <c r="N363" s="645"/>
    </row>
    <row r="364" spans="14:14" s="268" customFormat="1">
      <c r="N364" s="645"/>
    </row>
    <row r="365" spans="14:14" s="268" customFormat="1">
      <c r="N365" s="645"/>
    </row>
    <row r="366" spans="14:14" s="268" customFormat="1">
      <c r="N366" s="645"/>
    </row>
    <row r="367" spans="14:14" s="268" customFormat="1">
      <c r="N367" s="645"/>
    </row>
    <row r="368" spans="14:14" s="268" customFormat="1">
      <c r="N368" s="645"/>
    </row>
    <row r="369" spans="14:14" s="268" customFormat="1">
      <c r="N369" s="645"/>
    </row>
    <row r="370" spans="14:14" s="268" customFormat="1">
      <c r="N370" s="645"/>
    </row>
    <row r="371" spans="14:14" s="268" customFormat="1">
      <c r="N371" s="645"/>
    </row>
    <row r="372" spans="14:14" s="268" customFormat="1">
      <c r="N372" s="645"/>
    </row>
    <row r="373" spans="14:14" s="268" customFormat="1">
      <c r="N373" s="645"/>
    </row>
    <row r="374" spans="14:14" s="268" customFormat="1">
      <c r="N374" s="645"/>
    </row>
    <row r="375" spans="14:14" s="268" customFormat="1">
      <c r="N375" s="645"/>
    </row>
    <row r="376" spans="14:14" s="268" customFormat="1">
      <c r="N376" s="645"/>
    </row>
    <row r="377" spans="14:14" s="268" customFormat="1">
      <c r="N377" s="645"/>
    </row>
    <row r="378" spans="14:14" s="268" customFormat="1">
      <c r="N378" s="645"/>
    </row>
    <row r="379" spans="14:14" s="268" customFormat="1">
      <c r="N379" s="645"/>
    </row>
    <row r="380" spans="14:14" s="268" customFormat="1">
      <c r="N380" s="645"/>
    </row>
    <row r="381" spans="14:14" s="268" customFormat="1">
      <c r="N381" s="645"/>
    </row>
    <row r="382" spans="14:14" s="268" customFormat="1">
      <c r="N382" s="645"/>
    </row>
    <row r="383" spans="14:14" s="268" customFormat="1">
      <c r="N383" s="645"/>
    </row>
    <row r="384" spans="14:14" s="268" customFormat="1">
      <c r="N384" s="645"/>
    </row>
    <row r="385" spans="14:14" s="268" customFormat="1">
      <c r="N385" s="645"/>
    </row>
    <row r="386" spans="14:14" s="268" customFormat="1">
      <c r="N386" s="645"/>
    </row>
    <row r="387" spans="14:14" s="268" customFormat="1">
      <c r="N387" s="645"/>
    </row>
    <row r="388" spans="14:14" s="268" customFormat="1">
      <c r="N388" s="645"/>
    </row>
    <row r="389" spans="14:14" s="268" customFormat="1">
      <c r="N389" s="645"/>
    </row>
    <row r="390" spans="14:14" s="268" customFormat="1">
      <c r="N390" s="645"/>
    </row>
    <row r="391" spans="14:14" s="268" customFormat="1">
      <c r="N391" s="645"/>
    </row>
    <row r="392" spans="14:14" s="268" customFormat="1">
      <c r="N392" s="645"/>
    </row>
    <row r="393" spans="14:14" s="268" customFormat="1">
      <c r="N393" s="645"/>
    </row>
    <row r="394" spans="14:14" s="268" customFormat="1">
      <c r="N394" s="645"/>
    </row>
    <row r="395" spans="14:14" s="268" customFormat="1">
      <c r="N395" s="645"/>
    </row>
    <row r="396" spans="14:14" s="268" customFormat="1">
      <c r="N396" s="645"/>
    </row>
    <row r="397" spans="14:14" s="268" customFormat="1">
      <c r="N397" s="645"/>
    </row>
    <row r="398" spans="14:14" s="268" customFormat="1">
      <c r="N398" s="645"/>
    </row>
    <row r="399" spans="14:14" s="268" customFormat="1">
      <c r="N399" s="645"/>
    </row>
    <row r="400" spans="14:14" s="268" customFormat="1">
      <c r="N400" s="645"/>
    </row>
    <row r="401" spans="14:14" s="268" customFormat="1">
      <c r="N401" s="645"/>
    </row>
    <row r="402" spans="14:14" s="268" customFormat="1">
      <c r="N402" s="645"/>
    </row>
    <row r="403" spans="14:14" s="268" customFormat="1">
      <c r="N403" s="645"/>
    </row>
    <row r="404" spans="14:14" s="268" customFormat="1">
      <c r="N404" s="645"/>
    </row>
    <row r="405" spans="14:14" s="268" customFormat="1">
      <c r="N405" s="645"/>
    </row>
    <row r="406" spans="14:14" s="268" customFormat="1">
      <c r="N406" s="645"/>
    </row>
    <row r="407" spans="14:14" s="268" customFormat="1">
      <c r="N407" s="645"/>
    </row>
    <row r="408" spans="14:14" s="268" customFormat="1">
      <c r="N408" s="645"/>
    </row>
    <row r="409" spans="14:14" s="268" customFormat="1">
      <c r="N409" s="645"/>
    </row>
    <row r="410" spans="14:14" s="268" customFormat="1">
      <c r="N410" s="645"/>
    </row>
    <row r="411" spans="14:14" s="268" customFormat="1">
      <c r="N411" s="645"/>
    </row>
    <row r="412" spans="14:14" s="268" customFormat="1">
      <c r="N412" s="645"/>
    </row>
    <row r="413" spans="14:14" s="268" customFormat="1">
      <c r="N413" s="645"/>
    </row>
    <row r="414" spans="14:14" s="268" customFormat="1">
      <c r="N414" s="645"/>
    </row>
    <row r="415" spans="14:14" s="268" customFormat="1">
      <c r="N415" s="645"/>
    </row>
    <row r="416" spans="14:14" s="268" customFormat="1">
      <c r="N416" s="645"/>
    </row>
    <row r="417" spans="14:14" s="268" customFormat="1">
      <c r="N417" s="645"/>
    </row>
    <row r="418" spans="14:14" s="268" customFormat="1">
      <c r="N418" s="645"/>
    </row>
    <row r="419" spans="14:14" s="268" customFormat="1">
      <c r="N419" s="645"/>
    </row>
    <row r="420" spans="14:14" s="268" customFormat="1">
      <c r="N420" s="645"/>
    </row>
    <row r="421" spans="14:14" s="268" customFormat="1">
      <c r="N421" s="645"/>
    </row>
    <row r="422" spans="14:14" s="268" customFormat="1">
      <c r="N422" s="645"/>
    </row>
  </sheetData>
  <customSheetViews>
    <customSheetView guid="{967F5A9F-B253-4BD7-B2F0-D5E9263F4F1E}" fitToPage="1" hiddenRows="1">
      <selection activeCell="S144" sqref="S144"/>
      <pageMargins left="0.70866141732283472" right="0.70866141732283472" top="0.74803149606299213" bottom="0.74803149606299213" header="0.31496062992125984" footer="0.31496062992125984"/>
      <printOptions verticalCentered="1"/>
      <pageSetup paperSize="9" scale="89" orientation="landscape" r:id="rId1"/>
    </customSheetView>
    <customSheetView guid="{EDB95A30-2005-496F-A42F-4573444B48C4}" fitToPage="1">
      <selection activeCell="M84" sqref="M84"/>
      <pageMargins left="0.70866141732283472" right="0.70866141732283472" top="0.74803149606299213" bottom="0.74803149606299213" header="0.31496062992125984" footer="0.31496062992125984"/>
      <printOptions verticalCentered="1"/>
      <pageSetup paperSize="9" scale="89" orientation="landscape" r:id="rId2"/>
    </customSheetView>
    <customSheetView guid="{BCF08811-82CB-4E16-BDD9-794154AADE6D}" fitToPage="1" topLeftCell="A13">
      <selection activeCell="M84" sqref="M84"/>
      <pageMargins left="0.70866141732283472" right="0.70866141732283472" top="0.74803149606299213" bottom="0.74803149606299213" header="0.31496062992125984" footer="0.31496062992125984"/>
      <printOptions verticalCentered="1"/>
      <pageSetup paperSize="9" scale="89" orientation="landscape" r:id="rId3"/>
    </customSheetView>
    <customSheetView guid="{CE63BE3B-321D-4576-9D13-C9B7CB99D4AC}" fitToPage="1" hiddenRows="1">
      <selection activeCell="T56" sqref="T56"/>
      <pageMargins left="0.70866141732283472" right="0.70866141732283472" top="0.74803149606299213" bottom="0.74803149606299213" header="0.31496062992125984" footer="0.31496062992125984"/>
      <printOptions verticalCentered="1"/>
      <pageSetup paperSize="9" scale="59" orientation="landscape" r:id="rId4"/>
    </customSheetView>
    <customSheetView guid="{58347BB0-EA7D-4163-8F7A-9A95E53AC1B7}" fitToPage="1" hiddenRows="1">
      <selection activeCell="S144" sqref="S144"/>
      <pageMargins left="0.70866141732283472" right="0.70866141732283472" top="0.74803149606299213" bottom="0.74803149606299213" header="0.31496062992125984" footer="0.31496062992125984"/>
      <printOptions verticalCentered="1"/>
      <pageSetup paperSize="9" scale="89" orientation="landscape" r:id="rId5"/>
    </customSheetView>
    <customSheetView guid="{B5A50C90-D2E8-4109-B6CD-C9EF05DECB2C}" fitToPage="1" hiddenRows="1">
      <selection activeCell="E70" sqref="E70"/>
      <pageMargins left="0.70866141732283472" right="0.70866141732283472" top="0.74803149606299213" bottom="0.74803149606299213" header="0.31496062992125984" footer="0.31496062992125984"/>
      <printOptions verticalCentered="1"/>
      <pageSetup paperSize="9" scale="89" orientation="landscape" r:id="rId6"/>
    </customSheetView>
  </customSheetViews>
  <mergeCells count="13">
    <mergeCell ref="L4:M4"/>
    <mergeCell ref="J5:K5"/>
    <mergeCell ref="L5:M5"/>
    <mergeCell ref="D6:D8"/>
    <mergeCell ref="E6:E8"/>
    <mergeCell ref="F6:G8"/>
    <mergeCell ref="H6:I8"/>
    <mergeCell ref="J4:K4"/>
    <mergeCell ref="A4:A8"/>
    <mergeCell ref="B4:B8"/>
    <mergeCell ref="C4:C8"/>
    <mergeCell ref="D4:E5"/>
    <mergeCell ref="F4:I5"/>
  </mergeCells>
  <phoneticPr fontId="75" type="noConversion"/>
  <printOptions verticalCentered="1"/>
  <pageMargins left="0.70866141732283472" right="0.70866141732283472" top="0.74803149606299213" bottom="0.74803149606299213" header="0.31496062992125984" footer="0.31496062992125984"/>
  <pageSetup paperSize="9" scale="89" orientation="landscape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/>
  </sheetPr>
  <dimension ref="A1:Y42"/>
  <sheetViews>
    <sheetView topLeftCell="A8" zoomScaleNormal="100" workbookViewId="0">
      <selection activeCell="Z27" sqref="Z27"/>
    </sheetView>
  </sheetViews>
  <sheetFormatPr defaultColWidth="9" defaultRowHeight="14.25"/>
  <cols>
    <col min="1" max="1" width="4.25" style="599" customWidth="1"/>
    <col min="2" max="2" width="16.125" style="598" customWidth="1"/>
    <col min="3" max="5" width="4.875" style="598" customWidth="1"/>
    <col min="6" max="9" width="5.375" style="598" customWidth="1"/>
    <col min="10" max="22" width="6.75" style="598" customWidth="1"/>
    <col min="23" max="23" width="6.75" style="664" customWidth="1"/>
    <col min="24" max="24" width="6.625" style="597" customWidth="1"/>
    <col min="25" max="25" width="4" style="597" customWidth="1"/>
    <col min="26" max="16384" width="9" style="597"/>
  </cols>
  <sheetData>
    <row r="1" spans="1:23" ht="19.5" customHeight="1">
      <c r="A1" s="252" t="s">
        <v>402</v>
      </c>
      <c r="B1" s="2"/>
      <c r="C1" s="2"/>
      <c r="D1" s="595"/>
      <c r="E1" s="595"/>
      <c r="F1" s="586"/>
      <c r="G1" s="586"/>
      <c r="H1" s="587"/>
      <c r="I1" s="587"/>
      <c r="J1" s="588"/>
      <c r="K1" s="588"/>
      <c r="L1" s="588"/>
      <c r="M1" s="588"/>
      <c r="N1" s="588"/>
      <c r="O1" s="589"/>
      <c r="P1" s="589"/>
      <c r="Q1" s="597"/>
      <c r="R1" s="589"/>
      <c r="S1" s="597"/>
      <c r="T1" s="589"/>
      <c r="U1" s="589"/>
      <c r="V1" s="589"/>
      <c r="W1" s="336"/>
    </row>
    <row r="2" spans="1:23" ht="19.5" customHeight="1">
      <c r="A2" s="584" t="s">
        <v>404</v>
      </c>
      <c r="B2" s="585"/>
      <c r="C2" s="585"/>
      <c r="D2" s="590"/>
      <c r="E2" s="590"/>
      <c r="F2" s="590"/>
      <c r="G2" s="590"/>
      <c r="H2" s="591"/>
      <c r="I2" s="591"/>
      <c r="J2" s="592"/>
      <c r="K2" s="593"/>
      <c r="L2" s="593"/>
      <c r="M2" s="593"/>
      <c r="N2" s="592"/>
      <c r="O2" s="594"/>
      <c r="P2" s="594"/>
      <c r="Q2" s="597"/>
      <c r="R2" s="594"/>
      <c r="S2" s="597"/>
      <c r="T2" s="594"/>
      <c r="U2" s="594"/>
      <c r="V2" s="594"/>
      <c r="W2" s="337"/>
    </row>
    <row r="3" spans="1:23" s="598" customFormat="1" ht="15.75" customHeight="1" thickBot="1">
      <c r="A3" s="267" t="s">
        <v>319</v>
      </c>
      <c r="B3" s="339"/>
      <c r="C3" s="339"/>
      <c r="D3" s="339"/>
      <c r="E3" s="339"/>
      <c r="F3" s="339"/>
      <c r="G3" s="339"/>
      <c r="H3" s="340"/>
      <c r="I3" s="340"/>
      <c r="J3" s="341"/>
      <c r="K3" s="341"/>
      <c r="L3" s="341"/>
      <c r="M3" s="341"/>
      <c r="N3" s="341"/>
      <c r="O3" s="338"/>
      <c r="P3" s="338"/>
      <c r="R3" s="338"/>
      <c r="T3" s="596"/>
      <c r="U3" s="338"/>
      <c r="V3" s="338"/>
      <c r="W3" s="338"/>
    </row>
    <row r="4" spans="1:23" s="598" customFormat="1" ht="15" customHeight="1">
      <c r="A4" s="1846" t="s">
        <v>48</v>
      </c>
      <c r="B4" s="1848" t="s">
        <v>0</v>
      </c>
      <c r="C4" s="1850" t="s">
        <v>49</v>
      </c>
      <c r="D4" s="1852" t="s">
        <v>50</v>
      </c>
      <c r="E4" s="1853"/>
      <c r="F4" s="1852" t="s">
        <v>51</v>
      </c>
      <c r="G4" s="1856"/>
      <c r="H4" s="1856"/>
      <c r="I4" s="1856"/>
      <c r="J4" s="1842" t="s">
        <v>239</v>
      </c>
      <c r="K4" s="1833"/>
      <c r="L4" s="1842" t="s">
        <v>81</v>
      </c>
      <c r="M4" s="1833"/>
      <c r="N4" s="1868" t="s">
        <v>68</v>
      </c>
      <c r="O4" s="1869"/>
      <c r="P4" s="1870" t="s">
        <v>52</v>
      </c>
      <c r="Q4" s="1833"/>
      <c r="R4" s="1834" t="s">
        <v>84</v>
      </c>
      <c r="S4" s="1834"/>
      <c r="T4" s="1862" t="s">
        <v>52</v>
      </c>
      <c r="U4" s="1863"/>
      <c r="V4" s="763" t="s">
        <v>307</v>
      </c>
      <c r="W4" s="1253"/>
    </row>
    <row r="5" spans="1:23" s="598" customFormat="1" ht="15" customHeight="1">
      <c r="A5" s="1847"/>
      <c r="B5" s="1849"/>
      <c r="C5" s="1851"/>
      <c r="D5" s="1854"/>
      <c r="E5" s="1855"/>
      <c r="F5" s="1854"/>
      <c r="G5" s="1857"/>
      <c r="H5" s="1857"/>
      <c r="I5" s="1857"/>
      <c r="J5" s="1729" t="s">
        <v>91</v>
      </c>
      <c r="K5" s="1730"/>
      <c r="L5" s="1729" t="s">
        <v>45</v>
      </c>
      <c r="M5" s="1730"/>
      <c r="N5" s="1864" t="s">
        <v>69</v>
      </c>
      <c r="O5" s="1865"/>
      <c r="P5" s="1866" t="s">
        <v>157</v>
      </c>
      <c r="Q5" s="1730"/>
      <c r="R5" s="1867" t="s">
        <v>85</v>
      </c>
      <c r="S5" s="1867"/>
      <c r="T5" s="1729" t="s">
        <v>157</v>
      </c>
      <c r="U5" s="1730"/>
      <c r="V5" s="662" t="s">
        <v>91</v>
      </c>
      <c r="W5" s="1253"/>
    </row>
    <row r="6" spans="1:23" s="598" customFormat="1" ht="15" customHeight="1">
      <c r="A6" s="1847"/>
      <c r="B6" s="1849"/>
      <c r="C6" s="1851"/>
      <c r="D6" s="1858" t="s">
        <v>54</v>
      </c>
      <c r="E6" s="1858" t="s">
        <v>55</v>
      </c>
      <c r="F6" s="1859" t="s">
        <v>54</v>
      </c>
      <c r="G6" s="1860"/>
      <c r="H6" s="1859" t="s">
        <v>56</v>
      </c>
      <c r="I6" s="1861"/>
      <c r="J6" s="54" t="s">
        <v>57</v>
      </c>
      <c r="K6" s="54" t="s">
        <v>4</v>
      </c>
      <c r="L6" s="54" t="s">
        <v>57</v>
      </c>
      <c r="M6" s="54" t="s">
        <v>4</v>
      </c>
      <c r="N6" s="1144" t="s">
        <v>57</v>
      </c>
      <c r="O6" s="1145" t="s">
        <v>4</v>
      </c>
      <c r="P6" s="1146" t="s">
        <v>57</v>
      </c>
      <c r="Q6" s="54" t="s">
        <v>4</v>
      </c>
      <c r="R6" s="54" t="s">
        <v>57</v>
      </c>
      <c r="S6" s="1147" t="s">
        <v>4</v>
      </c>
      <c r="T6" s="54" t="s">
        <v>57</v>
      </c>
      <c r="U6" s="1147" t="s">
        <v>4</v>
      </c>
      <c r="V6" s="1148" t="s">
        <v>57</v>
      </c>
      <c r="W6" s="1253"/>
    </row>
    <row r="7" spans="1:23" s="598" customFormat="1" ht="15" customHeight="1">
      <c r="A7" s="1847"/>
      <c r="B7" s="1849"/>
      <c r="C7" s="1851"/>
      <c r="D7" s="1858"/>
      <c r="E7" s="1858"/>
      <c r="F7" s="1859"/>
      <c r="G7" s="1860"/>
      <c r="H7" s="1859"/>
      <c r="I7" s="1861"/>
      <c r="J7" s="1149" t="s">
        <v>26</v>
      </c>
      <c r="K7" s="1149" t="s">
        <v>27</v>
      </c>
      <c r="L7" s="1149" t="s">
        <v>28</v>
      </c>
      <c r="M7" s="1149" t="s">
        <v>29</v>
      </c>
      <c r="N7" s="1150" t="s">
        <v>35</v>
      </c>
      <c r="O7" s="1151" t="s">
        <v>26</v>
      </c>
      <c r="P7" s="1152" t="s">
        <v>36</v>
      </c>
      <c r="Q7" s="1149" t="s">
        <v>28</v>
      </c>
      <c r="R7" s="1149" t="s">
        <v>28</v>
      </c>
      <c r="S7" s="1149" t="s">
        <v>29</v>
      </c>
      <c r="T7" s="1149" t="s">
        <v>40</v>
      </c>
      <c r="U7" s="1149" t="s">
        <v>35</v>
      </c>
      <c r="V7" s="1153" t="s">
        <v>26</v>
      </c>
      <c r="W7" s="1038"/>
    </row>
    <row r="8" spans="1:23" s="598" customFormat="1" ht="15" customHeight="1">
      <c r="A8" s="1847"/>
      <c r="B8" s="1849"/>
      <c r="C8" s="1851"/>
      <c r="D8" s="1858"/>
      <c r="E8" s="1858"/>
      <c r="F8" s="1859"/>
      <c r="G8" s="1860"/>
      <c r="H8" s="1859"/>
      <c r="I8" s="1861"/>
      <c r="J8" s="1154" t="s">
        <v>260</v>
      </c>
      <c r="K8" s="1154" t="s">
        <v>260</v>
      </c>
      <c r="L8" s="1154" t="s">
        <v>272</v>
      </c>
      <c r="M8" s="1154" t="s">
        <v>273</v>
      </c>
      <c r="N8" s="1155" t="s">
        <v>282</v>
      </c>
      <c r="O8" s="1156" t="s">
        <v>282</v>
      </c>
      <c r="P8" s="1157" t="s">
        <v>308</v>
      </c>
      <c r="Q8" s="1154" t="s">
        <v>308</v>
      </c>
      <c r="R8" s="1154" t="s">
        <v>309</v>
      </c>
      <c r="S8" s="1154" t="s">
        <v>309</v>
      </c>
      <c r="T8" s="1154" t="s">
        <v>299</v>
      </c>
      <c r="U8" s="1154" t="s">
        <v>299</v>
      </c>
      <c r="V8" s="1158" t="s">
        <v>260</v>
      </c>
      <c r="W8" s="1038"/>
    </row>
    <row r="9" spans="1:23" s="665" customFormat="1" ht="24.95" hidden="1" customHeight="1">
      <c r="A9" s="1041">
        <v>49</v>
      </c>
      <c r="B9" s="1042" t="s">
        <v>11</v>
      </c>
      <c r="C9" s="1043" t="s">
        <v>55</v>
      </c>
      <c r="D9" s="1044" t="s">
        <v>12</v>
      </c>
      <c r="E9" s="1045"/>
      <c r="F9" s="1046">
        <v>342</v>
      </c>
      <c r="G9" s="1047">
        <v>342</v>
      </c>
      <c r="H9" s="1165">
        <v>478</v>
      </c>
      <c r="I9" s="1166">
        <v>479</v>
      </c>
      <c r="J9" s="1048">
        <v>43071</v>
      </c>
      <c r="K9" s="1048">
        <v>43072</v>
      </c>
      <c r="L9" s="1048">
        <v>43074</v>
      </c>
      <c r="M9" s="1048">
        <v>43075</v>
      </c>
      <c r="N9" s="1048">
        <v>43077</v>
      </c>
      <c r="O9" s="1048">
        <v>43078</v>
      </c>
      <c r="P9" s="1048">
        <v>43080</v>
      </c>
      <c r="Q9" s="1048">
        <v>43081</v>
      </c>
      <c r="R9" s="1048">
        <v>43081</v>
      </c>
      <c r="S9" s="1048">
        <v>43082</v>
      </c>
      <c r="T9" s="1048">
        <v>43083</v>
      </c>
      <c r="U9" s="1048">
        <v>43084</v>
      </c>
      <c r="V9" s="1049">
        <v>43085</v>
      </c>
      <c r="W9" s="1038" t="s">
        <v>330</v>
      </c>
    </row>
    <row r="10" spans="1:23" s="665" customFormat="1" ht="24.95" hidden="1" customHeight="1" thickBot="1">
      <c r="A10" s="748">
        <v>50</v>
      </c>
      <c r="B10" s="749" t="s">
        <v>310</v>
      </c>
      <c r="C10" s="750" t="s">
        <v>261</v>
      </c>
      <c r="D10" s="751" t="s">
        <v>132</v>
      </c>
      <c r="E10" s="752"/>
      <c r="F10" s="753">
        <v>43</v>
      </c>
      <c r="G10" s="754">
        <v>43</v>
      </c>
      <c r="H10" s="1167">
        <v>312</v>
      </c>
      <c r="I10" s="1168">
        <v>313</v>
      </c>
      <c r="J10" s="755">
        <v>43078</v>
      </c>
      <c r="K10" s="755">
        <v>43079</v>
      </c>
      <c r="L10" s="755">
        <v>43081</v>
      </c>
      <c r="M10" s="755">
        <v>43082</v>
      </c>
      <c r="N10" s="755">
        <v>43084</v>
      </c>
      <c r="O10" s="755">
        <v>43085</v>
      </c>
      <c r="P10" s="755">
        <v>43087</v>
      </c>
      <c r="Q10" s="755">
        <v>43088</v>
      </c>
      <c r="R10" s="755">
        <v>43088</v>
      </c>
      <c r="S10" s="755">
        <v>43089</v>
      </c>
      <c r="T10" s="755">
        <v>43090</v>
      </c>
      <c r="U10" s="755">
        <v>43091</v>
      </c>
      <c r="V10" s="756">
        <v>43092</v>
      </c>
      <c r="W10" s="1038"/>
    </row>
    <row r="11" spans="1:23" s="665" customFormat="1" ht="24.95" hidden="1" customHeight="1">
      <c r="A11" s="728">
        <f t="shared" ref="A11:A20" si="0">A10+1</f>
        <v>51</v>
      </c>
      <c r="B11" s="729" t="s">
        <v>11</v>
      </c>
      <c r="C11" s="730" t="s">
        <v>55</v>
      </c>
      <c r="D11" s="731" t="s">
        <v>12</v>
      </c>
      <c r="E11" s="732"/>
      <c r="F11" s="733">
        <f>F9+1</f>
        <v>343</v>
      </c>
      <c r="G11" s="734">
        <f>G9+1</f>
        <v>343</v>
      </c>
      <c r="H11" s="1169">
        <f t="shared" ref="H11:H20" si="1">H9+2</f>
        <v>480</v>
      </c>
      <c r="I11" s="1170">
        <f t="shared" ref="I11:I20" si="2">I9+2</f>
        <v>481</v>
      </c>
      <c r="J11" s="1039">
        <f t="shared" ref="J11:V11" si="3">J10+7</f>
        <v>43085</v>
      </c>
      <c r="K11" s="1039">
        <f t="shared" si="3"/>
        <v>43086</v>
      </c>
      <c r="L11" s="1039">
        <f t="shared" si="3"/>
        <v>43088</v>
      </c>
      <c r="M11" s="1039">
        <f t="shared" si="3"/>
        <v>43089</v>
      </c>
      <c r="N11" s="1039">
        <f t="shared" si="3"/>
        <v>43091</v>
      </c>
      <c r="O11" s="1039">
        <f t="shared" si="3"/>
        <v>43092</v>
      </c>
      <c r="P11" s="1039">
        <f t="shared" si="3"/>
        <v>43094</v>
      </c>
      <c r="Q11" s="1039">
        <f t="shared" si="3"/>
        <v>43095</v>
      </c>
      <c r="R11" s="1039">
        <f t="shared" si="3"/>
        <v>43095</v>
      </c>
      <c r="S11" s="1039">
        <f t="shared" si="3"/>
        <v>43096</v>
      </c>
      <c r="T11" s="1039">
        <f t="shared" si="3"/>
        <v>43097</v>
      </c>
      <c r="U11" s="1039">
        <f t="shared" si="3"/>
        <v>43098</v>
      </c>
      <c r="V11" s="1040">
        <f t="shared" si="3"/>
        <v>43099</v>
      </c>
      <c r="W11" s="1038" t="s">
        <v>331</v>
      </c>
    </row>
    <row r="12" spans="1:23" s="665" customFormat="1" ht="24.95" hidden="1" customHeight="1" thickBot="1">
      <c r="A12" s="735">
        <f t="shared" si="0"/>
        <v>52</v>
      </c>
      <c r="B12" s="736" t="s">
        <v>310</v>
      </c>
      <c r="C12" s="737" t="s">
        <v>261</v>
      </c>
      <c r="D12" s="738" t="s">
        <v>132</v>
      </c>
      <c r="E12" s="739"/>
      <c r="F12" s="740">
        <f t="shared" ref="F12:G12" si="4">F10+1</f>
        <v>44</v>
      </c>
      <c r="G12" s="741">
        <f t="shared" si="4"/>
        <v>44</v>
      </c>
      <c r="H12" s="1171">
        <f t="shared" si="1"/>
        <v>314</v>
      </c>
      <c r="I12" s="1172">
        <f t="shared" si="2"/>
        <v>315</v>
      </c>
      <c r="J12" s="742">
        <f t="shared" ref="J12:V12" si="5">J11+7</f>
        <v>43092</v>
      </c>
      <c r="K12" s="742">
        <f t="shared" si="5"/>
        <v>43093</v>
      </c>
      <c r="L12" s="742">
        <f t="shared" si="5"/>
        <v>43095</v>
      </c>
      <c r="M12" s="742">
        <f t="shared" si="5"/>
        <v>43096</v>
      </c>
      <c r="N12" s="742">
        <f t="shared" si="5"/>
        <v>43098</v>
      </c>
      <c r="O12" s="742">
        <f t="shared" si="5"/>
        <v>43099</v>
      </c>
      <c r="P12" s="742">
        <f t="shared" si="5"/>
        <v>43101</v>
      </c>
      <c r="Q12" s="742">
        <f t="shared" si="5"/>
        <v>43102</v>
      </c>
      <c r="R12" s="742">
        <f t="shared" si="5"/>
        <v>43102</v>
      </c>
      <c r="S12" s="742">
        <f t="shared" si="5"/>
        <v>43103</v>
      </c>
      <c r="T12" s="742">
        <f t="shared" si="5"/>
        <v>43104</v>
      </c>
      <c r="U12" s="742">
        <f t="shared" si="5"/>
        <v>43105</v>
      </c>
      <c r="V12" s="743">
        <f t="shared" si="5"/>
        <v>43106</v>
      </c>
      <c r="W12" s="1038"/>
    </row>
    <row r="13" spans="1:23" s="665" customFormat="1" ht="24.95" hidden="1" customHeight="1">
      <c r="A13" s="744">
        <v>1</v>
      </c>
      <c r="B13" s="722" t="s">
        <v>11</v>
      </c>
      <c r="C13" s="723" t="s">
        <v>55</v>
      </c>
      <c r="D13" s="724" t="s">
        <v>12</v>
      </c>
      <c r="E13" s="745"/>
      <c r="F13" s="746">
        <f>F11+1</f>
        <v>344</v>
      </c>
      <c r="G13" s="747">
        <f>G11+1</f>
        <v>344</v>
      </c>
      <c r="H13" s="1173">
        <f t="shared" si="1"/>
        <v>482</v>
      </c>
      <c r="I13" s="1174">
        <f t="shared" si="2"/>
        <v>483</v>
      </c>
      <c r="J13" s="725">
        <f t="shared" ref="J13:V13" si="6">J12+7</f>
        <v>43099</v>
      </c>
      <c r="K13" s="725">
        <f t="shared" si="6"/>
        <v>43100</v>
      </c>
      <c r="L13" s="725">
        <f t="shared" si="6"/>
        <v>43102</v>
      </c>
      <c r="M13" s="725">
        <f t="shared" si="6"/>
        <v>43103</v>
      </c>
      <c r="N13" s="725">
        <f t="shared" si="6"/>
        <v>43105</v>
      </c>
      <c r="O13" s="725">
        <f t="shared" si="6"/>
        <v>43106</v>
      </c>
      <c r="P13" s="725">
        <f t="shared" si="6"/>
        <v>43108</v>
      </c>
      <c r="Q13" s="725">
        <f t="shared" si="6"/>
        <v>43109</v>
      </c>
      <c r="R13" s="725">
        <f t="shared" si="6"/>
        <v>43109</v>
      </c>
      <c r="S13" s="725">
        <f t="shared" si="6"/>
        <v>43110</v>
      </c>
      <c r="T13" s="725">
        <f t="shared" si="6"/>
        <v>43111</v>
      </c>
      <c r="U13" s="725">
        <f t="shared" si="6"/>
        <v>43112</v>
      </c>
      <c r="V13" s="727">
        <f t="shared" si="6"/>
        <v>43113</v>
      </c>
      <c r="W13" s="1038" t="s">
        <v>353</v>
      </c>
    </row>
    <row r="14" spans="1:23" s="665" customFormat="1" ht="24.95" hidden="1" customHeight="1" thickBot="1">
      <c r="A14" s="1254">
        <f t="shared" si="0"/>
        <v>2</v>
      </c>
      <c r="B14" s="1255" t="s">
        <v>310</v>
      </c>
      <c r="C14" s="761" t="s">
        <v>261</v>
      </c>
      <c r="D14" s="1256" t="s">
        <v>132</v>
      </c>
      <c r="E14" s="1257"/>
      <c r="F14" s="1258">
        <f t="shared" ref="F14:G14" si="7">F12+1</f>
        <v>45</v>
      </c>
      <c r="G14" s="1259">
        <f t="shared" si="7"/>
        <v>45</v>
      </c>
      <c r="H14" s="1260">
        <f t="shared" si="1"/>
        <v>316</v>
      </c>
      <c r="I14" s="1261">
        <f t="shared" si="2"/>
        <v>317</v>
      </c>
      <c r="J14" s="755">
        <f t="shared" ref="J14:V14" si="8">J13+7</f>
        <v>43106</v>
      </c>
      <c r="K14" s="755">
        <f t="shared" si="8"/>
        <v>43107</v>
      </c>
      <c r="L14" s="755">
        <f t="shared" si="8"/>
        <v>43109</v>
      </c>
      <c r="M14" s="755">
        <f t="shared" si="8"/>
        <v>43110</v>
      </c>
      <c r="N14" s="755">
        <f t="shared" si="8"/>
        <v>43112</v>
      </c>
      <c r="O14" s="755">
        <f t="shared" si="8"/>
        <v>43113</v>
      </c>
      <c r="P14" s="755">
        <f t="shared" si="8"/>
        <v>43115</v>
      </c>
      <c r="Q14" s="755">
        <f t="shared" si="8"/>
        <v>43116</v>
      </c>
      <c r="R14" s="755">
        <f t="shared" si="8"/>
        <v>43116</v>
      </c>
      <c r="S14" s="755">
        <f t="shared" si="8"/>
        <v>43117</v>
      </c>
      <c r="T14" s="755">
        <f t="shared" si="8"/>
        <v>43118</v>
      </c>
      <c r="U14" s="755">
        <f t="shared" si="8"/>
        <v>43119</v>
      </c>
      <c r="V14" s="756">
        <f t="shared" si="8"/>
        <v>43120</v>
      </c>
      <c r="W14" s="1038"/>
    </row>
    <row r="15" spans="1:23" s="665" customFormat="1" ht="24.95" hidden="1" customHeight="1">
      <c r="A15" s="1262">
        <f t="shared" si="0"/>
        <v>3</v>
      </c>
      <c r="B15" s="758" t="s">
        <v>11</v>
      </c>
      <c r="C15" s="759" t="s">
        <v>55</v>
      </c>
      <c r="D15" s="760" t="s">
        <v>12</v>
      </c>
      <c r="E15" s="1263"/>
      <c r="F15" s="1264">
        <f>F13+1</f>
        <v>345</v>
      </c>
      <c r="G15" s="1265">
        <f>G13+1</f>
        <v>345</v>
      </c>
      <c r="H15" s="1266">
        <f t="shared" si="1"/>
        <v>484</v>
      </c>
      <c r="I15" s="1267">
        <f t="shared" si="2"/>
        <v>485</v>
      </c>
      <c r="J15" s="720">
        <f t="shared" ref="J15:V15" si="9">J14+7</f>
        <v>43113</v>
      </c>
      <c r="K15" s="720">
        <f t="shared" si="9"/>
        <v>43114</v>
      </c>
      <c r="L15" s="720">
        <f t="shared" si="9"/>
        <v>43116</v>
      </c>
      <c r="M15" s="720">
        <f t="shared" si="9"/>
        <v>43117</v>
      </c>
      <c r="N15" s="720">
        <f t="shared" si="9"/>
        <v>43119</v>
      </c>
      <c r="O15" s="720">
        <f t="shared" si="9"/>
        <v>43120</v>
      </c>
      <c r="P15" s="720">
        <f t="shared" si="9"/>
        <v>43122</v>
      </c>
      <c r="Q15" s="720">
        <f t="shared" si="9"/>
        <v>43123</v>
      </c>
      <c r="R15" s="720">
        <f t="shared" si="9"/>
        <v>43123</v>
      </c>
      <c r="S15" s="720">
        <f t="shared" si="9"/>
        <v>43124</v>
      </c>
      <c r="T15" s="720">
        <f t="shared" si="9"/>
        <v>43125</v>
      </c>
      <c r="U15" s="720">
        <f t="shared" si="9"/>
        <v>43126</v>
      </c>
      <c r="V15" s="721">
        <f t="shared" si="9"/>
        <v>43127</v>
      </c>
      <c r="W15" s="1315" t="s">
        <v>354</v>
      </c>
    </row>
    <row r="16" spans="1:23" s="665" customFormat="1" ht="24.95" hidden="1" customHeight="1" thickBot="1">
      <c r="A16" s="735">
        <f t="shared" si="0"/>
        <v>4</v>
      </c>
      <c r="B16" s="736" t="s">
        <v>310</v>
      </c>
      <c r="C16" s="737" t="s">
        <v>261</v>
      </c>
      <c r="D16" s="738" t="s">
        <v>132</v>
      </c>
      <c r="E16" s="739"/>
      <c r="F16" s="740">
        <f t="shared" ref="F16:G16" si="10">F14+1</f>
        <v>46</v>
      </c>
      <c r="G16" s="741">
        <f t="shared" si="10"/>
        <v>46</v>
      </c>
      <c r="H16" s="1171">
        <f t="shared" si="1"/>
        <v>318</v>
      </c>
      <c r="I16" s="1172">
        <f t="shared" si="2"/>
        <v>319</v>
      </c>
      <c r="J16" s="742">
        <f t="shared" ref="J16:V16" si="11">J15+7</f>
        <v>43120</v>
      </c>
      <c r="K16" s="742">
        <f t="shared" si="11"/>
        <v>43121</v>
      </c>
      <c r="L16" s="742">
        <f t="shared" si="11"/>
        <v>43123</v>
      </c>
      <c r="M16" s="742">
        <f t="shared" si="11"/>
        <v>43124</v>
      </c>
      <c r="N16" s="742">
        <f t="shared" si="11"/>
        <v>43126</v>
      </c>
      <c r="O16" s="742">
        <f t="shared" si="11"/>
        <v>43127</v>
      </c>
      <c r="P16" s="742">
        <f t="shared" si="11"/>
        <v>43129</v>
      </c>
      <c r="Q16" s="742">
        <f t="shared" si="11"/>
        <v>43130</v>
      </c>
      <c r="R16" s="742">
        <f t="shared" si="11"/>
        <v>43130</v>
      </c>
      <c r="S16" s="742">
        <f t="shared" si="11"/>
        <v>43131</v>
      </c>
      <c r="T16" s="742">
        <f t="shared" si="11"/>
        <v>43132</v>
      </c>
      <c r="U16" s="742">
        <f t="shared" si="11"/>
        <v>43133</v>
      </c>
      <c r="V16" s="743">
        <f t="shared" si="11"/>
        <v>43134</v>
      </c>
      <c r="W16" s="1315"/>
    </row>
    <row r="17" spans="1:25" s="665" customFormat="1" ht="24.95" customHeight="1">
      <c r="A17" s="744">
        <f>A16+1</f>
        <v>5</v>
      </c>
      <c r="B17" s="722" t="s">
        <v>11</v>
      </c>
      <c r="C17" s="723" t="s">
        <v>55</v>
      </c>
      <c r="D17" s="724" t="s">
        <v>12</v>
      </c>
      <c r="E17" s="745"/>
      <c r="F17" s="746">
        <f>F15+1</f>
        <v>346</v>
      </c>
      <c r="G17" s="747">
        <f>G15+1</f>
        <v>346</v>
      </c>
      <c r="H17" s="1173">
        <f t="shared" si="1"/>
        <v>486</v>
      </c>
      <c r="I17" s="1174">
        <f t="shared" si="2"/>
        <v>487</v>
      </c>
      <c r="J17" s="725">
        <f t="shared" ref="J17:V17" si="12">J16+7</f>
        <v>43127</v>
      </c>
      <c r="K17" s="725">
        <f t="shared" si="12"/>
        <v>43128</v>
      </c>
      <c r="L17" s="725">
        <f t="shared" si="12"/>
        <v>43130</v>
      </c>
      <c r="M17" s="725">
        <f t="shared" si="12"/>
        <v>43131</v>
      </c>
      <c r="N17" s="725">
        <f t="shared" si="12"/>
        <v>43133</v>
      </c>
      <c r="O17" s="725">
        <f t="shared" si="12"/>
        <v>43134</v>
      </c>
      <c r="P17" s="725">
        <f t="shared" si="12"/>
        <v>43136</v>
      </c>
      <c r="Q17" s="725">
        <f t="shared" si="12"/>
        <v>43137</v>
      </c>
      <c r="R17" s="725">
        <f t="shared" si="12"/>
        <v>43137</v>
      </c>
      <c r="S17" s="725">
        <f t="shared" si="12"/>
        <v>43138</v>
      </c>
      <c r="T17" s="725">
        <f t="shared" si="12"/>
        <v>43139</v>
      </c>
      <c r="U17" s="725">
        <f t="shared" si="12"/>
        <v>43140</v>
      </c>
      <c r="V17" s="727">
        <f t="shared" si="12"/>
        <v>43141</v>
      </c>
      <c r="W17" s="1315" t="s">
        <v>431</v>
      </c>
    </row>
    <row r="18" spans="1:25" s="665" customFormat="1" ht="24.95" customHeight="1" thickBot="1">
      <c r="A18" s="1254">
        <f t="shared" si="0"/>
        <v>6</v>
      </c>
      <c r="B18" s="1255" t="s">
        <v>310</v>
      </c>
      <c r="C18" s="761" t="s">
        <v>261</v>
      </c>
      <c r="D18" s="1256" t="s">
        <v>132</v>
      </c>
      <c r="E18" s="1257"/>
      <c r="F18" s="1258">
        <f t="shared" ref="F18:G18" si="13">F16+1</f>
        <v>47</v>
      </c>
      <c r="G18" s="1259">
        <f t="shared" si="13"/>
        <v>47</v>
      </c>
      <c r="H18" s="1260">
        <f t="shared" si="1"/>
        <v>320</v>
      </c>
      <c r="I18" s="1261">
        <f t="shared" si="2"/>
        <v>321</v>
      </c>
      <c r="J18" s="755">
        <f t="shared" ref="J18:V18" si="14">J17+7</f>
        <v>43134</v>
      </c>
      <c r="K18" s="755">
        <f t="shared" si="14"/>
        <v>43135</v>
      </c>
      <c r="L18" s="755">
        <f t="shared" si="14"/>
        <v>43137</v>
      </c>
      <c r="M18" s="755">
        <f t="shared" si="14"/>
        <v>43138</v>
      </c>
      <c r="N18" s="755">
        <f t="shared" si="14"/>
        <v>43140</v>
      </c>
      <c r="O18" s="755">
        <f t="shared" si="14"/>
        <v>43141</v>
      </c>
      <c r="P18" s="755">
        <f t="shared" si="14"/>
        <v>43143</v>
      </c>
      <c r="Q18" s="755">
        <f t="shared" si="14"/>
        <v>43144</v>
      </c>
      <c r="R18" s="755">
        <f t="shared" si="14"/>
        <v>43144</v>
      </c>
      <c r="S18" s="755">
        <f t="shared" si="14"/>
        <v>43145</v>
      </c>
      <c r="T18" s="755">
        <f t="shared" si="14"/>
        <v>43146</v>
      </c>
      <c r="U18" s="755">
        <f t="shared" si="14"/>
        <v>43147</v>
      </c>
      <c r="V18" s="756">
        <f t="shared" si="14"/>
        <v>43148</v>
      </c>
      <c r="W18" s="1315"/>
    </row>
    <row r="19" spans="1:25" s="665" customFormat="1" ht="24.95" customHeight="1">
      <c r="A19" s="1262">
        <f t="shared" si="0"/>
        <v>7</v>
      </c>
      <c r="B19" s="758" t="s">
        <v>11</v>
      </c>
      <c r="C19" s="759" t="s">
        <v>55</v>
      </c>
      <c r="D19" s="760" t="s">
        <v>12</v>
      </c>
      <c r="E19" s="1263"/>
      <c r="F19" s="1264">
        <f>F17+1</f>
        <v>347</v>
      </c>
      <c r="G19" s="1265">
        <f>G17+1</f>
        <v>347</v>
      </c>
      <c r="H19" s="1266">
        <f t="shared" si="1"/>
        <v>488</v>
      </c>
      <c r="I19" s="1539">
        <f t="shared" si="2"/>
        <v>489</v>
      </c>
      <c r="J19" s="720">
        <f t="shared" ref="J19:S19" si="15">J18+7</f>
        <v>43141</v>
      </c>
      <c r="K19" s="720">
        <f t="shared" si="15"/>
        <v>43142</v>
      </c>
      <c r="L19" s="720">
        <f t="shared" si="15"/>
        <v>43144</v>
      </c>
      <c r="M19" s="720">
        <f t="shared" si="15"/>
        <v>43145</v>
      </c>
      <c r="N19" s="720">
        <f t="shared" si="15"/>
        <v>43147</v>
      </c>
      <c r="O19" s="720">
        <f t="shared" si="15"/>
        <v>43148</v>
      </c>
      <c r="P19" s="1538">
        <f t="shared" si="15"/>
        <v>43150</v>
      </c>
      <c r="Q19" s="1538">
        <f t="shared" si="15"/>
        <v>43151</v>
      </c>
      <c r="R19" s="1314">
        <f t="shared" si="15"/>
        <v>43151</v>
      </c>
      <c r="S19" s="1314">
        <f t="shared" si="15"/>
        <v>43152</v>
      </c>
      <c r="T19" s="1540"/>
      <c r="U19" s="1540"/>
      <c r="V19" s="1541"/>
      <c r="W19" s="1315" t="s">
        <v>577</v>
      </c>
    </row>
    <row r="20" spans="1:25" s="665" customFormat="1" ht="24.95" customHeight="1" thickBot="1">
      <c r="A20" s="735">
        <f t="shared" si="0"/>
        <v>8</v>
      </c>
      <c r="B20" s="736" t="s">
        <v>310</v>
      </c>
      <c r="C20" s="737" t="s">
        <v>261</v>
      </c>
      <c r="D20" s="738" t="s">
        <v>132</v>
      </c>
      <c r="E20" s="739"/>
      <c r="F20" s="740">
        <f t="shared" ref="F20:G20" si="16">F18+1</f>
        <v>48</v>
      </c>
      <c r="G20" s="741">
        <f t="shared" si="16"/>
        <v>48</v>
      </c>
      <c r="H20" s="1171">
        <f t="shared" si="1"/>
        <v>322</v>
      </c>
      <c r="I20" s="1172">
        <f t="shared" si="2"/>
        <v>323</v>
      </c>
      <c r="J20" s="742">
        <f t="shared" ref="J20:Q20" si="17">J19+7</f>
        <v>43148</v>
      </c>
      <c r="K20" s="742">
        <f t="shared" si="17"/>
        <v>43149</v>
      </c>
      <c r="L20" s="742">
        <f t="shared" si="17"/>
        <v>43151</v>
      </c>
      <c r="M20" s="742">
        <f t="shared" si="17"/>
        <v>43152</v>
      </c>
      <c r="N20" s="742">
        <f t="shared" si="17"/>
        <v>43154</v>
      </c>
      <c r="O20" s="742">
        <f t="shared" si="17"/>
        <v>43155</v>
      </c>
      <c r="P20" s="742">
        <f t="shared" si="17"/>
        <v>43157</v>
      </c>
      <c r="Q20" s="742">
        <f t="shared" si="17"/>
        <v>43158</v>
      </c>
      <c r="R20" s="742">
        <v>43158</v>
      </c>
      <c r="S20" s="742">
        <v>43159</v>
      </c>
      <c r="T20" s="742">
        <v>43160</v>
      </c>
      <c r="U20" s="742">
        <v>43161</v>
      </c>
      <c r="V20" s="1316">
        <v>43163</v>
      </c>
      <c r="W20" s="1328" t="s">
        <v>579</v>
      </c>
      <c r="X20" s="1327"/>
      <c r="Y20" s="1327"/>
    </row>
    <row r="21" spans="1:25" s="1297" customFormat="1" ht="9.9499999999999993" customHeight="1">
      <c r="A21" s="1298"/>
      <c r="B21" s="1299"/>
      <c r="C21" s="1300"/>
      <c r="D21" s="1301"/>
      <c r="E21" s="1302"/>
      <c r="F21" s="1303"/>
      <c r="G21" s="1304"/>
      <c r="H21" s="1305"/>
      <c r="I21" s="1305"/>
      <c r="J21" s="1306"/>
      <c r="K21" s="1306"/>
      <c r="L21" s="1306"/>
      <c r="M21" s="1306"/>
      <c r="N21" s="1306"/>
      <c r="O21" s="1306"/>
      <c r="P21" s="1306"/>
      <c r="Q21" s="1306"/>
      <c r="R21" s="1306"/>
      <c r="S21" s="1306"/>
      <c r="T21" s="1306"/>
      <c r="U21" s="1306"/>
      <c r="V21" s="1317"/>
      <c r="W21" s="1318"/>
    </row>
    <row r="22" spans="1:25" s="665" customFormat="1" ht="9.9499999999999993" customHeight="1">
      <c r="A22" s="599" t="s">
        <v>578</v>
      </c>
      <c r="B22" s="598" t="s">
        <v>762</v>
      </c>
      <c r="C22" s="598"/>
      <c r="D22" s="598"/>
      <c r="E22" s="598"/>
      <c r="F22" s="598"/>
      <c r="G22" s="598"/>
      <c r="H22" s="598"/>
      <c r="I22" s="598"/>
      <c r="J22" s="598"/>
      <c r="K22" s="598"/>
      <c r="L22" s="598"/>
      <c r="M22" s="598"/>
      <c r="N22" s="598"/>
      <c r="O22" s="598"/>
      <c r="P22" s="598"/>
      <c r="Q22" s="598"/>
      <c r="R22" s="598"/>
      <c r="S22" s="598"/>
      <c r="T22" s="598"/>
      <c r="U22" s="598"/>
      <c r="V22" s="598"/>
      <c r="W22" s="1296"/>
      <c r="X22" s="1307"/>
    </row>
    <row r="23" spans="1:25" s="665" customFormat="1" ht="9.9499999999999993" customHeight="1">
      <c r="A23" s="599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598"/>
      <c r="P23" s="598"/>
      <c r="Q23" s="598"/>
      <c r="R23" s="598"/>
      <c r="S23" s="598"/>
      <c r="T23" s="598"/>
      <c r="U23" s="598"/>
      <c r="V23" s="598"/>
      <c r="W23" s="1296"/>
      <c r="X23" s="1307"/>
    </row>
    <row r="24" spans="1:25" s="665" customFormat="1" ht="19.5" customHeight="1">
      <c r="A24" s="252" t="s">
        <v>580</v>
      </c>
      <c r="B24" s="2"/>
      <c r="C24" s="2"/>
      <c r="D24" s="595"/>
      <c r="E24" s="595"/>
      <c r="F24" s="586"/>
      <c r="G24" s="586"/>
      <c r="H24" s="587"/>
      <c r="I24" s="587"/>
      <c r="J24" s="588"/>
      <c r="K24" s="588"/>
      <c r="L24" s="588"/>
      <c r="M24" s="588"/>
      <c r="N24" s="588"/>
      <c r="O24" s="589"/>
      <c r="P24" s="589"/>
      <c r="Q24" s="597"/>
      <c r="R24" s="589"/>
      <c r="S24" s="597"/>
      <c r="T24" s="589"/>
      <c r="U24" s="589"/>
      <c r="V24" s="589"/>
      <c r="W24" s="1296"/>
      <c r="X24" s="1307"/>
    </row>
    <row r="25" spans="1:25" s="665" customFormat="1" ht="19.5" customHeight="1">
      <c r="A25" s="584" t="s">
        <v>404</v>
      </c>
      <c r="B25" s="585"/>
      <c r="C25" s="585"/>
      <c r="D25" s="590"/>
      <c r="E25" s="590"/>
      <c r="F25" s="590"/>
      <c r="G25" s="590"/>
      <c r="H25" s="591"/>
      <c r="I25" s="591"/>
      <c r="J25" s="592"/>
      <c r="K25" s="593"/>
      <c r="L25" s="593"/>
      <c r="M25" s="593"/>
      <c r="N25" s="592"/>
      <c r="O25" s="594"/>
      <c r="P25" s="594"/>
      <c r="Q25" s="597"/>
      <c r="R25" s="594"/>
      <c r="S25" s="597"/>
      <c r="T25" s="594"/>
      <c r="U25" s="594"/>
      <c r="V25" s="594"/>
      <c r="W25" s="1268"/>
    </row>
    <row r="26" spans="1:25" s="665" customFormat="1" ht="15.75" customHeight="1" thickBot="1">
      <c r="A26" s="267" t="s">
        <v>575</v>
      </c>
      <c r="B26" s="339"/>
      <c r="C26" s="339"/>
      <c r="D26" s="339"/>
      <c r="E26" s="339"/>
      <c r="F26" s="339"/>
      <c r="G26" s="339"/>
      <c r="H26" s="340"/>
      <c r="I26" s="340"/>
      <c r="J26" s="341"/>
      <c r="K26" s="341"/>
      <c r="L26" s="341"/>
      <c r="M26" s="341"/>
      <c r="N26" s="341"/>
      <c r="O26" s="338"/>
      <c r="P26" s="338"/>
      <c r="Q26" s="598"/>
      <c r="R26" s="338"/>
      <c r="S26" s="598"/>
      <c r="T26" s="596"/>
      <c r="U26" s="338"/>
      <c r="V26" s="338"/>
      <c r="W26" s="1268"/>
    </row>
    <row r="27" spans="1:25" s="665" customFormat="1" ht="15" customHeight="1">
      <c r="A27" s="1846" t="s">
        <v>48</v>
      </c>
      <c r="B27" s="1848" t="s">
        <v>0</v>
      </c>
      <c r="C27" s="1850" t="s">
        <v>49</v>
      </c>
      <c r="D27" s="1852" t="s">
        <v>50</v>
      </c>
      <c r="E27" s="1853"/>
      <c r="F27" s="1852" t="s">
        <v>51</v>
      </c>
      <c r="G27" s="1856"/>
      <c r="H27" s="1856"/>
      <c r="I27" s="1856"/>
      <c r="J27" s="1840" t="s">
        <v>239</v>
      </c>
      <c r="K27" s="1841"/>
      <c r="L27" s="1840" t="s">
        <v>84</v>
      </c>
      <c r="M27" s="1841"/>
      <c r="N27" s="1842" t="s">
        <v>52</v>
      </c>
      <c r="O27" s="1833"/>
      <c r="P27" s="1843" t="s">
        <v>68</v>
      </c>
      <c r="Q27" s="1844"/>
      <c r="R27" s="1842" t="s">
        <v>571</v>
      </c>
      <c r="S27" s="1845"/>
      <c r="T27" s="1725" t="s">
        <v>81</v>
      </c>
      <c r="U27" s="1832"/>
      <c r="V27" s="1833" t="s">
        <v>52</v>
      </c>
      <c r="W27" s="1834"/>
      <c r="X27" s="763" t="s">
        <v>307</v>
      </c>
    </row>
    <row r="28" spans="1:25" s="665" customFormat="1" ht="15" customHeight="1">
      <c r="A28" s="1847"/>
      <c r="B28" s="1849"/>
      <c r="C28" s="1851"/>
      <c r="D28" s="1854"/>
      <c r="E28" s="1855"/>
      <c r="F28" s="1854"/>
      <c r="G28" s="1857"/>
      <c r="H28" s="1857"/>
      <c r="I28" s="1857"/>
      <c r="J28" s="1835" t="s">
        <v>91</v>
      </c>
      <c r="K28" s="1836"/>
      <c r="L28" s="1835" t="s">
        <v>85</v>
      </c>
      <c r="M28" s="1836"/>
      <c r="N28" s="1835" t="s">
        <v>157</v>
      </c>
      <c r="O28" s="1836"/>
      <c r="P28" s="1704" t="s">
        <v>69</v>
      </c>
      <c r="Q28" s="1705"/>
      <c r="R28" s="1835" t="s">
        <v>38</v>
      </c>
      <c r="S28" s="1837"/>
      <c r="T28" s="1706" t="s">
        <v>45</v>
      </c>
      <c r="U28" s="1838"/>
      <c r="V28" s="1836" t="s">
        <v>157</v>
      </c>
      <c r="W28" s="1839"/>
      <c r="X28" s="662" t="s">
        <v>91</v>
      </c>
    </row>
    <row r="29" spans="1:25" ht="15" customHeight="1">
      <c r="A29" s="1847"/>
      <c r="B29" s="1849"/>
      <c r="C29" s="1851"/>
      <c r="D29" s="1858" t="s">
        <v>54</v>
      </c>
      <c r="E29" s="1858" t="s">
        <v>55</v>
      </c>
      <c r="F29" s="1859" t="s">
        <v>54</v>
      </c>
      <c r="G29" s="1860"/>
      <c r="H29" s="1859" t="s">
        <v>56</v>
      </c>
      <c r="I29" s="1861"/>
      <c r="J29" s="1319" t="s">
        <v>57</v>
      </c>
      <c r="K29" s="1320" t="s">
        <v>4</v>
      </c>
      <c r="L29" s="1319" t="s">
        <v>57</v>
      </c>
      <c r="M29" s="1320" t="s">
        <v>4</v>
      </c>
      <c r="N29" s="1319" t="s">
        <v>57</v>
      </c>
      <c r="O29" s="1319" t="s">
        <v>4</v>
      </c>
      <c r="P29" s="1358" t="s">
        <v>57</v>
      </c>
      <c r="Q29" s="1358" t="s">
        <v>4</v>
      </c>
      <c r="R29" s="1319" t="s">
        <v>57</v>
      </c>
      <c r="S29" s="1320" t="s">
        <v>4</v>
      </c>
      <c r="T29" s="1322" t="s">
        <v>57</v>
      </c>
      <c r="U29" s="1375" t="s">
        <v>4</v>
      </c>
      <c r="V29" s="1369" t="s">
        <v>57</v>
      </c>
      <c r="W29" s="1320" t="s">
        <v>4</v>
      </c>
      <c r="X29" s="1321" t="s">
        <v>57</v>
      </c>
    </row>
    <row r="30" spans="1:25" ht="15" customHeight="1">
      <c r="A30" s="1847"/>
      <c r="B30" s="1849"/>
      <c r="C30" s="1851"/>
      <c r="D30" s="1858"/>
      <c r="E30" s="1858"/>
      <c r="F30" s="1859"/>
      <c r="G30" s="1860"/>
      <c r="H30" s="1859"/>
      <c r="I30" s="1861"/>
      <c r="J30" s="1149" t="s">
        <v>27</v>
      </c>
      <c r="K30" s="1149" t="s">
        <v>36</v>
      </c>
      <c r="L30" s="1149" t="s">
        <v>28</v>
      </c>
      <c r="M30" s="1149" t="s">
        <v>29</v>
      </c>
      <c r="N30" s="1149" t="s">
        <v>570</v>
      </c>
      <c r="O30" s="1149" t="s">
        <v>40</v>
      </c>
      <c r="P30" s="1359" t="s">
        <v>27</v>
      </c>
      <c r="Q30" s="1359" t="s">
        <v>36</v>
      </c>
      <c r="R30" s="1149" t="s">
        <v>36</v>
      </c>
      <c r="S30" s="1308" t="s">
        <v>28</v>
      </c>
      <c r="T30" s="1323" t="s">
        <v>29</v>
      </c>
      <c r="U30" s="1376" t="s">
        <v>40</v>
      </c>
      <c r="V30" s="1370" t="s">
        <v>26</v>
      </c>
      <c r="W30" s="1149" t="s">
        <v>27</v>
      </c>
      <c r="X30" s="1153" t="s">
        <v>27</v>
      </c>
    </row>
    <row r="31" spans="1:25" ht="15" customHeight="1" thickBot="1">
      <c r="A31" s="1847"/>
      <c r="B31" s="1849"/>
      <c r="C31" s="1851"/>
      <c r="D31" s="1858"/>
      <c r="E31" s="1858"/>
      <c r="F31" s="1859"/>
      <c r="G31" s="1860"/>
      <c r="H31" s="1859"/>
      <c r="I31" s="1861"/>
      <c r="J31" s="1311">
        <v>2201.8645833333335</v>
      </c>
      <c r="K31" s="1311">
        <v>2201.6979166666665</v>
      </c>
      <c r="L31" s="1311">
        <v>2201.9583333333335</v>
      </c>
      <c r="M31" s="1311">
        <v>2201.7916666666665</v>
      </c>
      <c r="N31" s="1311">
        <v>2200.9583333333335</v>
      </c>
      <c r="O31" s="1311">
        <v>2200.9583333333335</v>
      </c>
      <c r="P31" s="1360">
        <v>2201.3333333333335</v>
      </c>
      <c r="Q31" s="1360">
        <v>2201.1666666666665</v>
      </c>
      <c r="R31" s="1154">
        <v>2201.8958333333335</v>
      </c>
      <c r="S31" s="1366">
        <v>2201.6458333333335</v>
      </c>
      <c r="T31" s="1362">
        <v>2201.4791666666665</v>
      </c>
      <c r="U31" s="1377">
        <v>2201.4791666666665</v>
      </c>
      <c r="V31" s="1371">
        <v>2201.0625</v>
      </c>
      <c r="W31" s="1311">
        <v>2201.0625</v>
      </c>
      <c r="X31" s="1324">
        <v>2201.8645833333335</v>
      </c>
    </row>
    <row r="32" spans="1:25" ht="24.95" customHeight="1">
      <c r="A32" s="1041">
        <v>9</v>
      </c>
      <c r="B32" s="1545" t="s">
        <v>573</v>
      </c>
      <c r="C32" s="1043"/>
      <c r="D32" s="1044"/>
      <c r="E32" s="1045"/>
      <c r="F32" s="1046"/>
      <c r="G32" s="1047"/>
      <c r="H32" s="1165"/>
      <c r="I32" s="1166"/>
      <c r="J32" s="1313">
        <v>43157</v>
      </c>
      <c r="K32" s="1048">
        <v>43157</v>
      </c>
      <c r="L32" s="1048">
        <v>43158</v>
      </c>
      <c r="M32" s="1048">
        <v>43159</v>
      </c>
      <c r="N32" s="1312">
        <v>43159</v>
      </c>
      <c r="O32" s="1312">
        <v>43160</v>
      </c>
      <c r="P32" s="1312">
        <v>43163</v>
      </c>
      <c r="Q32" s="1312">
        <v>43164</v>
      </c>
      <c r="R32" s="1312">
        <v>43164</v>
      </c>
      <c r="S32" s="1367">
        <v>43165</v>
      </c>
      <c r="T32" s="1363">
        <v>43166</v>
      </c>
      <c r="U32" s="1378">
        <v>43167</v>
      </c>
      <c r="V32" s="1372">
        <v>43169</v>
      </c>
      <c r="W32" s="1312">
        <v>43170</v>
      </c>
      <c r="X32" s="1049">
        <v>43170</v>
      </c>
      <c r="Y32" s="1310" t="s">
        <v>572</v>
      </c>
    </row>
    <row r="33" spans="1:25" ht="24.95" customHeight="1" thickBot="1">
      <c r="A33" s="748">
        <f>A32+1</f>
        <v>10</v>
      </c>
      <c r="B33" s="749" t="s">
        <v>310</v>
      </c>
      <c r="C33" s="750" t="s">
        <v>261</v>
      </c>
      <c r="D33" s="751" t="s">
        <v>132</v>
      </c>
      <c r="E33" s="752"/>
      <c r="F33" s="753">
        <v>49</v>
      </c>
      <c r="G33" s="754">
        <v>49</v>
      </c>
      <c r="H33" s="1167" t="s">
        <v>581</v>
      </c>
      <c r="I33" s="1168" t="s">
        <v>582</v>
      </c>
      <c r="J33" s="1365">
        <v>43163</v>
      </c>
      <c r="K33" s="755">
        <v>43164</v>
      </c>
      <c r="L33" s="755">
        <f>L32+7</f>
        <v>43165</v>
      </c>
      <c r="M33" s="755">
        <f>M32+7</f>
        <v>43166</v>
      </c>
      <c r="N33" s="1309">
        <f>N32+7</f>
        <v>43166</v>
      </c>
      <c r="O33" s="1309">
        <v>43167</v>
      </c>
      <c r="P33" s="1361">
        <f t="shared" ref="P33:W33" si="18">P32+7</f>
        <v>43170</v>
      </c>
      <c r="Q33" s="1361">
        <f t="shared" si="18"/>
        <v>43171</v>
      </c>
      <c r="R33" s="1309">
        <f t="shared" si="18"/>
        <v>43171</v>
      </c>
      <c r="S33" s="1368">
        <f t="shared" si="18"/>
        <v>43172</v>
      </c>
      <c r="T33" s="1364">
        <f t="shared" si="18"/>
        <v>43173</v>
      </c>
      <c r="U33" s="1379">
        <f t="shared" si="18"/>
        <v>43174</v>
      </c>
      <c r="V33" s="1373">
        <f t="shared" si="18"/>
        <v>43176</v>
      </c>
      <c r="W33" s="755">
        <f t="shared" si="18"/>
        <v>43177</v>
      </c>
      <c r="X33" s="756">
        <f>X32+7</f>
        <v>43177</v>
      </c>
    </row>
    <row r="34" spans="1:25" ht="24.95" customHeight="1">
      <c r="A34" s="1546">
        <v>11</v>
      </c>
      <c r="B34" s="1547" t="s">
        <v>573</v>
      </c>
      <c r="C34" s="1548"/>
      <c r="D34" s="1549"/>
      <c r="E34" s="1550"/>
      <c r="F34" s="1551"/>
      <c r="G34" s="1552"/>
      <c r="H34" s="1553"/>
      <c r="I34" s="1554"/>
      <c r="J34" s="1555">
        <f>J33+7</f>
        <v>43170</v>
      </c>
      <c r="K34" s="1555">
        <f>K33+7</f>
        <v>43171</v>
      </c>
      <c r="L34" s="1555">
        <f t="shared" ref="L34:W37" si="19">L33+7</f>
        <v>43172</v>
      </c>
      <c r="M34" s="1555">
        <f t="shared" si="19"/>
        <v>43173</v>
      </c>
      <c r="N34" s="1555">
        <f t="shared" si="19"/>
        <v>43173</v>
      </c>
      <c r="O34" s="1555">
        <f t="shared" si="19"/>
        <v>43174</v>
      </c>
      <c r="P34" s="1555">
        <f t="shared" si="19"/>
        <v>43177</v>
      </c>
      <c r="Q34" s="1555">
        <f t="shared" si="19"/>
        <v>43178</v>
      </c>
      <c r="R34" s="1555">
        <f t="shared" si="19"/>
        <v>43178</v>
      </c>
      <c r="S34" s="1556">
        <f t="shared" si="19"/>
        <v>43179</v>
      </c>
      <c r="T34" s="1557">
        <f t="shared" si="19"/>
        <v>43180</v>
      </c>
      <c r="U34" s="1558">
        <f t="shared" si="19"/>
        <v>43181</v>
      </c>
      <c r="V34" s="1559">
        <f t="shared" si="19"/>
        <v>43183</v>
      </c>
      <c r="W34" s="1555">
        <f t="shared" si="19"/>
        <v>43184</v>
      </c>
      <c r="X34" s="1560">
        <f>X33+7</f>
        <v>43184</v>
      </c>
      <c r="Y34" s="1310" t="s">
        <v>574</v>
      </c>
    </row>
    <row r="35" spans="1:25" ht="24.95" customHeight="1" thickBot="1">
      <c r="A35" s="735">
        <f>A34+1</f>
        <v>12</v>
      </c>
      <c r="B35" s="736" t="s">
        <v>310</v>
      </c>
      <c r="C35" s="737" t="s">
        <v>261</v>
      </c>
      <c r="D35" s="738" t="s">
        <v>132</v>
      </c>
      <c r="E35" s="739"/>
      <c r="F35" s="740">
        <f>F33+1</f>
        <v>50</v>
      </c>
      <c r="G35" s="741">
        <f>G33+1</f>
        <v>50</v>
      </c>
      <c r="H35" s="1171" t="s">
        <v>583</v>
      </c>
      <c r="I35" s="1172" t="s">
        <v>584</v>
      </c>
      <c r="J35" s="1561">
        <f>J34+7</f>
        <v>43177</v>
      </c>
      <c r="K35" s="1561">
        <f t="shared" ref="K35:W39" si="20">K34+7</f>
        <v>43178</v>
      </c>
      <c r="L35" s="1561">
        <f t="shared" si="19"/>
        <v>43179</v>
      </c>
      <c r="M35" s="1561">
        <f t="shared" si="19"/>
        <v>43180</v>
      </c>
      <c r="N35" s="1561">
        <f t="shared" si="19"/>
        <v>43180</v>
      </c>
      <c r="O35" s="1561">
        <f t="shared" si="19"/>
        <v>43181</v>
      </c>
      <c r="P35" s="1562">
        <f t="shared" si="19"/>
        <v>43184</v>
      </c>
      <c r="Q35" s="1562">
        <f t="shared" si="19"/>
        <v>43185</v>
      </c>
      <c r="R35" s="1561">
        <f t="shared" si="19"/>
        <v>43185</v>
      </c>
      <c r="S35" s="1563">
        <f t="shared" si="19"/>
        <v>43186</v>
      </c>
      <c r="T35" s="1564">
        <f t="shared" si="19"/>
        <v>43187</v>
      </c>
      <c r="U35" s="1565">
        <f t="shared" si="19"/>
        <v>43188</v>
      </c>
      <c r="V35" s="1566">
        <f t="shared" si="19"/>
        <v>43190</v>
      </c>
      <c r="W35" s="1561">
        <f t="shared" si="19"/>
        <v>43191</v>
      </c>
      <c r="X35" s="1567">
        <f t="shared" ref="X35:X39" si="21">X34+7</f>
        <v>43191</v>
      </c>
    </row>
    <row r="36" spans="1:25" ht="24.95" customHeight="1">
      <c r="A36" s="1041">
        <f>A35+1</f>
        <v>13</v>
      </c>
      <c r="B36" s="1545" t="s">
        <v>573</v>
      </c>
      <c r="C36" s="1043"/>
      <c r="D36" s="1044"/>
      <c r="E36" s="1045"/>
      <c r="F36" s="1046"/>
      <c r="G36" s="1047"/>
      <c r="H36" s="1165"/>
      <c r="I36" s="1166"/>
      <c r="J36" s="1312">
        <f>J35+7</f>
        <v>43184</v>
      </c>
      <c r="K36" s="1312">
        <f t="shared" si="20"/>
        <v>43185</v>
      </c>
      <c r="L36" s="1312">
        <f t="shared" si="19"/>
        <v>43186</v>
      </c>
      <c r="M36" s="1312">
        <f t="shared" si="19"/>
        <v>43187</v>
      </c>
      <c r="N36" s="1312">
        <f t="shared" si="19"/>
        <v>43187</v>
      </c>
      <c r="O36" s="1312">
        <f t="shared" si="19"/>
        <v>43188</v>
      </c>
      <c r="P36" s="1312">
        <f t="shared" si="19"/>
        <v>43191</v>
      </c>
      <c r="Q36" s="1312">
        <f t="shared" si="19"/>
        <v>43192</v>
      </c>
      <c r="R36" s="1312">
        <f t="shared" si="19"/>
        <v>43192</v>
      </c>
      <c r="S36" s="1367">
        <f t="shared" si="19"/>
        <v>43193</v>
      </c>
      <c r="T36" s="1363">
        <f t="shared" si="19"/>
        <v>43194</v>
      </c>
      <c r="U36" s="1378">
        <f t="shared" si="19"/>
        <v>43195</v>
      </c>
      <c r="V36" s="1372">
        <f t="shared" si="19"/>
        <v>43197</v>
      </c>
      <c r="W36" s="1312">
        <f t="shared" si="19"/>
        <v>43198</v>
      </c>
      <c r="X36" s="1326">
        <f t="shared" si="21"/>
        <v>43198</v>
      </c>
      <c r="Y36" s="1310" t="s">
        <v>576</v>
      </c>
    </row>
    <row r="37" spans="1:25" ht="24.95" customHeight="1" thickBot="1">
      <c r="A37" s="748">
        <f>A36+1</f>
        <v>14</v>
      </c>
      <c r="B37" s="749" t="s">
        <v>310</v>
      </c>
      <c r="C37" s="750" t="s">
        <v>261</v>
      </c>
      <c r="D37" s="751" t="s">
        <v>132</v>
      </c>
      <c r="E37" s="752"/>
      <c r="F37" s="753">
        <f>F35+1</f>
        <v>51</v>
      </c>
      <c r="G37" s="754">
        <f>G35+1</f>
        <v>51</v>
      </c>
      <c r="H37" s="1167" t="s">
        <v>585</v>
      </c>
      <c r="I37" s="1168" t="s">
        <v>586</v>
      </c>
      <c r="J37" s="1309">
        <f>J36+7</f>
        <v>43191</v>
      </c>
      <c r="K37" s="1309">
        <f t="shared" si="20"/>
        <v>43192</v>
      </c>
      <c r="L37" s="1309">
        <f t="shared" si="19"/>
        <v>43193</v>
      </c>
      <c r="M37" s="1309">
        <f t="shared" si="19"/>
        <v>43194</v>
      </c>
      <c r="N37" s="1309">
        <f t="shared" si="19"/>
        <v>43194</v>
      </c>
      <c r="O37" s="1309">
        <f t="shared" si="19"/>
        <v>43195</v>
      </c>
      <c r="P37" s="1361">
        <f t="shared" si="19"/>
        <v>43198</v>
      </c>
      <c r="Q37" s="1361">
        <f t="shared" si="19"/>
        <v>43199</v>
      </c>
      <c r="R37" s="1309">
        <f t="shared" si="19"/>
        <v>43199</v>
      </c>
      <c r="S37" s="1368">
        <f t="shared" si="19"/>
        <v>43200</v>
      </c>
      <c r="T37" s="1364">
        <f t="shared" si="19"/>
        <v>43201</v>
      </c>
      <c r="U37" s="1379">
        <f t="shared" si="19"/>
        <v>43202</v>
      </c>
      <c r="V37" s="1374">
        <f t="shared" si="19"/>
        <v>43204</v>
      </c>
      <c r="W37" s="1309">
        <f t="shared" si="19"/>
        <v>43205</v>
      </c>
      <c r="X37" s="1325">
        <f t="shared" si="21"/>
        <v>43205</v>
      </c>
    </row>
    <row r="38" spans="1:25" ht="24.95" customHeight="1">
      <c r="A38" s="1546">
        <f>A37+1</f>
        <v>15</v>
      </c>
      <c r="B38" s="1547" t="s">
        <v>573</v>
      </c>
      <c r="C38" s="1548"/>
      <c r="D38" s="1549"/>
      <c r="E38" s="1550"/>
      <c r="F38" s="1551"/>
      <c r="G38" s="1552"/>
      <c r="H38" s="1553"/>
      <c r="I38" s="1554"/>
      <c r="J38" s="1555">
        <f>J37+7</f>
        <v>43198</v>
      </c>
      <c r="K38" s="1555">
        <f t="shared" si="20"/>
        <v>43199</v>
      </c>
      <c r="L38" s="1555">
        <f t="shared" si="20"/>
        <v>43200</v>
      </c>
      <c r="M38" s="1555">
        <f t="shared" si="20"/>
        <v>43201</v>
      </c>
      <c r="N38" s="1555">
        <f t="shared" si="20"/>
        <v>43201</v>
      </c>
      <c r="O38" s="1555">
        <f t="shared" si="20"/>
        <v>43202</v>
      </c>
      <c r="P38" s="1555">
        <f t="shared" si="20"/>
        <v>43205</v>
      </c>
      <c r="Q38" s="1555">
        <f t="shared" si="20"/>
        <v>43206</v>
      </c>
      <c r="R38" s="1555">
        <f t="shared" si="20"/>
        <v>43206</v>
      </c>
      <c r="S38" s="1556">
        <f t="shared" si="20"/>
        <v>43207</v>
      </c>
      <c r="T38" s="1557">
        <f t="shared" si="20"/>
        <v>43208</v>
      </c>
      <c r="U38" s="1558">
        <f t="shared" si="20"/>
        <v>43209</v>
      </c>
      <c r="V38" s="1559">
        <f t="shared" si="20"/>
        <v>43211</v>
      </c>
      <c r="W38" s="1555">
        <f t="shared" si="20"/>
        <v>43212</v>
      </c>
      <c r="X38" s="1568">
        <f t="shared" si="21"/>
        <v>43212</v>
      </c>
      <c r="Y38" s="1310" t="s">
        <v>613</v>
      </c>
    </row>
    <row r="39" spans="1:25" ht="24.95" customHeight="1" thickBot="1">
      <c r="A39" s="735">
        <f>A38+1</f>
        <v>16</v>
      </c>
      <c r="B39" s="736" t="s">
        <v>310</v>
      </c>
      <c r="C39" s="737" t="s">
        <v>261</v>
      </c>
      <c r="D39" s="738" t="s">
        <v>132</v>
      </c>
      <c r="E39" s="739"/>
      <c r="F39" s="740">
        <f>F37+1</f>
        <v>52</v>
      </c>
      <c r="G39" s="741">
        <f>G37+1</f>
        <v>52</v>
      </c>
      <c r="H39" s="1171" t="s">
        <v>585</v>
      </c>
      <c r="I39" s="1172" t="s">
        <v>586</v>
      </c>
      <c r="J39" s="1561">
        <f>J38+7</f>
        <v>43205</v>
      </c>
      <c r="K39" s="1561">
        <f t="shared" si="20"/>
        <v>43206</v>
      </c>
      <c r="L39" s="1561">
        <f t="shared" si="20"/>
        <v>43207</v>
      </c>
      <c r="M39" s="1561">
        <f t="shared" si="20"/>
        <v>43208</v>
      </c>
      <c r="N39" s="1561">
        <f t="shared" si="20"/>
        <v>43208</v>
      </c>
      <c r="O39" s="1561">
        <f t="shared" si="20"/>
        <v>43209</v>
      </c>
      <c r="P39" s="1562">
        <f t="shared" si="20"/>
        <v>43212</v>
      </c>
      <c r="Q39" s="1562">
        <f t="shared" si="20"/>
        <v>43213</v>
      </c>
      <c r="R39" s="1561">
        <f t="shared" si="20"/>
        <v>43213</v>
      </c>
      <c r="S39" s="1563">
        <f t="shared" si="20"/>
        <v>43214</v>
      </c>
      <c r="T39" s="1564">
        <f t="shared" si="20"/>
        <v>43215</v>
      </c>
      <c r="U39" s="1565">
        <f t="shared" si="20"/>
        <v>43216</v>
      </c>
      <c r="V39" s="1566">
        <f t="shared" si="20"/>
        <v>43218</v>
      </c>
      <c r="W39" s="1561">
        <f t="shared" si="20"/>
        <v>43219</v>
      </c>
      <c r="X39" s="1567">
        <f t="shared" si="21"/>
        <v>43219</v>
      </c>
    </row>
    <row r="40" spans="1:25">
      <c r="A40" s="1159"/>
      <c r="B40" s="1160"/>
      <c r="C40" s="227"/>
      <c r="D40" s="1161"/>
      <c r="E40" s="1162"/>
      <c r="F40" s="792"/>
      <c r="G40" s="791"/>
      <c r="H40" s="1163"/>
      <c r="I40" s="1163"/>
      <c r="J40" s="1164"/>
      <c r="K40" s="1164"/>
      <c r="L40" s="1164"/>
      <c r="M40" s="1164"/>
      <c r="N40" s="1164"/>
      <c r="O40" s="1164"/>
      <c r="P40" s="1164"/>
      <c r="Q40" s="1164"/>
      <c r="R40" s="1164"/>
      <c r="S40" s="1164"/>
      <c r="T40" s="1164"/>
      <c r="U40" s="1164"/>
      <c r="V40" s="1164"/>
    </row>
    <row r="41" spans="1:25">
      <c r="A41" s="666"/>
      <c r="B41" s="664"/>
      <c r="C41" s="664"/>
      <c r="D41" s="664"/>
      <c r="E41" s="664"/>
      <c r="F41" s="664"/>
      <c r="G41" s="664"/>
      <c r="H41" s="664"/>
      <c r="I41" s="664"/>
      <c r="J41" s="664"/>
      <c r="K41" s="664"/>
      <c r="L41" s="664"/>
      <c r="M41" s="664"/>
      <c r="N41" s="664"/>
      <c r="O41" s="664"/>
      <c r="P41" s="664"/>
      <c r="Q41" s="664"/>
      <c r="R41" s="664"/>
      <c r="S41" s="664"/>
      <c r="T41" s="664"/>
      <c r="U41" s="664"/>
      <c r="V41" s="664"/>
    </row>
    <row r="42" spans="1:25">
      <c r="A42" s="632" t="s">
        <v>195</v>
      </c>
      <c r="S42" s="598" t="s">
        <v>569</v>
      </c>
    </row>
  </sheetData>
  <customSheetViews>
    <customSheetView guid="{967F5A9F-B253-4BD7-B2F0-D5E9263F4F1E}" showPageBreaks="1" printArea="1" hiddenRows="1" topLeftCell="A8">
      <selection activeCell="J51" sqref="J51"/>
      <rowBreaks count="1" manualBreakCount="1">
        <brk id="48" max="27" man="1"/>
      </rowBreaks>
      <pageMargins left="0" right="0" top="0.35433070866141736" bottom="0" header="0.31496062992125984" footer="0.31496062992125984"/>
      <pageSetup paperSize="9" scale="95" orientation="landscape" r:id="rId1"/>
    </customSheetView>
    <customSheetView guid="{EDB95A30-2005-496F-A42F-4573444B48C4}" showPageBreaks="1" printArea="1" hiddenRows="1">
      <selection activeCell="A2" sqref="A2"/>
      <rowBreaks count="1" manualBreakCount="1">
        <brk id="40" max="27" man="1"/>
      </rowBreaks>
      <pageMargins left="0" right="0" top="0.35433070866141736" bottom="0" header="0.31496062992125984" footer="0.31496062992125984"/>
      <pageSetup paperSize="9" scale="95" orientation="landscape" r:id="rId2"/>
    </customSheetView>
    <customSheetView guid="{BCF08811-82CB-4E16-BDD9-794154AADE6D}" showPageBreaks="1" printArea="1" hiddenRows="1">
      <selection activeCell="A2" sqref="A2"/>
      <rowBreaks count="1" manualBreakCount="1">
        <brk id="40" max="27" man="1"/>
      </rowBreaks>
      <pageMargins left="0" right="0" top="0.35433070866141736" bottom="0" header="0.31496062992125984" footer="0.31496062992125984"/>
      <pageSetup paperSize="9" scale="95" orientation="landscape" r:id="rId3"/>
    </customSheetView>
    <customSheetView guid="{CE63BE3B-321D-4576-9D13-C9B7CB99D4AC}" hiddenRows="1">
      <selection activeCell="O22" sqref="O22"/>
      <rowBreaks count="1" manualBreakCount="1">
        <brk id="34" max="31" man="1"/>
      </rowBreaks>
      <pageMargins left="0" right="0" top="0.35433070866141736" bottom="0" header="0.31496062992125984" footer="0.31496062992125984"/>
      <pageSetup paperSize="8" scale="129" orientation="landscape" r:id="rId4"/>
    </customSheetView>
    <customSheetView guid="{58347BB0-EA7D-4163-8F7A-9A95E53AC1B7}" hiddenRows="1" topLeftCell="A8">
      <selection activeCell="J51" sqref="J51"/>
      <rowBreaks count="1" manualBreakCount="1">
        <brk id="48" max="27" man="1"/>
      </rowBreaks>
      <pageMargins left="0" right="0" top="0.35433070866141736" bottom="0" header="0.31496062992125984" footer="0.31496062992125984"/>
      <pageSetup paperSize="9" scale="95" orientation="landscape" r:id="rId5"/>
    </customSheetView>
    <customSheetView guid="{B5A50C90-D2E8-4109-B6CD-C9EF05DECB2C}" showPageBreaks="1" printArea="1" hiddenRows="1">
      <selection activeCell="A2" sqref="A2"/>
      <rowBreaks count="1" manualBreakCount="1">
        <brk id="40" max="27" man="1"/>
      </rowBreaks>
      <pageMargins left="0" right="0" top="0.35433070866141736" bottom="0" header="0.31496062992125984" footer="0.31496062992125984"/>
      <pageSetup paperSize="9" scale="95" orientation="landscape" r:id="rId6"/>
    </customSheetView>
  </customSheetViews>
  <mergeCells count="44">
    <mergeCell ref="R4:S4"/>
    <mergeCell ref="T4:U4"/>
    <mergeCell ref="J5:K5"/>
    <mergeCell ref="L5:M5"/>
    <mergeCell ref="N5:O5"/>
    <mergeCell ref="P5:Q5"/>
    <mergeCell ref="R5:S5"/>
    <mergeCell ref="J4:K4"/>
    <mergeCell ref="T5:U5"/>
    <mergeCell ref="L4:M4"/>
    <mergeCell ref="N4:O4"/>
    <mergeCell ref="P4:Q4"/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A27:A31"/>
    <mergeCell ref="B27:B31"/>
    <mergeCell ref="C27:C31"/>
    <mergeCell ref="D27:E28"/>
    <mergeCell ref="F27:I28"/>
    <mergeCell ref="D29:D31"/>
    <mergeCell ref="E29:E31"/>
    <mergeCell ref="F29:G31"/>
    <mergeCell ref="H29:I31"/>
    <mergeCell ref="T27:U27"/>
    <mergeCell ref="V27:W27"/>
    <mergeCell ref="J28:K28"/>
    <mergeCell ref="L28:M28"/>
    <mergeCell ref="N28:O28"/>
    <mergeCell ref="P28:Q28"/>
    <mergeCell ref="R28:S28"/>
    <mergeCell ref="T28:U28"/>
    <mergeCell ref="V28:W28"/>
    <mergeCell ref="J27:K27"/>
    <mergeCell ref="L27:M27"/>
    <mergeCell ref="N27:O27"/>
    <mergeCell ref="P27:Q27"/>
    <mergeCell ref="R27:S27"/>
  </mergeCells>
  <phoneticPr fontId="75" type="noConversion"/>
  <pageMargins left="0.11811023622047245" right="0" top="0.19685039370078741" bottom="0" header="0.31496062992125984" footer="0.31496062992125984"/>
  <pageSetup paperSize="9" scale="88" orientation="landscape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0"/>
  </sheetPr>
  <dimension ref="A1:AF48"/>
  <sheetViews>
    <sheetView zoomScaleNormal="100" workbookViewId="0">
      <selection activeCell="P26" sqref="P26"/>
    </sheetView>
  </sheetViews>
  <sheetFormatPr defaultColWidth="9" defaultRowHeight="15" customHeight="1"/>
  <cols>
    <col min="1" max="1" width="4.25" style="256" customWidth="1"/>
    <col min="2" max="2" width="14.125" style="34" customWidth="1"/>
    <col min="3" max="7" width="5.125" style="34" customWidth="1"/>
    <col min="8" max="9" width="5.125" style="147" customWidth="1"/>
    <col min="10" max="22" width="6.75" style="34" customWidth="1"/>
    <col min="23" max="23" width="6.75" style="1" customWidth="1"/>
    <col min="24" max="24" width="4" style="1" customWidth="1"/>
    <col min="25" max="16384" width="9" style="1"/>
  </cols>
  <sheetData>
    <row r="1" spans="1:32" ht="19.5">
      <c r="A1" s="252" t="s">
        <v>400</v>
      </c>
      <c r="B1" s="2"/>
      <c r="C1" s="2"/>
      <c r="D1" s="57"/>
      <c r="E1" s="57"/>
      <c r="F1" s="57"/>
      <c r="G1" s="57"/>
      <c r="H1" s="143"/>
      <c r="I1" s="143"/>
      <c r="J1" s="9"/>
      <c r="K1" s="9"/>
      <c r="L1" s="10"/>
      <c r="M1" s="10"/>
      <c r="N1" s="10"/>
      <c r="O1" s="10"/>
      <c r="P1" s="10"/>
      <c r="Q1" s="10"/>
      <c r="R1" s="10"/>
      <c r="S1" s="10"/>
      <c r="T1" s="10"/>
      <c r="U1" s="1"/>
      <c r="V1" s="1"/>
    </row>
    <row r="2" spans="1:32" ht="19.5">
      <c r="A2" s="252" t="s">
        <v>401</v>
      </c>
      <c r="B2" s="2"/>
      <c r="C2" s="2"/>
      <c r="D2" s="7"/>
      <c r="E2" s="7"/>
      <c r="F2" s="7"/>
      <c r="G2" s="7"/>
      <c r="H2" s="140"/>
      <c r="I2" s="143"/>
      <c r="J2" s="9"/>
      <c r="K2" s="9"/>
      <c r="L2" s="11"/>
      <c r="M2" s="11"/>
      <c r="N2" s="10"/>
      <c r="O2" s="10"/>
      <c r="P2" s="10"/>
      <c r="Q2" s="10"/>
      <c r="R2" s="10"/>
      <c r="S2" s="10"/>
      <c r="T2" s="10"/>
      <c r="U2" s="1"/>
      <c r="V2" s="1"/>
    </row>
    <row r="3" spans="1:32" ht="15.75" thickBot="1">
      <c r="A3" s="267" t="s">
        <v>318</v>
      </c>
      <c r="B3" s="40"/>
      <c r="C3" s="40"/>
      <c r="D3" s="40"/>
      <c r="E3" s="40"/>
      <c r="F3" s="40"/>
      <c r="G3" s="40"/>
      <c r="H3" s="141"/>
      <c r="I3" s="193"/>
      <c r="J3" s="42"/>
      <c r="K3" s="42"/>
      <c r="L3" s="43"/>
      <c r="M3" s="43"/>
      <c r="N3" s="43"/>
      <c r="O3" s="44"/>
      <c r="P3" s="43"/>
      <c r="Q3" s="44"/>
      <c r="R3" s="43"/>
      <c r="S3" s="44"/>
      <c r="T3" s="44"/>
      <c r="U3" s="1"/>
      <c r="V3" s="1"/>
    </row>
    <row r="4" spans="1:32" ht="15" customHeight="1">
      <c r="A4" s="1880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23" t="s">
        <v>81</v>
      </c>
      <c r="K4" s="1877"/>
      <c r="L4" s="1877"/>
      <c r="M4" s="1724"/>
      <c r="N4" s="1840" t="s">
        <v>52</v>
      </c>
      <c r="O4" s="1878"/>
      <c r="P4" s="1879" t="s">
        <v>82</v>
      </c>
      <c r="Q4" s="1703"/>
      <c r="R4" s="1840" t="s">
        <v>82</v>
      </c>
      <c r="S4" s="1841"/>
      <c r="T4" s="1840" t="s">
        <v>52</v>
      </c>
      <c r="U4" s="1841"/>
      <c r="V4" s="1723" t="s">
        <v>81</v>
      </c>
      <c r="W4" s="1871"/>
      <c r="X4" s="1228"/>
    </row>
    <row r="5" spans="1:32" ht="15" customHeight="1">
      <c r="A5" s="1751"/>
      <c r="B5" s="1691"/>
      <c r="C5" s="1694"/>
      <c r="D5" s="1698"/>
      <c r="E5" s="1699"/>
      <c r="F5" s="1698"/>
      <c r="G5" s="1701"/>
      <c r="H5" s="1701"/>
      <c r="I5" s="1699"/>
      <c r="J5" s="1872" t="s">
        <v>315</v>
      </c>
      <c r="K5" s="1873"/>
      <c r="L5" s="1874" t="s">
        <v>316</v>
      </c>
      <c r="M5" s="1875"/>
      <c r="N5" s="1835" t="s">
        <v>157</v>
      </c>
      <c r="O5" s="1837"/>
      <c r="P5" s="1876" t="s">
        <v>304</v>
      </c>
      <c r="Q5" s="1707"/>
      <c r="R5" s="1835" t="s">
        <v>2</v>
      </c>
      <c r="S5" s="1836"/>
      <c r="T5" s="1835" t="s">
        <v>157</v>
      </c>
      <c r="U5" s="1836"/>
      <c r="V5" s="1142" t="s">
        <v>315</v>
      </c>
      <c r="W5" s="1143" t="s">
        <v>316</v>
      </c>
      <c r="X5" s="649"/>
    </row>
    <row r="6" spans="1:32" ht="15" customHeight="1">
      <c r="A6" s="1881"/>
      <c r="B6" s="1691"/>
      <c r="C6" s="1694"/>
      <c r="D6" s="1708" t="s">
        <v>54</v>
      </c>
      <c r="E6" s="1731" t="s">
        <v>55</v>
      </c>
      <c r="F6" s="1712" t="s">
        <v>54</v>
      </c>
      <c r="G6" s="1713"/>
      <c r="H6" s="1753" t="s">
        <v>56</v>
      </c>
      <c r="I6" s="1888"/>
      <c r="J6" s="17" t="s">
        <v>57</v>
      </c>
      <c r="K6" s="64" t="s">
        <v>4</v>
      </c>
      <c r="L6" s="572" t="s">
        <v>57</v>
      </c>
      <c r="M6" s="17" t="s">
        <v>4</v>
      </c>
      <c r="N6" s="17" t="s">
        <v>57</v>
      </c>
      <c r="O6" s="64" t="s">
        <v>4</v>
      </c>
      <c r="P6" s="567" t="s">
        <v>57</v>
      </c>
      <c r="Q6" s="17" t="s">
        <v>4</v>
      </c>
      <c r="R6" s="54" t="s">
        <v>57</v>
      </c>
      <c r="S6" s="54" t="s">
        <v>4</v>
      </c>
      <c r="T6" s="17" t="s">
        <v>57</v>
      </c>
      <c r="U6" s="17" t="s">
        <v>4</v>
      </c>
      <c r="V6" s="64" t="s">
        <v>57</v>
      </c>
      <c r="W6" s="573" t="s">
        <v>57</v>
      </c>
      <c r="X6" s="649"/>
    </row>
    <row r="7" spans="1:32" ht="15" customHeight="1">
      <c r="A7" s="1881"/>
      <c r="B7" s="1691"/>
      <c r="C7" s="1694"/>
      <c r="D7" s="1885"/>
      <c r="E7" s="1732"/>
      <c r="F7" s="1714"/>
      <c r="G7" s="1715"/>
      <c r="H7" s="1889"/>
      <c r="I7" s="1890"/>
      <c r="J7" s="52" t="s">
        <v>26</v>
      </c>
      <c r="K7" s="65" t="s">
        <v>27</v>
      </c>
      <c r="L7" s="574" t="s">
        <v>26</v>
      </c>
      <c r="M7" s="52" t="s">
        <v>27</v>
      </c>
      <c r="N7" s="568" t="s">
        <v>29</v>
      </c>
      <c r="O7" s="569" t="s">
        <v>40</v>
      </c>
      <c r="P7" s="570" t="s">
        <v>26</v>
      </c>
      <c r="Q7" s="52" t="s">
        <v>27</v>
      </c>
      <c r="R7" s="571" t="s">
        <v>27</v>
      </c>
      <c r="S7" s="571" t="s">
        <v>36</v>
      </c>
      <c r="T7" s="568" t="s">
        <v>29</v>
      </c>
      <c r="U7" s="568" t="s">
        <v>40</v>
      </c>
      <c r="V7" s="65" t="s">
        <v>26</v>
      </c>
      <c r="W7" s="575" t="s">
        <v>26</v>
      </c>
      <c r="X7" s="649"/>
    </row>
    <row r="8" spans="1:32" ht="15" customHeight="1">
      <c r="A8" s="1882"/>
      <c r="B8" s="1883"/>
      <c r="C8" s="1884"/>
      <c r="D8" s="1886"/>
      <c r="E8" s="1887"/>
      <c r="F8" s="1698"/>
      <c r="G8" s="1699"/>
      <c r="H8" s="1891"/>
      <c r="I8" s="1892"/>
      <c r="J8" s="1396">
        <v>0.5</v>
      </c>
      <c r="K8" s="1397">
        <v>0.91666666666666663</v>
      </c>
      <c r="L8" s="1398">
        <v>0.5</v>
      </c>
      <c r="M8" s="1396">
        <v>0.91666666666666663</v>
      </c>
      <c r="N8" s="1396">
        <v>0.16666666666666666</v>
      </c>
      <c r="O8" s="1397">
        <v>0.16666666666666666</v>
      </c>
      <c r="P8" s="1399">
        <v>0.33333333333333331</v>
      </c>
      <c r="Q8" s="1396">
        <v>0.25</v>
      </c>
      <c r="R8" s="1400">
        <v>0.29166666666666669</v>
      </c>
      <c r="S8" s="1400">
        <v>0.41666666666666669</v>
      </c>
      <c r="T8" s="1396">
        <v>0.58333333333333337</v>
      </c>
      <c r="U8" s="1396">
        <v>0.58333333333333337</v>
      </c>
      <c r="V8" s="1397">
        <v>0.5</v>
      </c>
      <c r="W8" s="1401">
        <v>0.5</v>
      </c>
      <c r="X8" s="649"/>
    </row>
    <row r="9" spans="1:32" s="638" customFormat="1" ht="14.25" hidden="1" customHeight="1">
      <c r="A9" s="254">
        <v>48</v>
      </c>
      <c r="B9" s="391" t="s">
        <v>235</v>
      </c>
      <c r="C9" s="347" t="s">
        <v>55</v>
      </c>
      <c r="D9" s="639" t="s">
        <v>236</v>
      </c>
      <c r="E9" s="977"/>
      <c r="F9" s="235">
        <v>51</v>
      </c>
      <c r="G9" s="236">
        <v>51</v>
      </c>
      <c r="H9" s="83">
        <v>51</v>
      </c>
      <c r="I9" s="157">
        <v>51</v>
      </c>
      <c r="J9" s="1104">
        <v>43064</v>
      </c>
      <c r="K9" s="1105">
        <v>43065</v>
      </c>
      <c r="L9" s="1106">
        <v>43064</v>
      </c>
      <c r="M9" s="726">
        <v>43065</v>
      </c>
      <c r="N9" s="725">
        <v>43068</v>
      </c>
      <c r="O9" s="1107">
        <v>43069</v>
      </c>
      <c r="P9" s="1108">
        <v>43071</v>
      </c>
      <c r="Q9" s="725">
        <v>43072</v>
      </c>
      <c r="R9" s="725">
        <v>43072</v>
      </c>
      <c r="S9" s="725">
        <v>43073</v>
      </c>
      <c r="T9" s="725">
        <v>43075</v>
      </c>
      <c r="U9" s="725">
        <v>43076</v>
      </c>
      <c r="V9" s="1109">
        <v>43078</v>
      </c>
      <c r="W9" s="1110">
        <v>43078</v>
      </c>
      <c r="X9" s="576" t="s">
        <v>330</v>
      </c>
      <c r="Y9" s="579"/>
      <c r="Z9" s="579"/>
      <c r="AA9" s="579"/>
      <c r="AB9" s="579"/>
      <c r="AC9" s="579"/>
      <c r="AD9" s="579"/>
      <c r="AE9" s="579"/>
      <c r="AF9" s="579"/>
    </row>
    <row r="10" spans="1:32" s="638" customFormat="1" ht="14.25" hidden="1" customHeight="1" thickBot="1">
      <c r="A10" s="1231">
        <v>49</v>
      </c>
      <c r="B10" s="1111" t="s">
        <v>306</v>
      </c>
      <c r="C10" s="976" t="s">
        <v>261</v>
      </c>
      <c r="D10" s="1112" t="s">
        <v>305</v>
      </c>
      <c r="E10" s="980"/>
      <c r="F10" s="1113">
        <v>50</v>
      </c>
      <c r="G10" s="1114">
        <v>50</v>
      </c>
      <c r="H10" s="1115">
        <v>50</v>
      </c>
      <c r="I10" s="1116">
        <v>50</v>
      </c>
      <c r="J10" s="1117">
        <v>43071</v>
      </c>
      <c r="K10" s="1118">
        <v>43072</v>
      </c>
      <c r="L10" s="1119">
        <v>43071</v>
      </c>
      <c r="M10" s="757">
        <v>43072</v>
      </c>
      <c r="N10" s="762">
        <v>43075</v>
      </c>
      <c r="O10" s="1120">
        <v>43076</v>
      </c>
      <c r="P10" s="1121">
        <v>43078</v>
      </c>
      <c r="Q10" s="762">
        <v>43079</v>
      </c>
      <c r="R10" s="762">
        <v>43079</v>
      </c>
      <c r="S10" s="762">
        <v>43080</v>
      </c>
      <c r="T10" s="762">
        <v>43082</v>
      </c>
      <c r="U10" s="762">
        <v>43083</v>
      </c>
      <c r="V10" s="1122">
        <v>43085</v>
      </c>
      <c r="W10" s="1123">
        <v>43085</v>
      </c>
      <c r="X10" s="649"/>
      <c r="Y10" s="579"/>
      <c r="Z10" s="579"/>
      <c r="AA10" s="579"/>
      <c r="AB10" s="579"/>
      <c r="AC10" s="579"/>
      <c r="AD10" s="579"/>
      <c r="AE10" s="579"/>
      <c r="AF10" s="579"/>
    </row>
    <row r="11" spans="1:32" s="638" customFormat="1" ht="14.25" hidden="1" customHeight="1">
      <c r="A11" s="1232">
        <v>50</v>
      </c>
      <c r="B11" s="1078" t="s">
        <v>235</v>
      </c>
      <c r="C11" s="759" t="s">
        <v>55</v>
      </c>
      <c r="D11" s="1124" t="s">
        <v>236</v>
      </c>
      <c r="E11" s="530"/>
      <c r="F11" s="1125">
        <v>52</v>
      </c>
      <c r="G11" s="1126">
        <v>52</v>
      </c>
      <c r="H11" s="286">
        <v>52</v>
      </c>
      <c r="I11" s="531">
        <v>52</v>
      </c>
      <c r="J11" s="720">
        <v>43078</v>
      </c>
      <c r="K11" s="1127">
        <v>43079</v>
      </c>
      <c r="L11" s="1106">
        <v>43078</v>
      </c>
      <c r="M11" s="726">
        <v>43079</v>
      </c>
      <c r="N11" s="720">
        <v>43082</v>
      </c>
      <c r="O11" s="1127">
        <v>43083</v>
      </c>
      <c r="P11" s="1128">
        <v>43085</v>
      </c>
      <c r="Q11" s="720">
        <v>43086</v>
      </c>
      <c r="R11" s="720">
        <v>43086</v>
      </c>
      <c r="S11" s="720">
        <v>43087</v>
      </c>
      <c r="T11" s="720">
        <v>43089</v>
      </c>
      <c r="U11" s="720">
        <v>43090</v>
      </c>
      <c r="V11" s="1129">
        <v>43092</v>
      </c>
      <c r="W11" s="1110">
        <v>43092</v>
      </c>
      <c r="X11" s="576" t="s">
        <v>331</v>
      </c>
      <c r="Y11" s="579"/>
      <c r="Z11" s="579"/>
      <c r="AA11" s="579"/>
      <c r="AB11" s="579"/>
      <c r="AC11" s="579"/>
      <c r="AD11" s="579"/>
      <c r="AE11" s="579"/>
      <c r="AF11" s="579"/>
    </row>
    <row r="12" spans="1:32" s="638" customFormat="1" ht="14.25" hidden="1" customHeight="1" thickBot="1">
      <c r="A12" s="1233">
        <v>51</v>
      </c>
      <c r="B12" s="1130" t="s">
        <v>306</v>
      </c>
      <c r="C12" s="1131" t="s">
        <v>261</v>
      </c>
      <c r="D12" s="1132" t="s">
        <v>305</v>
      </c>
      <c r="E12" s="1133"/>
      <c r="F12" s="1134">
        <v>51</v>
      </c>
      <c r="G12" s="1135">
        <v>51</v>
      </c>
      <c r="H12" s="1136">
        <v>51</v>
      </c>
      <c r="I12" s="1137">
        <v>51</v>
      </c>
      <c r="J12" s="1117">
        <v>43085</v>
      </c>
      <c r="K12" s="1118">
        <v>43086</v>
      </c>
      <c r="L12" s="1138">
        <v>43085</v>
      </c>
      <c r="M12" s="742">
        <v>43086</v>
      </c>
      <c r="N12" s="742">
        <v>43089</v>
      </c>
      <c r="O12" s="1139">
        <v>43090</v>
      </c>
      <c r="P12" s="1140">
        <v>43092</v>
      </c>
      <c r="Q12" s="742">
        <v>43093</v>
      </c>
      <c r="R12" s="742">
        <v>43093</v>
      </c>
      <c r="S12" s="742">
        <v>43094</v>
      </c>
      <c r="T12" s="742">
        <v>43096</v>
      </c>
      <c r="U12" s="742">
        <v>43097</v>
      </c>
      <c r="V12" s="1118">
        <v>43099</v>
      </c>
      <c r="W12" s="1141">
        <v>43099</v>
      </c>
      <c r="X12" s="649"/>
      <c r="Y12" s="579"/>
      <c r="Z12" s="579"/>
      <c r="AA12" s="579"/>
      <c r="AB12" s="579"/>
      <c r="AC12" s="579"/>
      <c r="AD12" s="579"/>
      <c r="AE12" s="579"/>
      <c r="AF12" s="579"/>
    </row>
    <row r="13" spans="1:32" s="638" customFormat="1" ht="14.25" hidden="1" customHeight="1">
      <c r="A13" s="1231">
        <f>A12+1</f>
        <v>52</v>
      </c>
      <c r="B13" s="1181" t="s">
        <v>235</v>
      </c>
      <c r="C13" s="1176" t="s">
        <v>55</v>
      </c>
      <c r="D13" s="1182" t="str">
        <f t="shared" ref="D13:D30" si="0">D11</f>
        <v>N41</v>
      </c>
      <c r="E13" s="1178"/>
      <c r="F13" s="1183">
        <f t="shared" ref="F13:G13" si="1">F11+1</f>
        <v>53</v>
      </c>
      <c r="G13" s="1184">
        <f t="shared" si="1"/>
        <v>53</v>
      </c>
      <c r="H13" s="1115">
        <f>H11+1</f>
        <v>53</v>
      </c>
      <c r="I13" s="1116">
        <f>I11+1</f>
        <v>53</v>
      </c>
      <c r="J13" s="1185">
        <v>43092</v>
      </c>
      <c r="K13" s="1186">
        <v>43093</v>
      </c>
      <c r="L13" s="1187">
        <f t="shared" ref="L13:W13" si="2">L12+7</f>
        <v>43092</v>
      </c>
      <c r="M13" s="1188">
        <f t="shared" si="2"/>
        <v>43093</v>
      </c>
      <c r="N13" s="762">
        <f t="shared" si="2"/>
        <v>43096</v>
      </c>
      <c r="O13" s="1120">
        <f t="shared" si="2"/>
        <v>43097</v>
      </c>
      <c r="P13" s="1121">
        <f t="shared" si="2"/>
        <v>43099</v>
      </c>
      <c r="Q13" s="762">
        <f t="shared" si="2"/>
        <v>43100</v>
      </c>
      <c r="R13" s="762">
        <f t="shared" si="2"/>
        <v>43100</v>
      </c>
      <c r="S13" s="762">
        <f t="shared" si="2"/>
        <v>43101</v>
      </c>
      <c r="T13" s="762">
        <f t="shared" si="2"/>
        <v>43103</v>
      </c>
      <c r="U13" s="762">
        <f t="shared" si="2"/>
        <v>43104</v>
      </c>
      <c r="V13" s="1189">
        <f t="shared" si="2"/>
        <v>43106</v>
      </c>
      <c r="W13" s="1190">
        <f t="shared" si="2"/>
        <v>43106</v>
      </c>
      <c r="X13" s="576" t="s">
        <v>353</v>
      </c>
      <c r="Y13" s="579"/>
      <c r="Z13" s="579"/>
      <c r="AA13" s="579"/>
      <c r="AB13" s="579"/>
      <c r="AC13" s="579"/>
      <c r="AD13" s="579"/>
      <c r="AE13" s="579"/>
      <c r="AF13" s="579"/>
    </row>
    <row r="14" spans="1:32" s="638" customFormat="1" ht="24.95" hidden="1" customHeight="1" thickBot="1">
      <c r="A14" s="1234">
        <v>1</v>
      </c>
      <c r="B14" s="1191" t="str">
        <f>B12</f>
        <v>CSCL HOUSTON</v>
      </c>
      <c r="C14" s="1192" t="s">
        <v>261</v>
      </c>
      <c r="D14" s="1193" t="str">
        <f t="shared" si="0"/>
        <v>QWM</v>
      </c>
      <c r="E14" s="1194"/>
      <c r="F14" s="1195">
        <f t="shared" ref="F14:I14" si="3">F12+1</f>
        <v>52</v>
      </c>
      <c r="G14" s="1196">
        <f t="shared" si="3"/>
        <v>52</v>
      </c>
      <c r="H14" s="1197">
        <f t="shared" si="3"/>
        <v>52</v>
      </c>
      <c r="I14" s="1198">
        <f t="shared" si="3"/>
        <v>52</v>
      </c>
      <c r="J14" s="1199">
        <v>43099</v>
      </c>
      <c r="K14" s="1200">
        <v>43100</v>
      </c>
      <c r="L14" s="1201">
        <f t="shared" ref="L14:W14" si="4">L13+7</f>
        <v>43099</v>
      </c>
      <c r="M14" s="1202">
        <f t="shared" si="4"/>
        <v>43100</v>
      </c>
      <c r="N14" s="1203">
        <f t="shared" si="4"/>
        <v>43103</v>
      </c>
      <c r="O14" s="1204">
        <f t="shared" si="4"/>
        <v>43104</v>
      </c>
      <c r="P14" s="1205">
        <f t="shared" si="4"/>
        <v>43106</v>
      </c>
      <c r="Q14" s="1203">
        <f t="shared" si="4"/>
        <v>43107</v>
      </c>
      <c r="R14" s="1203">
        <f t="shared" si="4"/>
        <v>43107</v>
      </c>
      <c r="S14" s="1203">
        <f t="shared" si="4"/>
        <v>43108</v>
      </c>
      <c r="T14" s="1203">
        <f t="shared" si="4"/>
        <v>43110</v>
      </c>
      <c r="U14" s="1203">
        <f t="shared" si="4"/>
        <v>43111</v>
      </c>
      <c r="V14" s="1206">
        <f t="shared" si="4"/>
        <v>43113</v>
      </c>
      <c r="W14" s="1207">
        <f t="shared" si="4"/>
        <v>43113</v>
      </c>
      <c r="X14" s="649"/>
      <c r="Y14" s="579"/>
      <c r="Z14" s="579"/>
      <c r="AA14" s="579"/>
      <c r="AB14" s="579"/>
      <c r="AC14" s="579"/>
      <c r="AD14" s="579"/>
      <c r="AE14" s="579"/>
      <c r="AF14" s="579"/>
    </row>
    <row r="15" spans="1:32" s="638" customFormat="1" ht="24.95" hidden="1" customHeight="1">
      <c r="A15" s="1232">
        <f t="shared" ref="A15:A16" si="5">A14+1</f>
        <v>2</v>
      </c>
      <c r="B15" s="1078" t="s">
        <v>235</v>
      </c>
      <c r="C15" s="759" t="s">
        <v>55</v>
      </c>
      <c r="D15" s="1124" t="str">
        <f t="shared" si="0"/>
        <v>N41</v>
      </c>
      <c r="E15" s="530"/>
      <c r="F15" s="1125">
        <f t="shared" ref="F15:G15" si="6">F13+1</f>
        <v>54</v>
      </c>
      <c r="G15" s="1126">
        <f t="shared" si="6"/>
        <v>54</v>
      </c>
      <c r="H15" s="286">
        <f>H13+1</f>
        <v>54</v>
      </c>
      <c r="I15" s="531">
        <f>I13+1</f>
        <v>54</v>
      </c>
      <c r="J15" s="720">
        <v>43106</v>
      </c>
      <c r="K15" s="1127">
        <v>43107</v>
      </c>
      <c r="L15" s="1106">
        <f t="shared" ref="L15:W15" si="7">L14+7</f>
        <v>43106</v>
      </c>
      <c r="M15" s="726">
        <f t="shared" si="7"/>
        <v>43107</v>
      </c>
      <c r="N15" s="720">
        <f t="shared" si="7"/>
        <v>43110</v>
      </c>
      <c r="O15" s="1127">
        <f t="shared" si="7"/>
        <v>43111</v>
      </c>
      <c r="P15" s="1128">
        <f t="shared" si="7"/>
        <v>43113</v>
      </c>
      <c r="Q15" s="720">
        <f t="shared" si="7"/>
        <v>43114</v>
      </c>
      <c r="R15" s="720">
        <f t="shared" si="7"/>
        <v>43114</v>
      </c>
      <c r="S15" s="720">
        <f t="shared" si="7"/>
        <v>43115</v>
      </c>
      <c r="T15" s="720">
        <f t="shared" si="7"/>
        <v>43117</v>
      </c>
      <c r="U15" s="720">
        <f t="shared" si="7"/>
        <v>43118</v>
      </c>
      <c r="V15" s="1129">
        <f t="shared" si="7"/>
        <v>43120</v>
      </c>
      <c r="W15" s="1110">
        <f t="shared" si="7"/>
        <v>43120</v>
      </c>
      <c r="X15" s="1229" t="s">
        <v>354</v>
      </c>
      <c r="Y15" s="579"/>
      <c r="Z15" s="579"/>
      <c r="AA15" s="579"/>
      <c r="AB15" s="579"/>
      <c r="AC15" s="579"/>
      <c r="AD15" s="579"/>
      <c r="AE15" s="579"/>
      <c r="AF15" s="579"/>
    </row>
    <row r="16" spans="1:32" s="638" customFormat="1" ht="24.95" hidden="1" customHeight="1">
      <c r="A16" s="1235">
        <f t="shared" si="5"/>
        <v>3</v>
      </c>
      <c r="B16" s="1208" t="str">
        <f>B14</f>
        <v>CSCL HOUSTON</v>
      </c>
      <c r="C16" s="1209" t="s">
        <v>261</v>
      </c>
      <c r="D16" s="1210" t="str">
        <f t="shared" si="0"/>
        <v>QWM</v>
      </c>
      <c r="E16" s="1211"/>
      <c r="F16" s="1212">
        <f t="shared" ref="F16:I16" si="8">F14+1</f>
        <v>53</v>
      </c>
      <c r="G16" s="1213">
        <f t="shared" si="8"/>
        <v>53</v>
      </c>
      <c r="H16" s="1214">
        <f t="shared" si="8"/>
        <v>53</v>
      </c>
      <c r="I16" s="1215">
        <f t="shared" si="8"/>
        <v>53</v>
      </c>
      <c r="J16" s="1188">
        <v>43113</v>
      </c>
      <c r="K16" s="1122">
        <v>43114</v>
      </c>
      <c r="L16" s="1216">
        <f t="shared" ref="L16:W16" si="9">L15+7</f>
        <v>43113</v>
      </c>
      <c r="M16" s="1217">
        <f t="shared" si="9"/>
        <v>43114</v>
      </c>
      <c r="N16" s="1217">
        <f t="shared" si="9"/>
        <v>43117</v>
      </c>
      <c r="O16" s="1218">
        <f t="shared" si="9"/>
        <v>43118</v>
      </c>
      <c r="P16" s="1219">
        <f t="shared" si="9"/>
        <v>43120</v>
      </c>
      <c r="Q16" s="1217">
        <f t="shared" si="9"/>
        <v>43121</v>
      </c>
      <c r="R16" s="1217">
        <f t="shared" si="9"/>
        <v>43121</v>
      </c>
      <c r="S16" s="1217">
        <f t="shared" si="9"/>
        <v>43122</v>
      </c>
      <c r="T16" s="1217">
        <f t="shared" si="9"/>
        <v>43124</v>
      </c>
      <c r="U16" s="1217">
        <f t="shared" si="9"/>
        <v>43125</v>
      </c>
      <c r="V16" s="1122">
        <f t="shared" si="9"/>
        <v>43127</v>
      </c>
      <c r="W16" s="1220">
        <f t="shared" si="9"/>
        <v>43127</v>
      </c>
      <c r="X16" s="1230"/>
      <c r="Y16" s="579"/>
      <c r="Z16" s="579"/>
      <c r="AA16" s="579"/>
      <c r="AB16" s="579"/>
      <c r="AC16" s="579"/>
      <c r="AD16" s="579"/>
      <c r="AE16" s="579"/>
      <c r="AF16" s="579"/>
    </row>
    <row r="17" spans="1:32" s="638" customFormat="1" ht="24.95" customHeight="1">
      <c r="A17" s="254">
        <f>A16+1</f>
        <v>4</v>
      </c>
      <c r="B17" s="391" t="s">
        <v>235</v>
      </c>
      <c r="C17" s="347" t="s">
        <v>55</v>
      </c>
      <c r="D17" s="639" t="str">
        <f t="shared" si="0"/>
        <v>N41</v>
      </c>
      <c r="E17" s="977"/>
      <c r="F17" s="235">
        <f t="shared" ref="F17:G17" si="10">F15+1</f>
        <v>55</v>
      </c>
      <c r="G17" s="236">
        <f t="shared" si="10"/>
        <v>55</v>
      </c>
      <c r="H17" s="83">
        <f>H15+1</f>
        <v>55</v>
      </c>
      <c r="I17" s="157">
        <f>I15+1</f>
        <v>55</v>
      </c>
      <c r="J17" s="1104">
        <v>43120</v>
      </c>
      <c r="K17" s="1105">
        <v>43121</v>
      </c>
      <c r="L17" s="1106">
        <f t="shared" ref="L17:W17" si="11">L16+7</f>
        <v>43120</v>
      </c>
      <c r="M17" s="726">
        <f t="shared" si="11"/>
        <v>43121</v>
      </c>
      <c r="N17" s="725">
        <f t="shared" si="11"/>
        <v>43124</v>
      </c>
      <c r="O17" s="1107">
        <f t="shared" si="11"/>
        <v>43125</v>
      </c>
      <c r="P17" s="1108">
        <f t="shared" si="11"/>
        <v>43127</v>
      </c>
      <c r="Q17" s="725">
        <f t="shared" si="11"/>
        <v>43128</v>
      </c>
      <c r="R17" s="725">
        <f t="shared" si="11"/>
        <v>43128</v>
      </c>
      <c r="S17" s="725">
        <f t="shared" si="11"/>
        <v>43129</v>
      </c>
      <c r="T17" s="725">
        <f t="shared" si="11"/>
        <v>43131</v>
      </c>
      <c r="U17" s="725">
        <f t="shared" si="11"/>
        <v>43132</v>
      </c>
      <c r="V17" s="1109">
        <f t="shared" si="11"/>
        <v>43134</v>
      </c>
      <c r="W17" s="1110">
        <f t="shared" si="11"/>
        <v>43134</v>
      </c>
      <c r="X17" s="1229" t="s">
        <v>431</v>
      </c>
      <c r="Y17" s="579"/>
      <c r="Z17" s="579"/>
      <c r="AA17" s="579"/>
      <c r="AB17" s="579"/>
      <c r="AC17" s="579"/>
      <c r="AD17" s="579"/>
      <c r="AE17" s="579"/>
      <c r="AF17" s="579"/>
    </row>
    <row r="18" spans="1:32" s="638" customFormat="1" ht="24.95" customHeight="1" thickBot="1">
      <c r="A18" s="1231">
        <v>2</v>
      </c>
      <c r="B18" s="1111" t="str">
        <f>B16</f>
        <v>CSCL HOUSTON</v>
      </c>
      <c r="C18" s="1177" t="s">
        <v>261</v>
      </c>
      <c r="D18" s="1112" t="str">
        <f t="shared" si="0"/>
        <v>QWM</v>
      </c>
      <c r="E18" s="1178"/>
      <c r="F18" s="1113">
        <f t="shared" ref="F18:I18" si="12">F16+1</f>
        <v>54</v>
      </c>
      <c r="G18" s="1114">
        <f t="shared" si="12"/>
        <v>54</v>
      </c>
      <c r="H18" s="1115">
        <f t="shared" si="12"/>
        <v>54</v>
      </c>
      <c r="I18" s="1116">
        <f t="shared" si="12"/>
        <v>54</v>
      </c>
      <c r="J18" s="1117">
        <v>43127</v>
      </c>
      <c r="K18" s="1118">
        <v>43128</v>
      </c>
      <c r="L18" s="1119">
        <f t="shared" ref="L18:W18" si="13">L17+7</f>
        <v>43127</v>
      </c>
      <c r="M18" s="757">
        <f t="shared" si="13"/>
        <v>43128</v>
      </c>
      <c r="N18" s="762">
        <f t="shared" si="13"/>
        <v>43131</v>
      </c>
      <c r="O18" s="1120">
        <f t="shared" si="13"/>
        <v>43132</v>
      </c>
      <c r="P18" s="1121">
        <f t="shared" si="13"/>
        <v>43134</v>
      </c>
      <c r="Q18" s="762">
        <f t="shared" si="13"/>
        <v>43135</v>
      </c>
      <c r="R18" s="762">
        <f t="shared" si="13"/>
        <v>43135</v>
      </c>
      <c r="S18" s="762">
        <f t="shared" si="13"/>
        <v>43136</v>
      </c>
      <c r="T18" s="762">
        <f t="shared" si="13"/>
        <v>43138</v>
      </c>
      <c r="U18" s="762">
        <f t="shared" si="13"/>
        <v>43139</v>
      </c>
      <c r="V18" s="1122">
        <f t="shared" si="13"/>
        <v>43141</v>
      </c>
      <c r="W18" s="1123">
        <f t="shared" si="13"/>
        <v>43141</v>
      </c>
      <c r="X18" s="1230"/>
      <c r="Y18" s="579"/>
      <c r="Z18" s="579"/>
      <c r="AA18" s="579"/>
      <c r="AB18" s="579"/>
      <c r="AC18" s="579"/>
      <c r="AD18" s="579"/>
      <c r="AE18" s="579"/>
      <c r="AF18" s="579"/>
    </row>
    <row r="19" spans="1:32" s="638" customFormat="1" ht="24.95" customHeight="1">
      <c r="A19" s="1232">
        <f t="shared" ref="A19:A20" si="14">A18+1</f>
        <v>3</v>
      </c>
      <c r="B19" s="1078" t="s">
        <v>235</v>
      </c>
      <c r="C19" s="759" t="s">
        <v>55</v>
      </c>
      <c r="D19" s="1124" t="str">
        <f t="shared" si="0"/>
        <v>N41</v>
      </c>
      <c r="E19" s="530"/>
      <c r="F19" s="1125">
        <f t="shared" ref="F19:G19" si="15">F17+1</f>
        <v>56</v>
      </c>
      <c r="G19" s="1126">
        <f t="shared" si="15"/>
        <v>56</v>
      </c>
      <c r="H19" s="286">
        <f>H17+1</f>
        <v>56</v>
      </c>
      <c r="I19" s="531">
        <f>I17+1</f>
        <v>56</v>
      </c>
      <c r="J19" s="720">
        <v>43134</v>
      </c>
      <c r="K19" s="1127">
        <v>43135</v>
      </c>
      <c r="L19" s="1106">
        <f t="shared" ref="L19:W20" si="16">L18+7</f>
        <v>43134</v>
      </c>
      <c r="M19" s="726">
        <f t="shared" si="16"/>
        <v>43135</v>
      </c>
      <c r="N19" s="720">
        <f t="shared" si="16"/>
        <v>43138</v>
      </c>
      <c r="O19" s="1127">
        <f t="shared" si="16"/>
        <v>43139</v>
      </c>
      <c r="P19" s="1128">
        <f t="shared" si="16"/>
        <v>43141</v>
      </c>
      <c r="Q19" s="720">
        <f t="shared" si="16"/>
        <v>43142</v>
      </c>
      <c r="R19" s="720">
        <f t="shared" si="16"/>
        <v>43142</v>
      </c>
      <c r="S19" s="720">
        <f t="shared" si="16"/>
        <v>43143</v>
      </c>
      <c r="T19" s="720">
        <f t="shared" si="16"/>
        <v>43145</v>
      </c>
      <c r="U19" s="720">
        <f t="shared" si="16"/>
        <v>43146</v>
      </c>
      <c r="V19" s="1129">
        <f t="shared" si="16"/>
        <v>43148</v>
      </c>
      <c r="W19" s="1110">
        <f t="shared" si="16"/>
        <v>43148</v>
      </c>
      <c r="X19" s="1229" t="s">
        <v>355</v>
      </c>
      <c r="Y19" s="579"/>
      <c r="Z19" s="579"/>
      <c r="AA19" s="579"/>
      <c r="AB19" s="579"/>
      <c r="AC19" s="579"/>
      <c r="AD19" s="579"/>
      <c r="AE19" s="579"/>
      <c r="AF19" s="579"/>
    </row>
    <row r="20" spans="1:32" s="638" customFormat="1" ht="24.95" customHeight="1">
      <c r="A20" s="1235">
        <f t="shared" si="14"/>
        <v>4</v>
      </c>
      <c r="B20" s="1208" t="str">
        <f>B18</f>
        <v>CSCL HOUSTON</v>
      </c>
      <c r="C20" s="1209" t="s">
        <v>261</v>
      </c>
      <c r="D20" s="1210" t="str">
        <f t="shared" si="0"/>
        <v>QWM</v>
      </c>
      <c r="E20" s="1211"/>
      <c r="F20" s="1212">
        <f t="shared" ref="F20:I20" si="17">F18+1</f>
        <v>55</v>
      </c>
      <c r="G20" s="1213">
        <f t="shared" si="17"/>
        <v>55</v>
      </c>
      <c r="H20" s="1214">
        <f t="shared" si="17"/>
        <v>55</v>
      </c>
      <c r="I20" s="1215">
        <f t="shared" si="17"/>
        <v>55</v>
      </c>
      <c r="J20" s="1188">
        <v>43141</v>
      </c>
      <c r="K20" s="1122">
        <v>43142</v>
      </c>
      <c r="L20" s="1216">
        <f t="shared" ref="L20:W20" si="18">L19+7</f>
        <v>43141</v>
      </c>
      <c r="M20" s="1217">
        <f t="shared" si="18"/>
        <v>43142</v>
      </c>
      <c r="N20" s="1217">
        <f t="shared" si="18"/>
        <v>43145</v>
      </c>
      <c r="O20" s="1218">
        <f t="shared" si="18"/>
        <v>43146</v>
      </c>
      <c r="P20" s="1128">
        <f t="shared" si="16"/>
        <v>43148</v>
      </c>
      <c r="Q20" s="720">
        <f t="shared" si="16"/>
        <v>43149</v>
      </c>
      <c r="R20" s="720">
        <f t="shared" si="16"/>
        <v>43149</v>
      </c>
      <c r="S20" s="720">
        <f t="shared" si="16"/>
        <v>43150</v>
      </c>
      <c r="T20" s="1217">
        <f t="shared" si="18"/>
        <v>43152</v>
      </c>
      <c r="U20" s="1217">
        <f t="shared" si="18"/>
        <v>43153</v>
      </c>
      <c r="V20" s="1122">
        <f t="shared" si="18"/>
        <v>43155</v>
      </c>
      <c r="W20" s="1220">
        <f t="shared" si="18"/>
        <v>43155</v>
      </c>
      <c r="X20" s="1230"/>
      <c r="Y20" s="579"/>
      <c r="Z20" s="579"/>
      <c r="AA20" s="579"/>
      <c r="AB20" s="579"/>
      <c r="AC20" s="579"/>
      <c r="AD20" s="579"/>
      <c r="AE20" s="579"/>
      <c r="AF20" s="579"/>
    </row>
    <row r="21" spans="1:32" s="638" customFormat="1" ht="24.95" customHeight="1">
      <c r="A21" s="254">
        <f>A20+1</f>
        <v>5</v>
      </c>
      <c r="B21" s="391" t="s">
        <v>235</v>
      </c>
      <c r="C21" s="347" t="s">
        <v>55</v>
      </c>
      <c r="D21" s="639" t="str">
        <f t="shared" si="0"/>
        <v>N41</v>
      </c>
      <c r="E21" s="977"/>
      <c r="F21" s="235">
        <f t="shared" ref="F21:G21" si="19">F19+1</f>
        <v>57</v>
      </c>
      <c r="G21" s="236">
        <f t="shared" si="19"/>
        <v>57</v>
      </c>
      <c r="H21" s="83">
        <f>H19+1</f>
        <v>57</v>
      </c>
      <c r="I21" s="157">
        <f>I19+1</f>
        <v>57</v>
      </c>
      <c r="J21" s="1104">
        <v>43148</v>
      </c>
      <c r="K21" s="1105">
        <v>43149</v>
      </c>
      <c r="L21" s="1106">
        <f t="shared" ref="L21:W21" si="20">L20+7</f>
        <v>43148</v>
      </c>
      <c r="M21" s="726">
        <f t="shared" si="20"/>
        <v>43149</v>
      </c>
      <c r="N21" s="725">
        <f t="shared" si="20"/>
        <v>43152</v>
      </c>
      <c r="O21" s="1107">
        <f t="shared" si="20"/>
        <v>43153</v>
      </c>
      <c r="P21" s="1108">
        <v>43155</v>
      </c>
      <c r="Q21" s="725">
        <v>43156</v>
      </c>
      <c r="R21" s="725">
        <v>43156</v>
      </c>
      <c r="S21" s="725">
        <v>43157</v>
      </c>
      <c r="T21" s="725">
        <f t="shared" si="20"/>
        <v>43159</v>
      </c>
      <c r="U21" s="725">
        <f t="shared" si="20"/>
        <v>43160</v>
      </c>
      <c r="V21" s="1109">
        <f t="shared" si="20"/>
        <v>43162</v>
      </c>
      <c r="W21" s="1110">
        <f t="shared" si="20"/>
        <v>43162</v>
      </c>
      <c r="X21" s="1229" t="s">
        <v>488</v>
      </c>
      <c r="Y21" s="579"/>
      <c r="Z21" s="579"/>
      <c r="AA21" s="579"/>
      <c r="AB21" s="579"/>
      <c r="AC21" s="579"/>
      <c r="AD21" s="579"/>
      <c r="AE21" s="579"/>
      <c r="AF21" s="579"/>
    </row>
    <row r="22" spans="1:32" s="638" customFormat="1" ht="24.95" customHeight="1">
      <c r="A22" s="1231">
        <f>A21+1</f>
        <v>6</v>
      </c>
      <c r="B22" s="1222" t="str">
        <f>B20</f>
        <v>CSCL HOUSTON</v>
      </c>
      <c r="C22" s="1176" t="s">
        <v>261</v>
      </c>
      <c r="D22" s="1182" t="str">
        <f t="shared" si="0"/>
        <v>QWM</v>
      </c>
      <c r="E22" s="1178"/>
      <c r="F22" s="1183">
        <f t="shared" ref="F22:I22" si="21">F20+1</f>
        <v>56</v>
      </c>
      <c r="G22" s="1184">
        <f t="shared" si="21"/>
        <v>56</v>
      </c>
      <c r="H22" s="1115">
        <f t="shared" si="21"/>
        <v>56</v>
      </c>
      <c r="I22" s="1116">
        <f t="shared" si="21"/>
        <v>56</v>
      </c>
      <c r="J22" s="1188">
        <v>43155</v>
      </c>
      <c r="K22" s="1122">
        <v>43156</v>
      </c>
      <c r="L22" s="1223">
        <f t="shared" ref="L22:W22" si="22">L21+7</f>
        <v>43155</v>
      </c>
      <c r="M22" s="1185">
        <f t="shared" si="22"/>
        <v>43156</v>
      </c>
      <c r="N22" s="762">
        <f t="shared" si="22"/>
        <v>43159</v>
      </c>
      <c r="O22" s="1120">
        <f t="shared" si="22"/>
        <v>43160</v>
      </c>
      <c r="P22" s="1121">
        <f t="shared" si="22"/>
        <v>43162</v>
      </c>
      <c r="Q22" s="762">
        <f t="shared" si="22"/>
        <v>43163</v>
      </c>
      <c r="R22" s="762">
        <f t="shared" si="22"/>
        <v>43163</v>
      </c>
      <c r="S22" s="762">
        <f t="shared" si="22"/>
        <v>43164</v>
      </c>
      <c r="T22" s="762">
        <f t="shared" si="22"/>
        <v>43166</v>
      </c>
      <c r="U22" s="762">
        <f t="shared" si="22"/>
        <v>43167</v>
      </c>
      <c r="V22" s="1122">
        <f t="shared" si="22"/>
        <v>43169</v>
      </c>
      <c r="W22" s="1224">
        <f t="shared" si="22"/>
        <v>43169</v>
      </c>
      <c r="X22" s="1230"/>
      <c r="Y22" s="579"/>
      <c r="Z22" s="579"/>
      <c r="AA22" s="579"/>
      <c r="AB22" s="579"/>
      <c r="AC22" s="579"/>
      <c r="AD22" s="579"/>
      <c r="AE22" s="579"/>
      <c r="AF22" s="579"/>
    </row>
    <row r="23" spans="1:32" s="638" customFormat="1" ht="24.95" customHeight="1">
      <c r="A23" s="1232">
        <f t="shared" ref="A23:A24" si="23">A22+1</f>
        <v>7</v>
      </c>
      <c r="B23" s="1078" t="s">
        <v>235</v>
      </c>
      <c r="C23" s="759" t="s">
        <v>55</v>
      </c>
      <c r="D23" s="1124" t="str">
        <f t="shared" si="0"/>
        <v>N41</v>
      </c>
      <c r="E23" s="530"/>
      <c r="F23" s="1125">
        <f t="shared" ref="F23:G23" si="24">F21+1</f>
        <v>58</v>
      </c>
      <c r="G23" s="1126">
        <f t="shared" si="24"/>
        <v>58</v>
      </c>
      <c r="H23" s="286">
        <f>H21+1</f>
        <v>58</v>
      </c>
      <c r="I23" s="531">
        <f>I21+1</f>
        <v>58</v>
      </c>
      <c r="J23" s="720">
        <v>43162</v>
      </c>
      <c r="K23" s="1127">
        <v>43163</v>
      </c>
      <c r="L23" s="1106">
        <f t="shared" ref="L23:W23" si="25">L22+7</f>
        <v>43162</v>
      </c>
      <c r="M23" s="726">
        <f t="shared" si="25"/>
        <v>43163</v>
      </c>
      <c r="N23" s="720">
        <f t="shared" si="25"/>
        <v>43166</v>
      </c>
      <c r="O23" s="1127">
        <f t="shared" si="25"/>
        <v>43167</v>
      </c>
      <c r="P23" s="1128">
        <f t="shared" si="25"/>
        <v>43169</v>
      </c>
      <c r="Q23" s="720">
        <f t="shared" si="25"/>
        <v>43170</v>
      </c>
      <c r="R23" s="720">
        <f t="shared" si="25"/>
        <v>43170</v>
      </c>
      <c r="S23" s="720">
        <f t="shared" si="25"/>
        <v>43171</v>
      </c>
      <c r="T23" s="720">
        <f t="shared" si="25"/>
        <v>43173</v>
      </c>
      <c r="U23" s="720">
        <f t="shared" si="25"/>
        <v>43174</v>
      </c>
      <c r="V23" s="1129">
        <f t="shared" si="25"/>
        <v>43176</v>
      </c>
      <c r="W23" s="1110">
        <f t="shared" si="25"/>
        <v>43176</v>
      </c>
      <c r="X23" s="1229" t="s">
        <v>368</v>
      </c>
      <c r="Y23" s="579"/>
      <c r="Z23" s="579"/>
      <c r="AA23" s="579"/>
      <c r="AB23" s="579"/>
      <c r="AC23" s="579"/>
      <c r="AD23" s="579"/>
      <c r="AE23" s="579"/>
      <c r="AF23" s="579"/>
    </row>
    <row r="24" spans="1:32" s="638" customFormat="1" ht="24.95" customHeight="1">
      <c r="A24" s="1235">
        <f t="shared" si="23"/>
        <v>8</v>
      </c>
      <c r="B24" s="1208" t="str">
        <f>B22</f>
        <v>CSCL HOUSTON</v>
      </c>
      <c r="C24" s="1209" t="s">
        <v>261</v>
      </c>
      <c r="D24" s="1210" t="str">
        <f t="shared" si="0"/>
        <v>QWM</v>
      </c>
      <c r="E24" s="1211"/>
      <c r="F24" s="1212">
        <f t="shared" ref="F24:I24" si="26">F22+1</f>
        <v>57</v>
      </c>
      <c r="G24" s="1213">
        <f t="shared" si="26"/>
        <v>57</v>
      </c>
      <c r="H24" s="1214">
        <f t="shared" si="26"/>
        <v>57</v>
      </c>
      <c r="I24" s="1215">
        <f t="shared" si="26"/>
        <v>57</v>
      </c>
      <c r="J24" s="1188">
        <v>43169</v>
      </c>
      <c r="K24" s="1122">
        <v>43170</v>
      </c>
      <c r="L24" s="1216">
        <f t="shared" ref="L24:W24" si="27">L23+7</f>
        <v>43169</v>
      </c>
      <c r="M24" s="1217">
        <f t="shared" si="27"/>
        <v>43170</v>
      </c>
      <c r="N24" s="1217">
        <f t="shared" si="27"/>
        <v>43173</v>
      </c>
      <c r="O24" s="1218">
        <f t="shared" si="27"/>
        <v>43174</v>
      </c>
      <c r="P24" s="1219">
        <f t="shared" si="27"/>
        <v>43176</v>
      </c>
      <c r="Q24" s="1217">
        <f t="shared" si="27"/>
        <v>43177</v>
      </c>
      <c r="R24" s="1217">
        <f t="shared" si="27"/>
        <v>43177</v>
      </c>
      <c r="S24" s="1217">
        <f t="shared" si="27"/>
        <v>43178</v>
      </c>
      <c r="T24" s="1217">
        <f t="shared" si="27"/>
        <v>43180</v>
      </c>
      <c r="U24" s="1217">
        <f t="shared" si="27"/>
        <v>43181</v>
      </c>
      <c r="V24" s="1122">
        <f t="shared" si="27"/>
        <v>43183</v>
      </c>
      <c r="W24" s="1220">
        <f t="shared" si="27"/>
        <v>43183</v>
      </c>
      <c r="X24" s="1230"/>
      <c r="Y24" s="579"/>
      <c r="Z24" s="579"/>
      <c r="AA24" s="579"/>
      <c r="AB24" s="579"/>
      <c r="AC24" s="579"/>
      <c r="AD24" s="579"/>
      <c r="AE24" s="579"/>
      <c r="AF24" s="579"/>
    </row>
    <row r="25" spans="1:32" s="638" customFormat="1" ht="24.95" customHeight="1">
      <c r="A25" s="254">
        <f>A24+1</f>
        <v>9</v>
      </c>
      <c r="B25" s="391" t="s">
        <v>235</v>
      </c>
      <c r="C25" s="347" t="s">
        <v>55</v>
      </c>
      <c r="D25" s="639" t="str">
        <f t="shared" si="0"/>
        <v>N41</v>
      </c>
      <c r="E25" s="977"/>
      <c r="F25" s="235">
        <f t="shared" ref="F25:G25" si="28">F23+1</f>
        <v>59</v>
      </c>
      <c r="G25" s="236">
        <f t="shared" si="28"/>
        <v>59</v>
      </c>
      <c r="H25" s="83">
        <f>H23+1</f>
        <v>59</v>
      </c>
      <c r="I25" s="157">
        <f>I23+1</f>
        <v>59</v>
      </c>
      <c r="J25" s="1104">
        <v>43176</v>
      </c>
      <c r="K25" s="1105">
        <v>43177</v>
      </c>
      <c r="L25" s="1106">
        <f t="shared" ref="L25:W25" si="29">L24+7</f>
        <v>43176</v>
      </c>
      <c r="M25" s="726">
        <f t="shared" si="29"/>
        <v>43177</v>
      </c>
      <c r="N25" s="725">
        <f t="shared" si="29"/>
        <v>43180</v>
      </c>
      <c r="O25" s="1107">
        <f t="shared" si="29"/>
        <v>43181</v>
      </c>
      <c r="P25" s="1108">
        <f t="shared" si="29"/>
        <v>43183</v>
      </c>
      <c r="Q25" s="725">
        <f t="shared" si="29"/>
        <v>43184</v>
      </c>
      <c r="R25" s="725">
        <f t="shared" si="29"/>
        <v>43184</v>
      </c>
      <c r="S25" s="725">
        <f t="shared" si="29"/>
        <v>43185</v>
      </c>
      <c r="T25" s="725">
        <f t="shared" si="29"/>
        <v>43187</v>
      </c>
      <c r="U25" s="725">
        <f t="shared" si="29"/>
        <v>43188</v>
      </c>
      <c r="V25" s="1109">
        <f t="shared" si="29"/>
        <v>43190</v>
      </c>
      <c r="W25" s="1110">
        <f t="shared" si="29"/>
        <v>43190</v>
      </c>
      <c r="X25" s="1229" t="s">
        <v>533</v>
      </c>
      <c r="Y25" s="579"/>
      <c r="Z25" s="579"/>
      <c r="AA25" s="579"/>
      <c r="AB25" s="579"/>
      <c r="AC25" s="579"/>
      <c r="AD25" s="579"/>
      <c r="AE25" s="579"/>
      <c r="AF25" s="579"/>
    </row>
    <row r="26" spans="1:32" s="638" customFormat="1" ht="24.95" customHeight="1">
      <c r="A26" s="254">
        <f>A25+1</f>
        <v>10</v>
      </c>
      <c r="B26" s="1225" t="str">
        <f>B24</f>
        <v>CSCL HOUSTON</v>
      </c>
      <c r="C26" s="347" t="s">
        <v>261</v>
      </c>
      <c r="D26" s="639" t="str">
        <f t="shared" si="0"/>
        <v>QWM</v>
      </c>
      <c r="E26" s="977"/>
      <c r="F26" s="235">
        <f t="shared" ref="F26:I26" si="30">F24+1</f>
        <v>58</v>
      </c>
      <c r="G26" s="236">
        <f t="shared" si="30"/>
        <v>58</v>
      </c>
      <c r="H26" s="83">
        <f t="shared" si="30"/>
        <v>58</v>
      </c>
      <c r="I26" s="157">
        <f t="shared" si="30"/>
        <v>58</v>
      </c>
      <c r="J26" s="726">
        <v>43183</v>
      </c>
      <c r="K26" s="1221">
        <v>43184</v>
      </c>
      <c r="L26" s="1226">
        <f t="shared" ref="L26:W26" si="31">L25+7</f>
        <v>43183</v>
      </c>
      <c r="M26" s="1104">
        <f t="shared" si="31"/>
        <v>43184</v>
      </c>
      <c r="N26" s="725">
        <f t="shared" si="31"/>
        <v>43187</v>
      </c>
      <c r="O26" s="1107">
        <f t="shared" si="31"/>
        <v>43188</v>
      </c>
      <c r="P26" s="1108">
        <f t="shared" si="31"/>
        <v>43190</v>
      </c>
      <c r="Q26" s="725">
        <f t="shared" si="31"/>
        <v>43191</v>
      </c>
      <c r="R26" s="725">
        <f t="shared" si="31"/>
        <v>43191</v>
      </c>
      <c r="S26" s="725">
        <f t="shared" si="31"/>
        <v>43192</v>
      </c>
      <c r="T26" s="725">
        <f t="shared" si="31"/>
        <v>43194</v>
      </c>
      <c r="U26" s="725">
        <f t="shared" si="31"/>
        <v>43195</v>
      </c>
      <c r="V26" s="1221">
        <f t="shared" si="31"/>
        <v>43197</v>
      </c>
      <c r="W26" s="1227">
        <f t="shared" si="31"/>
        <v>43197</v>
      </c>
      <c r="X26" s="1230"/>
      <c r="Y26" s="579"/>
      <c r="Z26" s="579"/>
      <c r="AA26" s="579"/>
      <c r="AB26" s="579"/>
      <c r="AC26" s="579"/>
      <c r="AD26" s="579"/>
      <c r="AE26" s="579"/>
      <c r="AF26" s="579"/>
    </row>
    <row r="27" spans="1:32" s="638" customFormat="1" ht="24.95" customHeight="1">
      <c r="A27" s="1232">
        <f t="shared" ref="A27:A28" si="32">A26+1</f>
        <v>11</v>
      </c>
      <c r="B27" s="1078" t="s">
        <v>235</v>
      </c>
      <c r="C27" s="759" t="s">
        <v>55</v>
      </c>
      <c r="D27" s="1124" t="str">
        <f t="shared" si="0"/>
        <v>N41</v>
      </c>
      <c r="E27" s="530"/>
      <c r="F27" s="1125">
        <f t="shared" ref="F27:G27" si="33">F25+1</f>
        <v>60</v>
      </c>
      <c r="G27" s="1126">
        <f t="shared" si="33"/>
        <v>60</v>
      </c>
      <c r="H27" s="286">
        <f>H25+1</f>
        <v>60</v>
      </c>
      <c r="I27" s="531">
        <f>I25+1</f>
        <v>60</v>
      </c>
      <c r="J27" s="720">
        <v>43190</v>
      </c>
      <c r="K27" s="1127">
        <v>43191</v>
      </c>
      <c r="L27" s="1106">
        <f t="shared" ref="L27:W27" si="34">L26+7</f>
        <v>43190</v>
      </c>
      <c r="M27" s="726">
        <f t="shared" si="34"/>
        <v>43191</v>
      </c>
      <c r="N27" s="720">
        <f t="shared" si="34"/>
        <v>43194</v>
      </c>
      <c r="O27" s="1127">
        <f t="shared" si="34"/>
        <v>43195</v>
      </c>
      <c r="P27" s="1128">
        <f t="shared" si="34"/>
        <v>43197</v>
      </c>
      <c r="Q27" s="720">
        <f t="shared" si="34"/>
        <v>43198</v>
      </c>
      <c r="R27" s="720">
        <f t="shared" si="34"/>
        <v>43198</v>
      </c>
      <c r="S27" s="720">
        <f t="shared" si="34"/>
        <v>43199</v>
      </c>
      <c r="T27" s="720">
        <f t="shared" si="34"/>
        <v>43201</v>
      </c>
      <c r="U27" s="720">
        <f t="shared" si="34"/>
        <v>43202</v>
      </c>
      <c r="V27" s="1129">
        <f t="shared" si="34"/>
        <v>43204</v>
      </c>
      <c r="W27" s="1110">
        <f t="shared" si="34"/>
        <v>43204</v>
      </c>
      <c r="X27" s="1229" t="s">
        <v>559</v>
      </c>
      <c r="Y27" s="579"/>
      <c r="Z27" s="579"/>
      <c r="AA27" s="579"/>
      <c r="AB27" s="579"/>
      <c r="AC27" s="579"/>
      <c r="AD27" s="579"/>
      <c r="AE27" s="579"/>
      <c r="AF27" s="579"/>
    </row>
    <row r="28" spans="1:32" s="638" customFormat="1" ht="24.95" customHeight="1">
      <c r="A28" s="1235">
        <f t="shared" si="32"/>
        <v>12</v>
      </c>
      <c r="B28" s="1208" t="str">
        <f>B26</f>
        <v>CSCL HOUSTON</v>
      </c>
      <c r="C28" s="1209" t="s">
        <v>261</v>
      </c>
      <c r="D28" s="1210" t="str">
        <f t="shared" si="0"/>
        <v>QWM</v>
      </c>
      <c r="E28" s="1211"/>
      <c r="F28" s="1212">
        <f t="shared" ref="F28:I28" si="35">F26+1</f>
        <v>59</v>
      </c>
      <c r="G28" s="1213">
        <f t="shared" si="35"/>
        <v>59</v>
      </c>
      <c r="H28" s="1214">
        <f t="shared" si="35"/>
        <v>59</v>
      </c>
      <c r="I28" s="1215">
        <f t="shared" si="35"/>
        <v>59</v>
      </c>
      <c r="J28" s="1188">
        <v>43197</v>
      </c>
      <c r="K28" s="1122">
        <v>43198</v>
      </c>
      <c r="L28" s="1216">
        <f t="shared" ref="L28:W28" si="36">L27+7</f>
        <v>43197</v>
      </c>
      <c r="M28" s="1217">
        <f t="shared" si="36"/>
        <v>43198</v>
      </c>
      <c r="N28" s="1217">
        <f t="shared" si="36"/>
        <v>43201</v>
      </c>
      <c r="O28" s="1218">
        <f t="shared" si="36"/>
        <v>43202</v>
      </c>
      <c r="P28" s="1219">
        <f t="shared" si="36"/>
        <v>43204</v>
      </c>
      <c r="Q28" s="1217">
        <f t="shared" si="36"/>
        <v>43205</v>
      </c>
      <c r="R28" s="1217">
        <f t="shared" si="36"/>
        <v>43205</v>
      </c>
      <c r="S28" s="1217">
        <f t="shared" si="36"/>
        <v>43206</v>
      </c>
      <c r="T28" s="1217">
        <f t="shared" si="36"/>
        <v>43208</v>
      </c>
      <c r="U28" s="1217">
        <f t="shared" si="36"/>
        <v>43209</v>
      </c>
      <c r="V28" s="1122">
        <f t="shared" si="36"/>
        <v>43211</v>
      </c>
      <c r="W28" s="1220">
        <f t="shared" si="36"/>
        <v>43211</v>
      </c>
      <c r="X28" s="1230"/>
      <c r="Y28" s="579"/>
      <c r="Z28" s="579"/>
      <c r="AA28" s="579"/>
      <c r="AB28" s="579"/>
      <c r="AC28" s="579"/>
      <c r="AD28" s="579"/>
      <c r="AE28" s="579"/>
      <c r="AF28" s="579"/>
    </row>
    <row r="29" spans="1:32" s="638" customFormat="1" ht="24.95" customHeight="1">
      <c r="A29" s="254">
        <f>A28+1</f>
        <v>13</v>
      </c>
      <c r="B29" s="391" t="s">
        <v>235</v>
      </c>
      <c r="C29" s="347" t="s">
        <v>55</v>
      </c>
      <c r="D29" s="639" t="str">
        <f t="shared" si="0"/>
        <v>N41</v>
      </c>
      <c r="E29" s="977"/>
      <c r="F29" s="235">
        <f t="shared" ref="F29:G29" si="37">F27+1</f>
        <v>61</v>
      </c>
      <c r="G29" s="236">
        <f t="shared" si="37"/>
        <v>61</v>
      </c>
      <c r="H29" s="83">
        <f>H27+1</f>
        <v>61</v>
      </c>
      <c r="I29" s="157">
        <f>I27+1</f>
        <v>61</v>
      </c>
      <c r="J29" s="1104">
        <v>43204</v>
      </c>
      <c r="K29" s="1105">
        <v>43205</v>
      </c>
      <c r="L29" s="1106">
        <f t="shared" ref="L29:W29" si="38">L28+7</f>
        <v>43204</v>
      </c>
      <c r="M29" s="726">
        <f t="shared" si="38"/>
        <v>43205</v>
      </c>
      <c r="N29" s="725">
        <f t="shared" si="38"/>
        <v>43208</v>
      </c>
      <c r="O29" s="1107">
        <f t="shared" si="38"/>
        <v>43209</v>
      </c>
      <c r="P29" s="1108">
        <f t="shared" si="38"/>
        <v>43211</v>
      </c>
      <c r="Q29" s="725">
        <f t="shared" si="38"/>
        <v>43212</v>
      </c>
      <c r="R29" s="725">
        <f t="shared" si="38"/>
        <v>43212</v>
      </c>
      <c r="S29" s="725">
        <f t="shared" si="38"/>
        <v>43213</v>
      </c>
      <c r="T29" s="725">
        <f t="shared" si="38"/>
        <v>43215</v>
      </c>
      <c r="U29" s="725">
        <f t="shared" si="38"/>
        <v>43216</v>
      </c>
      <c r="V29" s="1109">
        <f t="shared" si="38"/>
        <v>43218</v>
      </c>
      <c r="W29" s="1110">
        <f t="shared" si="38"/>
        <v>43218</v>
      </c>
      <c r="X29" s="1229" t="s">
        <v>560</v>
      </c>
      <c r="Y29" s="579"/>
      <c r="Z29" s="579"/>
      <c r="AA29" s="579"/>
      <c r="AB29" s="579"/>
      <c r="AC29" s="579"/>
      <c r="AD29" s="579"/>
      <c r="AE29" s="579"/>
      <c r="AF29" s="579"/>
    </row>
    <row r="30" spans="1:32" s="638" customFormat="1" ht="24.95" customHeight="1">
      <c r="A30" s="254">
        <f>A29+1</f>
        <v>14</v>
      </c>
      <c r="B30" s="1225" t="str">
        <f>B28</f>
        <v>CSCL HOUSTON</v>
      </c>
      <c r="C30" s="347" t="s">
        <v>261</v>
      </c>
      <c r="D30" s="639" t="str">
        <f t="shared" si="0"/>
        <v>QWM</v>
      </c>
      <c r="E30" s="977"/>
      <c r="F30" s="235">
        <f t="shared" ref="F30:I30" si="39">F28+1</f>
        <v>60</v>
      </c>
      <c r="G30" s="236">
        <f t="shared" si="39"/>
        <v>60</v>
      </c>
      <c r="H30" s="83">
        <f t="shared" si="39"/>
        <v>60</v>
      </c>
      <c r="I30" s="157">
        <f t="shared" si="39"/>
        <v>60</v>
      </c>
      <c r="J30" s="726">
        <v>43211</v>
      </c>
      <c r="K30" s="1221">
        <v>43212</v>
      </c>
      <c r="L30" s="1226">
        <f t="shared" ref="L30:W30" si="40">L29+7</f>
        <v>43211</v>
      </c>
      <c r="M30" s="1104">
        <f t="shared" si="40"/>
        <v>43212</v>
      </c>
      <c r="N30" s="725">
        <f t="shared" si="40"/>
        <v>43215</v>
      </c>
      <c r="O30" s="1107">
        <f t="shared" si="40"/>
        <v>43216</v>
      </c>
      <c r="P30" s="1108">
        <f t="shared" si="40"/>
        <v>43218</v>
      </c>
      <c r="Q30" s="725">
        <f t="shared" si="40"/>
        <v>43219</v>
      </c>
      <c r="R30" s="725">
        <f t="shared" si="40"/>
        <v>43219</v>
      </c>
      <c r="S30" s="725">
        <f t="shared" si="40"/>
        <v>43220</v>
      </c>
      <c r="T30" s="725">
        <f t="shared" si="40"/>
        <v>43222</v>
      </c>
      <c r="U30" s="725">
        <f t="shared" si="40"/>
        <v>43223</v>
      </c>
      <c r="V30" s="1221">
        <f t="shared" si="40"/>
        <v>43225</v>
      </c>
      <c r="W30" s="1227">
        <f t="shared" si="40"/>
        <v>43225</v>
      </c>
      <c r="X30" s="1230"/>
      <c r="Y30" s="579"/>
      <c r="Z30" s="579"/>
      <c r="AA30" s="579"/>
      <c r="AB30" s="579"/>
      <c r="AC30" s="579"/>
      <c r="AD30" s="579"/>
      <c r="AE30" s="579"/>
      <c r="AF30" s="579"/>
    </row>
    <row r="31" spans="1:32" s="638" customFormat="1" ht="14.25" customHeight="1">
      <c r="A31" s="822"/>
      <c r="B31" s="823"/>
      <c r="C31" s="824"/>
      <c r="D31" s="341"/>
      <c r="E31" s="825"/>
      <c r="F31" s="826"/>
      <c r="G31" s="827"/>
      <c r="H31" s="828"/>
      <c r="I31" s="829"/>
      <c r="J31" s="372"/>
      <c r="K31" s="372"/>
      <c r="L31" s="372"/>
      <c r="M31" s="830"/>
      <c r="N31" s="372"/>
      <c r="O31" s="372"/>
      <c r="P31" s="372"/>
      <c r="Q31" s="372"/>
      <c r="R31" s="372"/>
      <c r="S31" s="372"/>
      <c r="T31" s="372"/>
      <c r="U31" s="372"/>
      <c r="V31" s="372"/>
      <c r="W31" s="830"/>
      <c r="X31" s="1230"/>
      <c r="Y31" s="579"/>
      <c r="Z31" s="579"/>
      <c r="AA31" s="579"/>
      <c r="AB31" s="579"/>
      <c r="AC31" s="579"/>
      <c r="AD31" s="579"/>
      <c r="AE31" s="579"/>
      <c r="AF31" s="579"/>
    </row>
    <row r="32" spans="1:32" s="580" customFormat="1" ht="15" customHeight="1">
      <c r="A32" s="667" t="s">
        <v>351</v>
      </c>
      <c r="B32" s="581"/>
      <c r="C32" s="581"/>
      <c r="D32" s="581"/>
      <c r="E32" s="581"/>
      <c r="F32" s="577"/>
      <c r="G32" s="577"/>
      <c r="H32" s="578"/>
      <c r="I32" s="578"/>
      <c r="J32" s="577"/>
      <c r="K32" s="577"/>
      <c r="L32" s="577"/>
      <c r="M32" s="577"/>
      <c r="N32" s="577"/>
      <c r="O32" s="577"/>
      <c r="P32" s="577"/>
      <c r="Q32" s="577"/>
      <c r="R32" s="577"/>
      <c r="S32" s="577"/>
      <c r="T32" s="577"/>
      <c r="U32" s="577"/>
      <c r="V32" s="577"/>
      <c r="W32" s="579"/>
      <c r="Y32" s="579"/>
      <c r="Z32" s="579"/>
      <c r="AA32" s="579"/>
      <c r="AB32" s="579"/>
      <c r="AC32" s="579"/>
      <c r="AD32" s="579"/>
      <c r="AE32" s="579"/>
      <c r="AF32" s="579"/>
    </row>
    <row r="33" spans="1:32" s="580" customFormat="1" ht="15" customHeight="1">
      <c r="A33" s="667" t="s">
        <v>352</v>
      </c>
      <c r="B33" s="581"/>
      <c r="C33" s="581"/>
      <c r="D33" s="581"/>
      <c r="E33" s="581"/>
      <c r="F33" s="577"/>
      <c r="G33" s="577"/>
      <c r="H33" s="578"/>
      <c r="I33" s="578"/>
      <c r="J33" s="577"/>
      <c r="K33" s="577"/>
      <c r="L33" s="577"/>
      <c r="M33" s="577"/>
      <c r="N33" s="577"/>
      <c r="O33" s="577"/>
      <c r="P33" s="577"/>
      <c r="Q33" s="577"/>
      <c r="R33" s="577"/>
      <c r="S33" s="577"/>
      <c r="T33" s="577"/>
      <c r="U33" s="579"/>
      <c r="V33" s="579"/>
      <c r="W33" s="579"/>
      <c r="Y33" s="579"/>
      <c r="Z33" s="579"/>
      <c r="AA33" s="579"/>
      <c r="AB33" s="579"/>
      <c r="AC33" s="579"/>
      <c r="AD33" s="579"/>
      <c r="AE33" s="579"/>
      <c r="AF33" s="579"/>
    </row>
    <row r="34" spans="1:32" s="580" customFormat="1" ht="15" customHeight="1">
      <c r="A34" s="581" t="s">
        <v>317</v>
      </c>
      <c r="B34" s="577"/>
      <c r="C34" s="577"/>
      <c r="D34" s="577"/>
      <c r="E34" s="577"/>
      <c r="F34" s="577"/>
      <c r="G34" s="577"/>
      <c r="H34" s="578"/>
      <c r="I34" s="578"/>
      <c r="J34" s="577"/>
      <c r="K34" s="577"/>
      <c r="L34" s="577"/>
      <c r="M34" s="577"/>
      <c r="N34" s="577"/>
      <c r="O34" s="577"/>
      <c r="P34" s="577"/>
      <c r="Q34" s="577"/>
      <c r="R34" s="577"/>
      <c r="S34" s="577"/>
      <c r="T34" s="577" t="s">
        <v>598</v>
      </c>
      <c r="U34" s="579"/>
      <c r="V34" s="579"/>
      <c r="W34" s="579"/>
    </row>
    <row r="35" spans="1:32" s="580" customFormat="1" ht="15" customHeight="1">
      <c r="A35" s="581" t="s">
        <v>195</v>
      </c>
      <c r="B35" s="577"/>
      <c r="C35" s="577"/>
      <c r="D35" s="577"/>
      <c r="E35" s="577"/>
      <c r="F35" s="577"/>
      <c r="G35" s="577"/>
      <c r="H35" s="578"/>
      <c r="I35" s="578"/>
      <c r="J35" s="577"/>
      <c r="K35" s="577"/>
      <c r="L35" s="577"/>
      <c r="M35" s="577"/>
      <c r="N35" s="577"/>
      <c r="O35" s="577"/>
      <c r="P35" s="577"/>
      <c r="Q35" s="577"/>
      <c r="R35" s="577"/>
      <c r="S35" s="577"/>
      <c r="T35" s="577"/>
      <c r="U35" s="579"/>
      <c r="V35" s="579"/>
      <c r="W35" s="579"/>
    </row>
    <row r="36" spans="1:32" ht="24.95" customHeight="1">
      <c r="A36" s="294"/>
      <c r="J36" s="147"/>
      <c r="U36" s="1"/>
      <c r="V36" s="1"/>
    </row>
    <row r="37" spans="1:32" ht="24.95" customHeight="1">
      <c r="A37" s="294"/>
      <c r="J37" s="147"/>
      <c r="U37" s="1"/>
      <c r="V37" s="1"/>
    </row>
    <row r="38" spans="1:32" ht="24.95" customHeight="1">
      <c r="J38" s="147"/>
      <c r="U38" s="1"/>
      <c r="V38" s="1"/>
    </row>
    <row r="39" spans="1:32" ht="24.95" customHeight="1">
      <c r="J39" s="147"/>
      <c r="U39" s="1"/>
      <c r="V39" s="1"/>
    </row>
    <row r="40" spans="1:32" ht="24.95" customHeight="1">
      <c r="J40" s="147"/>
      <c r="U40" s="1"/>
      <c r="V40" s="1"/>
    </row>
    <row r="41" spans="1:32" ht="24.95" customHeight="1">
      <c r="J41" s="147"/>
      <c r="U41" s="1"/>
      <c r="V41" s="1"/>
    </row>
    <row r="42" spans="1:32" ht="30" customHeight="1">
      <c r="U42" s="1"/>
      <c r="V42" s="1"/>
    </row>
    <row r="43" spans="1:32" ht="30" customHeight="1">
      <c r="U43" s="1"/>
      <c r="V43" s="1"/>
    </row>
    <row r="44" spans="1:32" ht="20.100000000000001" customHeight="1">
      <c r="U44" s="1"/>
      <c r="V44" s="1"/>
    </row>
    <row r="45" spans="1:32" ht="20.100000000000001" customHeight="1">
      <c r="U45" s="1"/>
      <c r="V45" s="1"/>
    </row>
    <row r="46" spans="1:32" ht="20.100000000000001" customHeight="1">
      <c r="U46" s="1"/>
      <c r="V46" s="1"/>
    </row>
    <row r="47" spans="1:32" ht="20.100000000000001" customHeight="1">
      <c r="U47" s="1"/>
      <c r="V47" s="1"/>
    </row>
    <row r="48" spans="1:32" ht="20.100000000000001" customHeight="1">
      <c r="U48" s="1"/>
      <c r="V48" s="1"/>
    </row>
  </sheetData>
  <customSheetViews>
    <customSheetView guid="{967F5A9F-B253-4BD7-B2F0-D5E9263F4F1E}" hiddenRows="1" topLeftCell="A2">
      <selection activeCell="H55" sqref="H55"/>
      <pageMargins left="0" right="0" top="0.39370078740157483" bottom="0" header="0.31496062992125984" footer="0.31496062992125984"/>
      <printOptions horizontalCentered="1"/>
      <pageSetup paperSize="9" scale="92" orientation="landscape" r:id="rId1"/>
    </customSheetView>
    <customSheetView guid="{EDB95A30-2005-496F-A42F-4573444B48C4}" hiddenRows="1">
      <selection activeCell="A35" sqref="A35:XFD36"/>
      <pageMargins left="0" right="0" top="0.39370078740157483" bottom="0" header="0.31496062992125984" footer="0.31496062992125984"/>
      <printOptions horizontalCentered="1"/>
      <pageSetup paperSize="9" scale="92" orientation="landscape" r:id="rId2"/>
    </customSheetView>
    <customSheetView guid="{BCF08811-82CB-4E16-BDD9-794154AADE6D}" hiddenRows="1">
      <selection activeCell="A35" sqref="A35:XFD36"/>
      <pageMargins left="0" right="0" top="0.39370078740157483" bottom="0" header="0.31496062992125984" footer="0.31496062992125984"/>
      <printOptions horizontalCentered="1"/>
      <pageSetup paperSize="9" scale="92" orientation="landscape" r:id="rId3"/>
    </customSheetView>
    <customSheetView guid="{CE63BE3B-321D-4576-9D13-C9B7CB99D4AC}">
      <selection activeCell="N26" sqref="N26"/>
      <pageMargins left="0" right="0" top="0.74803149606299213" bottom="0.74803149606299213" header="0.31496062992125984" footer="0.31496062992125984"/>
      <printOptions horizontalCentered="1"/>
      <pageSetup paperSize="9" scale="87" orientation="landscape" r:id="rId4"/>
    </customSheetView>
    <customSheetView guid="{58347BB0-EA7D-4163-8F7A-9A95E53AC1B7}" hiddenRows="1" topLeftCell="A2">
      <selection activeCell="H55" sqref="H55"/>
      <pageMargins left="0" right="0" top="0.39370078740157483" bottom="0" header="0.31496062992125984" footer="0.31496062992125984"/>
      <printOptions horizontalCentered="1"/>
      <pageSetup paperSize="9" scale="92" orientation="landscape" r:id="rId5"/>
    </customSheetView>
    <customSheetView guid="{B5A50C90-D2E8-4109-B6CD-C9EF05DECB2C}" hiddenRows="1">
      <selection activeCell="H55" sqref="H55"/>
      <pageMargins left="0" right="0" top="0.39370078740157483" bottom="0" header="0.31496062992125984" footer="0.31496062992125984"/>
      <printOptions horizontalCentered="1"/>
      <pageSetup paperSize="9" scale="92" orientation="landscape" r:id="rId6"/>
    </customSheetView>
  </customSheetViews>
  <mergeCells count="21"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V4:W4"/>
    <mergeCell ref="J5:K5"/>
    <mergeCell ref="L5:M5"/>
    <mergeCell ref="N5:O5"/>
    <mergeCell ref="P5:Q5"/>
    <mergeCell ref="R5:S5"/>
    <mergeCell ref="T5:U5"/>
    <mergeCell ref="J4:M4"/>
    <mergeCell ref="N4:O4"/>
    <mergeCell ref="P4:Q4"/>
    <mergeCell ref="R4:S4"/>
    <mergeCell ref="T4:U4"/>
  </mergeCells>
  <phoneticPr fontId="75" type="noConversion"/>
  <printOptions horizontalCentered="1"/>
  <pageMargins left="0" right="0" top="0.19685039370078741" bottom="0" header="0.31496062992125984" footer="0.31496062992125984"/>
  <pageSetup paperSize="9" scale="96" orientation="landscape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X36"/>
  <sheetViews>
    <sheetView zoomScaleNormal="100" zoomScaleSheetLayoutView="85" workbookViewId="0">
      <selection activeCell="K23" sqref="K23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5" width="9" style="142"/>
    <col min="6" max="9" width="9" style="1"/>
    <col min="10" max="15" width="9.375" style="1" customWidth="1"/>
    <col min="16" max="16" width="9.75" style="1" bestFit="1" customWidth="1"/>
    <col min="17" max="17" width="2.875" style="142" customWidth="1"/>
    <col min="18" max="18" width="62.5" style="142" customWidth="1"/>
    <col min="19" max="19" width="10.125" style="142" customWidth="1"/>
    <col min="20" max="24" width="9" style="142"/>
    <col min="25" max="16384" width="9" style="1"/>
  </cols>
  <sheetData>
    <row r="1" spans="1:19" s="142" customFormat="1" ht="19.5" customHeight="1">
      <c r="A1" s="252" t="s">
        <v>387</v>
      </c>
      <c r="B1" s="137"/>
      <c r="C1" s="137"/>
      <c r="D1" s="167"/>
      <c r="E1" s="167"/>
      <c r="F1" s="167"/>
      <c r="G1" s="167"/>
      <c r="H1" s="139"/>
      <c r="I1" s="139"/>
      <c r="J1" s="192"/>
      <c r="K1" s="192"/>
      <c r="L1" s="192"/>
      <c r="M1" s="192"/>
      <c r="N1" s="192"/>
      <c r="O1" s="192"/>
      <c r="P1" s="192"/>
      <c r="Q1" s="192"/>
      <c r="R1" s="192"/>
    </row>
    <row r="2" spans="1:19" s="142" customFormat="1" ht="19.5" customHeight="1">
      <c r="A2" s="252" t="s">
        <v>388</v>
      </c>
      <c r="B2" s="137"/>
      <c r="C2" s="137"/>
      <c r="D2" s="168"/>
      <c r="E2" s="168"/>
      <c r="F2" s="168"/>
      <c r="G2" s="168"/>
      <c r="H2" s="140"/>
      <c r="I2" s="143"/>
      <c r="J2" s="143"/>
      <c r="K2" s="143"/>
      <c r="L2" s="143"/>
      <c r="M2" s="143"/>
      <c r="N2" s="143"/>
      <c r="O2" s="143"/>
      <c r="P2" s="143"/>
      <c r="Q2" s="143"/>
      <c r="R2" s="143"/>
    </row>
    <row r="3" spans="1:19" s="142" customFormat="1" ht="15.75" thickBot="1">
      <c r="A3" s="253" t="s">
        <v>71</v>
      </c>
      <c r="B3" s="169"/>
      <c r="C3" s="169"/>
      <c r="D3" s="169"/>
      <c r="E3" s="169"/>
      <c r="F3" s="169"/>
      <c r="G3" s="169"/>
      <c r="H3" s="144"/>
      <c r="I3" s="145"/>
      <c r="J3" s="145"/>
      <c r="K3" s="145"/>
      <c r="L3" s="145"/>
      <c r="M3" s="145"/>
      <c r="N3" s="145"/>
      <c r="O3" s="145"/>
      <c r="P3" s="145"/>
      <c r="Q3" s="193"/>
      <c r="R3" s="193"/>
      <c r="S3" s="217"/>
    </row>
    <row r="4" spans="1:19" s="142" customFormat="1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0"/>
      <c r="J4" s="1894" t="s">
        <v>52</v>
      </c>
      <c r="K4" s="1895"/>
      <c r="L4" s="1901" t="s">
        <v>72</v>
      </c>
      <c r="M4" s="1902"/>
      <c r="N4" s="1906" t="s">
        <v>73</v>
      </c>
      <c r="O4" s="1791"/>
      <c r="P4" s="194" t="s">
        <v>52</v>
      </c>
    </row>
    <row r="5" spans="1:19" s="142" customFormat="1" ht="15" customHeight="1">
      <c r="A5" s="1687"/>
      <c r="B5" s="1766"/>
      <c r="C5" s="1769"/>
      <c r="D5" s="1762"/>
      <c r="E5" s="1764"/>
      <c r="F5" s="1762"/>
      <c r="G5" s="1763"/>
      <c r="H5" s="1763"/>
      <c r="I5" s="1763"/>
      <c r="J5" s="1907" t="s">
        <v>1</v>
      </c>
      <c r="K5" s="1908"/>
      <c r="L5" s="1909" t="s">
        <v>33</v>
      </c>
      <c r="M5" s="1910"/>
      <c r="N5" s="1893" t="s">
        <v>34</v>
      </c>
      <c r="O5" s="1780"/>
      <c r="P5" s="195" t="s">
        <v>1</v>
      </c>
    </row>
    <row r="6" spans="1:19" s="142" customFormat="1" ht="15" customHeight="1">
      <c r="A6" s="1688"/>
      <c r="B6" s="1766"/>
      <c r="C6" s="1769"/>
      <c r="D6" s="1792" t="s">
        <v>54</v>
      </c>
      <c r="E6" s="1772" t="s">
        <v>59</v>
      </c>
      <c r="F6" s="1753" t="s">
        <v>54</v>
      </c>
      <c r="G6" s="1754"/>
      <c r="H6" s="1753" t="s">
        <v>56</v>
      </c>
      <c r="I6" s="1903"/>
      <c r="J6" s="1342" t="s">
        <v>57</v>
      </c>
      <c r="K6" s="1347" t="s">
        <v>4</v>
      </c>
      <c r="L6" s="1342" t="s">
        <v>57</v>
      </c>
      <c r="M6" s="196" t="s">
        <v>4</v>
      </c>
      <c r="N6" s="1349" t="s">
        <v>57</v>
      </c>
      <c r="O6" s="183" t="s">
        <v>4</v>
      </c>
      <c r="P6" s="196" t="s">
        <v>57</v>
      </c>
    </row>
    <row r="7" spans="1:19" s="142" customFormat="1" ht="15" customHeight="1">
      <c r="A7" s="1688"/>
      <c r="B7" s="1766"/>
      <c r="C7" s="1769"/>
      <c r="D7" s="1793"/>
      <c r="E7" s="1773"/>
      <c r="F7" s="1755"/>
      <c r="G7" s="1756"/>
      <c r="H7" s="1812"/>
      <c r="I7" s="1904"/>
      <c r="J7" s="1342" t="s">
        <v>556</v>
      </c>
      <c r="K7" s="1347" t="s">
        <v>27</v>
      </c>
      <c r="L7" s="1482" t="s">
        <v>28</v>
      </c>
      <c r="M7" s="196" t="s">
        <v>29</v>
      </c>
      <c r="N7" s="1349" t="s">
        <v>40</v>
      </c>
      <c r="O7" s="183" t="s">
        <v>35</v>
      </c>
      <c r="P7" s="196" t="s">
        <v>556</v>
      </c>
    </row>
    <row r="8" spans="1:19" s="142" customFormat="1" ht="15" customHeight="1" thickBot="1">
      <c r="A8" s="1689"/>
      <c r="B8" s="1767"/>
      <c r="C8" s="1770"/>
      <c r="D8" s="1794"/>
      <c r="E8" s="1774"/>
      <c r="F8" s="1757"/>
      <c r="G8" s="1758"/>
      <c r="H8" s="1814"/>
      <c r="I8" s="1905"/>
      <c r="J8" s="1343"/>
      <c r="K8" s="1348"/>
      <c r="L8" s="1343"/>
      <c r="M8" s="218"/>
      <c r="N8" s="1350"/>
      <c r="O8" s="214"/>
      <c r="P8" s="218"/>
    </row>
    <row r="9" spans="1:19" ht="15" hidden="1" customHeight="1">
      <c r="A9" s="1345">
        <v>48</v>
      </c>
      <c r="B9" s="189" t="s">
        <v>341</v>
      </c>
      <c r="C9" s="171" t="s">
        <v>59</v>
      </c>
      <c r="D9" s="172" t="s">
        <v>342</v>
      </c>
      <c r="E9" s="219"/>
      <c r="F9" s="85">
        <v>112</v>
      </c>
      <c r="G9" s="82">
        <v>112</v>
      </c>
      <c r="H9" s="31">
        <v>70</v>
      </c>
      <c r="I9" s="1339">
        <v>70</v>
      </c>
      <c r="J9" s="1344">
        <v>43072</v>
      </c>
      <c r="K9" s="1175">
        <v>43072</v>
      </c>
      <c r="L9" s="1344">
        <v>43074</v>
      </c>
      <c r="M9" s="342">
        <v>43075</v>
      </c>
      <c r="N9" s="1351">
        <v>43076</v>
      </c>
      <c r="O9" s="19">
        <v>43077</v>
      </c>
      <c r="P9" s="342">
        <v>43079</v>
      </c>
      <c r="Q9" s="217"/>
    </row>
    <row r="10" spans="1:19" ht="15" hidden="1" customHeight="1">
      <c r="A10" s="1346">
        <f t="shared" ref="A10" si="0">A9+1</f>
        <v>49</v>
      </c>
      <c r="B10" s="189" t="s">
        <v>341</v>
      </c>
      <c r="C10" s="171" t="s">
        <v>59</v>
      </c>
      <c r="D10" s="172" t="s">
        <v>342</v>
      </c>
      <c r="E10" s="219"/>
      <c r="F10" s="85">
        <f t="shared" ref="F10:F30" si="1">F9+1</f>
        <v>113</v>
      </c>
      <c r="G10" s="82">
        <f t="shared" ref="G10:G30" si="2">G9+1</f>
        <v>113</v>
      </c>
      <c r="H10" s="31">
        <f t="shared" ref="H10:H30" si="3">H9+1</f>
        <v>71</v>
      </c>
      <c r="I10" s="1339">
        <f t="shared" ref="I10:I30" si="4">I9+1</f>
        <v>71</v>
      </c>
      <c r="J10" s="1344">
        <f t="shared" ref="J10:P10" si="5">7+J9</f>
        <v>43079</v>
      </c>
      <c r="K10" s="1175">
        <f t="shared" si="5"/>
        <v>43079</v>
      </c>
      <c r="L10" s="1344">
        <f t="shared" si="5"/>
        <v>43081</v>
      </c>
      <c r="M10" s="342">
        <f t="shared" si="5"/>
        <v>43082</v>
      </c>
      <c r="N10" s="1351">
        <f t="shared" si="5"/>
        <v>43083</v>
      </c>
      <c r="O10" s="19">
        <f t="shared" si="5"/>
        <v>43084</v>
      </c>
      <c r="P10" s="342">
        <f t="shared" si="5"/>
        <v>43086</v>
      </c>
      <c r="Q10" s="217"/>
    </row>
    <row r="11" spans="1:19" ht="15" hidden="1" customHeight="1">
      <c r="A11" s="1345">
        <f t="shared" ref="A11:A12" si="6">A10+1</f>
        <v>50</v>
      </c>
      <c r="B11" s="189" t="s">
        <v>341</v>
      </c>
      <c r="C11" s="171" t="s">
        <v>59</v>
      </c>
      <c r="D11" s="172" t="s">
        <v>342</v>
      </c>
      <c r="E11" s="219"/>
      <c r="F11" s="85">
        <f t="shared" si="1"/>
        <v>114</v>
      </c>
      <c r="G11" s="82">
        <f t="shared" si="2"/>
        <v>114</v>
      </c>
      <c r="H11" s="31">
        <f t="shared" si="3"/>
        <v>72</v>
      </c>
      <c r="I11" s="1339">
        <f t="shared" si="4"/>
        <v>72</v>
      </c>
      <c r="J11" s="1344">
        <f t="shared" ref="J11:P11" si="7">7+J10</f>
        <v>43086</v>
      </c>
      <c r="K11" s="1175">
        <f t="shared" si="7"/>
        <v>43086</v>
      </c>
      <c r="L11" s="1344">
        <f t="shared" si="7"/>
        <v>43088</v>
      </c>
      <c r="M11" s="342">
        <f t="shared" si="7"/>
        <v>43089</v>
      </c>
      <c r="N11" s="1351">
        <f t="shared" si="7"/>
        <v>43090</v>
      </c>
      <c r="O11" s="19">
        <f t="shared" si="7"/>
        <v>43091</v>
      </c>
      <c r="P11" s="342">
        <f t="shared" si="7"/>
        <v>43093</v>
      </c>
      <c r="Q11" s="217"/>
    </row>
    <row r="12" spans="1:19" ht="15" hidden="1" customHeight="1">
      <c r="A12" s="1345">
        <f t="shared" si="6"/>
        <v>51</v>
      </c>
      <c r="B12" s="189" t="s">
        <v>341</v>
      </c>
      <c r="C12" s="171" t="s">
        <v>59</v>
      </c>
      <c r="D12" s="172" t="s">
        <v>342</v>
      </c>
      <c r="E12" s="219"/>
      <c r="F12" s="85">
        <f t="shared" si="1"/>
        <v>115</v>
      </c>
      <c r="G12" s="82">
        <f t="shared" si="2"/>
        <v>115</v>
      </c>
      <c r="H12" s="31">
        <f t="shared" si="3"/>
        <v>73</v>
      </c>
      <c r="I12" s="1339">
        <f t="shared" si="4"/>
        <v>73</v>
      </c>
      <c r="J12" s="1344">
        <f t="shared" ref="J12:P12" si="8">7+J11</f>
        <v>43093</v>
      </c>
      <c r="K12" s="1175">
        <f t="shared" si="8"/>
        <v>43093</v>
      </c>
      <c r="L12" s="1344">
        <f t="shared" si="8"/>
        <v>43095</v>
      </c>
      <c r="M12" s="342">
        <f t="shared" si="8"/>
        <v>43096</v>
      </c>
      <c r="N12" s="1351">
        <f t="shared" si="8"/>
        <v>43097</v>
      </c>
      <c r="O12" s="19">
        <f t="shared" si="8"/>
        <v>43098</v>
      </c>
      <c r="P12" s="342">
        <f t="shared" si="8"/>
        <v>43100</v>
      </c>
      <c r="Q12" s="217"/>
    </row>
    <row r="13" spans="1:19" ht="15" hidden="1" customHeight="1">
      <c r="A13" s="1346">
        <v>52</v>
      </c>
      <c r="B13" s="189" t="s">
        <v>341</v>
      </c>
      <c r="C13" s="171" t="s">
        <v>59</v>
      </c>
      <c r="D13" s="172" t="s">
        <v>342</v>
      </c>
      <c r="E13" s="219"/>
      <c r="F13" s="85">
        <f t="shared" si="1"/>
        <v>116</v>
      </c>
      <c r="G13" s="82">
        <f t="shared" si="2"/>
        <v>116</v>
      </c>
      <c r="H13" s="31">
        <f t="shared" si="3"/>
        <v>74</v>
      </c>
      <c r="I13" s="1339">
        <f t="shared" si="4"/>
        <v>74</v>
      </c>
      <c r="J13" s="1344">
        <f t="shared" ref="J13:P13" si="9">7+J12</f>
        <v>43100</v>
      </c>
      <c r="K13" s="1175">
        <f t="shared" si="9"/>
        <v>43100</v>
      </c>
      <c r="L13" s="1344">
        <f t="shared" si="9"/>
        <v>43102</v>
      </c>
      <c r="M13" s="342">
        <f t="shared" si="9"/>
        <v>43103</v>
      </c>
      <c r="N13" s="1351">
        <f t="shared" si="9"/>
        <v>43104</v>
      </c>
      <c r="O13" s="19">
        <f t="shared" si="9"/>
        <v>43105</v>
      </c>
      <c r="P13" s="342">
        <f t="shared" si="9"/>
        <v>43107</v>
      </c>
      <c r="Q13" s="1341"/>
    </row>
    <row r="14" spans="1:19" ht="24" hidden="1">
      <c r="A14" s="1345">
        <v>1</v>
      </c>
      <c r="B14" s="189" t="s">
        <v>341</v>
      </c>
      <c r="C14" s="171" t="s">
        <v>59</v>
      </c>
      <c r="D14" s="172" t="s">
        <v>342</v>
      </c>
      <c r="E14" s="219"/>
      <c r="F14" s="85">
        <f t="shared" si="1"/>
        <v>117</v>
      </c>
      <c r="G14" s="82">
        <f t="shared" si="2"/>
        <v>117</v>
      </c>
      <c r="H14" s="31">
        <f t="shared" si="3"/>
        <v>75</v>
      </c>
      <c r="I14" s="1339">
        <f t="shared" si="4"/>
        <v>75</v>
      </c>
      <c r="J14" s="1344">
        <f t="shared" ref="J14:P14" si="10">7+J13</f>
        <v>43107</v>
      </c>
      <c r="K14" s="1175">
        <f t="shared" si="10"/>
        <v>43107</v>
      </c>
      <c r="L14" s="1344">
        <f t="shared" si="10"/>
        <v>43109</v>
      </c>
      <c r="M14" s="342">
        <f t="shared" si="10"/>
        <v>43110</v>
      </c>
      <c r="N14" s="1351">
        <f t="shared" si="10"/>
        <v>43111</v>
      </c>
      <c r="O14" s="19">
        <f t="shared" si="10"/>
        <v>43112</v>
      </c>
      <c r="P14" s="342">
        <f t="shared" si="10"/>
        <v>43114</v>
      </c>
      <c r="Q14" s="1338"/>
      <c r="R14" s="1338" t="s">
        <v>561</v>
      </c>
    </row>
    <row r="15" spans="1:19" ht="15" hidden="1" customHeight="1">
      <c r="A15" s="1345">
        <v>2</v>
      </c>
      <c r="B15" s="1331"/>
      <c r="C15" s="1332"/>
      <c r="D15" s="1333"/>
      <c r="E15" s="1334"/>
      <c r="F15" s="1335"/>
      <c r="G15" s="1336"/>
      <c r="H15" s="1337"/>
      <c r="I15" s="1340"/>
      <c r="J15" s="1898" t="s">
        <v>591</v>
      </c>
      <c r="K15" s="1899"/>
      <c r="L15" s="1899"/>
      <c r="M15" s="1899"/>
      <c r="N15" s="1899"/>
      <c r="O15" s="1899"/>
      <c r="P15" s="1900"/>
      <c r="Q15" s="1270"/>
      <c r="R15" s="1270" t="s">
        <v>557</v>
      </c>
    </row>
    <row r="16" spans="1:19" ht="15" hidden="1" customHeight="1">
      <c r="A16" s="1345">
        <v>3</v>
      </c>
      <c r="B16" s="189" t="s">
        <v>341</v>
      </c>
      <c r="C16" s="171" t="s">
        <v>59</v>
      </c>
      <c r="D16" s="172" t="s">
        <v>342</v>
      </c>
      <c r="E16" s="219"/>
      <c r="F16" s="85">
        <v>118</v>
      </c>
      <c r="G16" s="82">
        <v>118</v>
      </c>
      <c r="H16" s="31">
        <v>76</v>
      </c>
      <c r="I16" s="1339">
        <v>76</v>
      </c>
      <c r="J16" s="1344">
        <v>43121</v>
      </c>
      <c r="K16" s="1175">
        <v>43121</v>
      </c>
      <c r="L16" s="1344">
        <v>43123</v>
      </c>
      <c r="M16" s="342">
        <v>43124</v>
      </c>
      <c r="N16" s="1344">
        <v>43125</v>
      </c>
      <c r="O16" s="342">
        <v>43126</v>
      </c>
      <c r="P16" s="1352">
        <v>43128</v>
      </c>
      <c r="Q16" s="1270"/>
    </row>
    <row r="17" spans="1:18" ht="15" customHeight="1">
      <c r="A17" s="1491">
        <v>4</v>
      </c>
      <c r="B17" s="1492" t="s">
        <v>562</v>
      </c>
      <c r="C17" s="1493" t="s">
        <v>59</v>
      </c>
      <c r="D17" s="1494" t="s">
        <v>563</v>
      </c>
      <c r="E17" s="1495"/>
      <c r="F17" s="1496">
        <v>1</v>
      </c>
      <c r="G17" s="1497">
        <v>1</v>
      </c>
      <c r="H17" s="1498">
        <v>1</v>
      </c>
      <c r="I17" s="1499">
        <v>1</v>
      </c>
      <c r="J17" s="1508">
        <v>43127</v>
      </c>
      <c r="K17" s="1485">
        <v>43127</v>
      </c>
      <c r="L17" s="1484">
        <v>43131</v>
      </c>
      <c r="M17" s="1486">
        <f t="shared" ref="M17:P17" si="11">7+M16</f>
        <v>43131</v>
      </c>
      <c r="N17" s="1484">
        <v>43132</v>
      </c>
      <c r="O17" s="1486">
        <v>43133</v>
      </c>
      <c r="P17" s="1487">
        <f t="shared" si="11"/>
        <v>43135</v>
      </c>
      <c r="Q17" s="1507" t="s">
        <v>246</v>
      </c>
    </row>
    <row r="18" spans="1:18" ht="15" customHeight="1">
      <c r="A18" s="1491">
        <v>5</v>
      </c>
      <c r="B18" s="1492" t="s">
        <v>562</v>
      </c>
      <c r="C18" s="1493" t="s">
        <v>59</v>
      </c>
      <c r="D18" s="1494" t="s">
        <v>563</v>
      </c>
      <c r="E18" s="1495"/>
      <c r="F18" s="1496">
        <f t="shared" si="1"/>
        <v>2</v>
      </c>
      <c r="G18" s="1497">
        <f t="shared" si="2"/>
        <v>2</v>
      </c>
      <c r="H18" s="1498">
        <f t="shared" si="3"/>
        <v>2</v>
      </c>
      <c r="I18" s="1499">
        <f t="shared" si="4"/>
        <v>2</v>
      </c>
      <c r="J18" s="1484">
        <v>43135</v>
      </c>
      <c r="K18" s="1485">
        <v>43136</v>
      </c>
      <c r="L18" s="1484">
        <v>43138</v>
      </c>
      <c r="M18" s="1486">
        <v>43139</v>
      </c>
      <c r="N18" s="1484">
        <v>43140</v>
      </c>
      <c r="O18" s="1486">
        <v>43141</v>
      </c>
      <c r="P18" s="1487">
        <v>43143</v>
      </c>
      <c r="Q18" s="147"/>
    </row>
    <row r="19" spans="1:18" ht="15" customHeight="1">
      <c r="A19" s="1491">
        <v>6</v>
      </c>
      <c r="B19" s="1492" t="s">
        <v>562</v>
      </c>
      <c r="C19" s="1493" t="s">
        <v>59</v>
      </c>
      <c r="D19" s="1494" t="s">
        <v>563</v>
      </c>
      <c r="E19" s="1495"/>
      <c r="F19" s="1496">
        <f t="shared" si="1"/>
        <v>3</v>
      </c>
      <c r="G19" s="1497">
        <f t="shared" si="2"/>
        <v>3</v>
      </c>
      <c r="H19" s="1498">
        <f t="shared" si="3"/>
        <v>3</v>
      </c>
      <c r="I19" s="1499">
        <f t="shared" si="4"/>
        <v>3</v>
      </c>
      <c r="J19" s="1484">
        <v>43143</v>
      </c>
      <c r="K19" s="1485">
        <f t="shared" ref="K19:K30" si="12">J19+1</f>
        <v>43144</v>
      </c>
      <c r="L19" s="1484">
        <v>43145</v>
      </c>
      <c r="M19" s="1486">
        <v>43146</v>
      </c>
      <c r="N19" s="1484">
        <f t="shared" ref="N19:N30" si="13">M19+1</f>
        <v>43147</v>
      </c>
      <c r="O19" s="1486">
        <f>+N19+1</f>
        <v>43148</v>
      </c>
      <c r="P19" s="1487">
        <f t="shared" ref="P19:P30" si="14">O19+2</f>
        <v>43150</v>
      </c>
      <c r="Q19" s="147"/>
      <c r="R19" s="285"/>
    </row>
    <row r="20" spans="1:18" ht="15" customHeight="1">
      <c r="A20" s="1509">
        <v>7</v>
      </c>
      <c r="B20" s="314" t="s">
        <v>562</v>
      </c>
      <c r="C20" s="311" t="s">
        <v>59</v>
      </c>
      <c r="D20" s="312" t="s">
        <v>563</v>
      </c>
      <c r="E20" s="1510"/>
      <c r="F20" s="313">
        <f t="shared" si="1"/>
        <v>4</v>
      </c>
      <c r="G20" s="1272">
        <f t="shared" si="2"/>
        <v>4</v>
      </c>
      <c r="H20" s="1511">
        <f t="shared" si="3"/>
        <v>4</v>
      </c>
      <c r="I20" s="1512">
        <f t="shared" si="4"/>
        <v>4</v>
      </c>
      <c r="J20" s="1513">
        <f>J19+7</f>
        <v>43150</v>
      </c>
      <c r="K20" s="1514">
        <f t="shared" si="12"/>
        <v>43151</v>
      </c>
      <c r="L20" s="1513">
        <f>K20+1</f>
        <v>43152</v>
      </c>
      <c r="M20" s="1515">
        <f>L20+1</f>
        <v>43153</v>
      </c>
      <c r="N20" s="1516">
        <f t="shared" si="13"/>
        <v>43154</v>
      </c>
      <c r="O20" s="1515">
        <f t="shared" ref="O20:O30" si="15">N20+1</f>
        <v>43155</v>
      </c>
      <c r="P20" s="1517">
        <f t="shared" si="14"/>
        <v>43157</v>
      </c>
      <c r="R20" s="1526" t="s">
        <v>739</v>
      </c>
    </row>
    <row r="21" spans="1:18" ht="15" customHeight="1">
      <c r="A21" s="1500">
        <f t="shared" ref="A21:A30" si="16">A20+1</f>
        <v>8</v>
      </c>
      <c r="B21" s="1501" t="s">
        <v>562</v>
      </c>
      <c r="C21" s="1502" t="s">
        <v>59</v>
      </c>
      <c r="D21" s="1503" t="s">
        <v>563</v>
      </c>
      <c r="E21" s="1495"/>
      <c r="F21" s="1504">
        <f t="shared" si="1"/>
        <v>5</v>
      </c>
      <c r="G21" s="1505">
        <f t="shared" si="2"/>
        <v>5</v>
      </c>
      <c r="H21" s="1498">
        <f t="shared" si="3"/>
        <v>5</v>
      </c>
      <c r="I21" s="1506">
        <f t="shared" si="4"/>
        <v>5</v>
      </c>
      <c r="J21" s="1488">
        <f>J20+7</f>
        <v>43157</v>
      </c>
      <c r="K21" s="1486">
        <f t="shared" si="12"/>
        <v>43158</v>
      </c>
      <c r="L21" s="1488">
        <f>K21+2</f>
        <v>43160</v>
      </c>
      <c r="M21" s="1486">
        <f t="shared" ref="M21:M30" si="17">L21+1</f>
        <v>43161</v>
      </c>
      <c r="N21" s="1488">
        <f t="shared" si="13"/>
        <v>43162</v>
      </c>
      <c r="O21" s="1486">
        <f t="shared" si="15"/>
        <v>43163</v>
      </c>
      <c r="P21" s="1489">
        <f t="shared" si="14"/>
        <v>43165</v>
      </c>
      <c r="R21" s="1483" t="s">
        <v>740</v>
      </c>
    </row>
    <row r="22" spans="1:18" ht="15" customHeight="1">
      <c r="A22" s="1518">
        <f t="shared" si="16"/>
        <v>9</v>
      </c>
      <c r="B22" s="1519" t="s">
        <v>562</v>
      </c>
      <c r="C22" s="1520" t="s">
        <v>59</v>
      </c>
      <c r="D22" s="1521" t="s">
        <v>563</v>
      </c>
      <c r="E22" s="1510"/>
      <c r="F22" s="1522">
        <f t="shared" si="1"/>
        <v>6</v>
      </c>
      <c r="G22" s="1523">
        <f t="shared" si="2"/>
        <v>6</v>
      </c>
      <c r="H22" s="1511">
        <f t="shared" si="3"/>
        <v>6</v>
      </c>
      <c r="I22" s="1524">
        <f t="shared" si="4"/>
        <v>6</v>
      </c>
      <c r="J22" s="1516">
        <f>J21+8</f>
        <v>43165</v>
      </c>
      <c r="K22" s="1515">
        <f t="shared" si="12"/>
        <v>43166</v>
      </c>
      <c r="L22" s="1516">
        <f>K22+1</f>
        <v>43167</v>
      </c>
      <c r="M22" s="1515">
        <f t="shared" si="17"/>
        <v>43168</v>
      </c>
      <c r="N22" s="1516">
        <f t="shared" si="13"/>
        <v>43169</v>
      </c>
      <c r="O22" s="1515">
        <f t="shared" si="15"/>
        <v>43170</v>
      </c>
      <c r="P22" s="1525">
        <f t="shared" si="14"/>
        <v>43172</v>
      </c>
      <c r="R22" s="1526" t="s">
        <v>739</v>
      </c>
    </row>
    <row r="23" spans="1:18" ht="15" customHeight="1">
      <c r="A23" s="1500">
        <f t="shared" si="16"/>
        <v>10</v>
      </c>
      <c r="B23" s="1501" t="s">
        <v>562</v>
      </c>
      <c r="C23" s="1502" t="s">
        <v>59</v>
      </c>
      <c r="D23" s="1503" t="s">
        <v>563</v>
      </c>
      <c r="E23" s="1495"/>
      <c r="F23" s="1504">
        <f t="shared" si="1"/>
        <v>7</v>
      </c>
      <c r="G23" s="1505">
        <f t="shared" si="2"/>
        <v>7</v>
      </c>
      <c r="H23" s="1498">
        <f t="shared" si="3"/>
        <v>7</v>
      </c>
      <c r="I23" s="1506">
        <f t="shared" si="4"/>
        <v>7</v>
      </c>
      <c r="J23" s="1488">
        <f>J22+7</f>
        <v>43172</v>
      </c>
      <c r="K23" s="1486">
        <f t="shared" si="12"/>
        <v>43173</v>
      </c>
      <c r="L23" s="1488">
        <f>K23+2</f>
        <v>43175</v>
      </c>
      <c r="M23" s="1486">
        <f t="shared" si="17"/>
        <v>43176</v>
      </c>
      <c r="N23" s="1488">
        <f t="shared" si="13"/>
        <v>43177</v>
      </c>
      <c r="O23" s="1486">
        <f t="shared" si="15"/>
        <v>43178</v>
      </c>
      <c r="P23" s="1489">
        <f t="shared" si="14"/>
        <v>43180</v>
      </c>
      <c r="R23" s="1483" t="s">
        <v>740</v>
      </c>
    </row>
    <row r="24" spans="1:18" ht="15" customHeight="1">
      <c r="A24" s="1518">
        <f t="shared" si="16"/>
        <v>11</v>
      </c>
      <c r="B24" s="1519" t="s">
        <v>562</v>
      </c>
      <c r="C24" s="1520" t="s">
        <v>59</v>
      </c>
      <c r="D24" s="1521" t="s">
        <v>563</v>
      </c>
      <c r="E24" s="1510"/>
      <c r="F24" s="1522">
        <f t="shared" si="1"/>
        <v>8</v>
      </c>
      <c r="G24" s="1523">
        <f t="shared" si="2"/>
        <v>8</v>
      </c>
      <c r="H24" s="1511">
        <f t="shared" si="3"/>
        <v>8</v>
      </c>
      <c r="I24" s="1524">
        <f t="shared" si="4"/>
        <v>8</v>
      </c>
      <c r="J24" s="1516">
        <f>J23+8</f>
        <v>43180</v>
      </c>
      <c r="K24" s="1515">
        <f t="shared" si="12"/>
        <v>43181</v>
      </c>
      <c r="L24" s="1516">
        <f>K24+1</f>
        <v>43182</v>
      </c>
      <c r="M24" s="1515">
        <f t="shared" si="17"/>
        <v>43183</v>
      </c>
      <c r="N24" s="1516">
        <f t="shared" si="13"/>
        <v>43184</v>
      </c>
      <c r="O24" s="1515">
        <f t="shared" si="15"/>
        <v>43185</v>
      </c>
      <c r="P24" s="1525">
        <f t="shared" si="14"/>
        <v>43187</v>
      </c>
      <c r="R24" s="1526" t="s">
        <v>739</v>
      </c>
    </row>
    <row r="25" spans="1:18" ht="15" customHeight="1">
      <c r="A25" s="1500">
        <f t="shared" si="16"/>
        <v>12</v>
      </c>
      <c r="B25" s="1501" t="s">
        <v>562</v>
      </c>
      <c r="C25" s="1502" t="s">
        <v>59</v>
      </c>
      <c r="D25" s="1503" t="s">
        <v>563</v>
      </c>
      <c r="E25" s="1495"/>
      <c r="F25" s="1504">
        <f t="shared" si="1"/>
        <v>9</v>
      </c>
      <c r="G25" s="1505">
        <f t="shared" si="2"/>
        <v>9</v>
      </c>
      <c r="H25" s="1498">
        <f t="shared" si="3"/>
        <v>9</v>
      </c>
      <c r="I25" s="1506">
        <f t="shared" si="4"/>
        <v>9</v>
      </c>
      <c r="J25" s="1488">
        <f>J24+7</f>
        <v>43187</v>
      </c>
      <c r="K25" s="1486">
        <f t="shared" si="12"/>
        <v>43188</v>
      </c>
      <c r="L25" s="1488">
        <f>K25+2</f>
        <v>43190</v>
      </c>
      <c r="M25" s="1486">
        <f t="shared" si="17"/>
        <v>43191</v>
      </c>
      <c r="N25" s="1488">
        <f t="shared" si="13"/>
        <v>43192</v>
      </c>
      <c r="O25" s="1486">
        <f t="shared" si="15"/>
        <v>43193</v>
      </c>
      <c r="P25" s="1489">
        <f t="shared" si="14"/>
        <v>43195</v>
      </c>
      <c r="R25" s="1483" t="s">
        <v>740</v>
      </c>
    </row>
    <row r="26" spans="1:18" ht="15" customHeight="1">
      <c r="A26" s="1518">
        <f t="shared" si="16"/>
        <v>13</v>
      </c>
      <c r="B26" s="1519" t="s">
        <v>562</v>
      </c>
      <c r="C26" s="1520" t="s">
        <v>59</v>
      </c>
      <c r="D26" s="1521" t="s">
        <v>563</v>
      </c>
      <c r="E26" s="1510"/>
      <c r="F26" s="1522">
        <f t="shared" si="1"/>
        <v>10</v>
      </c>
      <c r="G26" s="1523">
        <f t="shared" si="2"/>
        <v>10</v>
      </c>
      <c r="H26" s="1511">
        <f t="shared" si="3"/>
        <v>10</v>
      </c>
      <c r="I26" s="1524">
        <f t="shared" si="4"/>
        <v>10</v>
      </c>
      <c r="J26" s="1516">
        <f>J25+8</f>
        <v>43195</v>
      </c>
      <c r="K26" s="1515">
        <f t="shared" si="12"/>
        <v>43196</v>
      </c>
      <c r="L26" s="1516">
        <f>K26+1</f>
        <v>43197</v>
      </c>
      <c r="M26" s="1515">
        <f t="shared" si="17"/>
        <v>43198</v>
      </c>
      <c r="N26" s="1516">
        <f t="shared" si="13"/>
        <v>43199</v>
      </c>
      <c r="O26" s="1515">
        <f t="shared" si="15"/>
        <v>43200</v>
      </c>
      <c r="P26" s="1525">
        <f t="shared" si="14"/>
        <v>43202</v>
      </c>
      <c r="R26" s="1526" t="s">
        <v>739</v>
      </c>
    </row>
    <row r="27" spans="1:18" ht="15" customHeight="1">
      <c r="A27" s="1500">
        <f t="shared" si="16"/>
        <v>14</v>
      </c>
      <c r="B27" s="1501" t="s">
        <v>562</v>
      </c>
      <c r="C27" s="1502" t="s">
        <v>59</v>
      </c>
      <c r="D27" s="1503" t="s">
        <v>563</v>
      </c>
      <c r="E27" s="1495"/>
      <c r="F27" s="1504">
        <f t="shared" si="1"/>
        <v>11</v>
      </c>
      <c r="G27" s="1505">
        <f t="shared" si="2"/>
        <v>11</v>
      </c>
      <c r="H27" s="1498">
        <f t="shared" si="3"/>
        <v>11</v>
      </c>
      <c r="I27" s="1506">
        <f t="shared" si="4"/>
        <v>11</v>
      </c>
      <c r="J27" s="1488">
        <f>J26+7</f>
        <v>43202</v>
      </c>
      <c r="K27" s="1486">
        <f t="shared" si="12"/>
        <v>43203</v>
      </c>
      <c r="L27" s="1488">
        <f>K27+2</f>
        <v>43205</v>
      </c>
      <c r="M27" s="1486">
        <f t="shared" si="17"/>
        <v>43206</v>
      </c>
      <c r="N27" s="1488">
        <f t="shared" si="13"/>
        <v>43207</v>
      </c>
      <c r="O27" s="1486">
        <f t="shared" si="15"/>
        <v>43208</v>
      </c>
      <c r="P27" s="1489">
        <f t="shared" si="14"/>
        <v>43210</v>
      </c>
      <c r="R27" s="1483" t="s">
        <v>740</v>
      </c>
    </row>
    <row r="28" spans="1:18" ht="15" customHeight="1">
      <c r="A28" s="1518">
        <f t="shared" si="16"/>
        <v>15</v>
      </c>
      <c r="B28" s="1519" t="s">
        <v>562</v>
      </c>
      <c r="C28" s="1520" t="s">
        <v>59</v>
      </c>
      <c r="D28" s="1521" t="s">
        <v>563</v>
      </c>
      <c r="E28" s="1510"/>
      <c r="F28" s="1522">
        <f t="shared" si="1"/>
        <v>12</v>
      </c>
      <c r="G28" s="1523">
        <f t="shared" si="2"/>
        <v>12</v>
      </c>
      <c r="H28" s="1511">
        <f t="shared" si="3"/>
        <v>12</v>
      </c>
      <c r="I28" s="1524">
        <f t="shared" si="4"/>
        <v>12</v>
      </c>
      <c r="J28" s="1516">
        <f>J27+8</f>
        <v>43210</v>
      </c>
      <c r="K28" s="1515">
        <f t="shared" si="12"/>
        <v>43211</v>
      </c>
      <c r="L28" s="1516">
        <f>K28+1</f>
        <v>43212</v>
      </c>
      <c r="M28" s="1515">
        <f t="shared" si="17"/>
        <v>43213</v>
      </c>
      <c r="N28" s="1516">
        <f t="shared" si="13"/>
        <v>43214</v>
      </c>
      <c r="O28" s="1515">
        <f t="shared" si="15"/>
        <v>43215</v>
      </c>
      <c r="P28" s="1525">
        <f t="shared" si="14"/>
        <v>43217</v>
      </c>
      <c r="R28" s="1526" t="s">
        <v>739</v>
      </c>
    </row>
    <row r="29" spans="1:18" ht="15" customHeight="1">
      <c r="A29" s="1500">
        <f t="shared" si="16"/>
        <v>16</v>
      </c>
      <c r="B29" s="1501" t="s">
        <v>562</v>
      </c>
      <c r="C29" s="1502" t="s">
        <v>59</v>
      </c>
      <c r="D29" s="1503" t="s">
        <v>563</v>
      </c>
      <c r="E29" s="1495"/>
      <c r="F29" s="1504">
        <f t="shared" si="1"/>
        <v>13</v>
      </c>
      <c r="G29" s="1505">
        <f t="shared" si="2"/>
        <v>13</v>
      </c>
      <c r="H29" s="1498">
        <f t="shared" si="3"/>
        <v>13</v>
      </c>
      <c r="I29" s="1506">
        <f t="shared" si="4"/>
        <v>13</v>
      </c>
      <c r="J29" s="1488">
        <f>J28+7</f>
        <v>43217</v>
      </c>
      <c r="K29" s="1486">
        <f t="shared" si="12"/>
        <v>43218</v>
      </c>
      <c r="L29" s="1488">
        <f>K29+2</f>
        <v>43220</v>
      </c>
      <c r="M29" s="1486">
        <f t="shared" si="17"/>
        <v>43221</v>
      </c>
      <c r="N29" s="1488">
        <f t="shared" si="13"/>
        <v>43222</v>
      </c>
      <c r="O29" s="1486">
        <f t="shared" si="15"/>
        <v>43223</v>
      </c>
      <c r="P29" s="1489">
        <f t="shared" si="14"/>
        <v>43225</v>
      </c>
      <c r="R29" s="1483" t="s">
        <v>740</v>
      </c>
    </row>
    <row r="30" spans="1:18" ht="15" customHeight="1">
      <c r="A30" s="1518">
        <f t="shared" si="16"/>
        <v>17</v>
      </c>
      <c r="B30" s="1519" t="s">
        <v>562</v>
      </c>
      <c r="C30" s="1520" t="s">
        <v>59</v>
      </c>
      <c r="D30" s="1521" t="s">
        <v>563</v>
      </c>
      <c r="E30" s="1510"/>
      <c r="F30" s="1522">
        <f t="shared" si="1"/>
        <v>14</v>
      </c>
      <c r="G30" s="1523">
        <f t="shared" si="2"/>
        <v>14</v>
      </c>
      <c r="H30" s="1511">
        <f t="shared" si="3"/>
        <v>14</v>
      </c>
      <c r="I30" s="1524">
        <f t="shared" si="4"/>
        <v>14</v>
      </c>
      <c r="J30" s="1516">
        <f>J29+8</f>
        <v>43225</v>
      </c>
      <c r="K30" s="1515">
        <f t="shared" si="12"/>
        <v>43226</v>
      </c>
      <c r="L30" s="1516">
        <f>K30+1</f>
        <v>43227</v>
      </c>
      <c r="M30" s="1515">
        <f t="shared" si="17"/>
        <v>43228</v>
      </c>
      <c r="N30" s="1516">
        <f t="shared" si="13"/>
        <v>43229</v>
      </c>
      <c r="O30" s="1515">
        <f t="shared" si="15"/>
        <v>43230</v>
      </c>
      <c r="P30" s="1525">
        <f t="shared" si="14"/>
        <v>43232</v>
      </c>
      <c r="R30" s="1526" t="s">
        <v>739</v>
      </c>
    </row>
    <row r="31" spans="1:18" ht="15" customHeight="1">
      <c r="A31" s="269"/>
      <c r="B31" s="1477"/>
      <c r="C31" s="1478"/>
      <c r="D31" s="1473"/>
      <c r="E31" s="1479"/>
      <c r="F31" s="1480"/>
      <c r="G31" s="1481"/>
      <c r="H31" s="299"/>
      <c r="I31" s="300"/>
      <c r="J31" s="328"/>
      <c r="K31" s="328"/>
      <c r="L31" s="328"/>
      <c r="M31" s="328"/>
      <c r="N31" s="328"/>
      <c r="O31" s="328"/>
      <c r="P31" s="328"/>
      <c r="R31" s="1483" t="s">
        <v>740</v>
      </c>
    </row>
    <row r="32" spans="1:18" ht="15" customHeight="1">
      <c r="A32" s="269"/>
      <c r="B32" s="1896" t="s">
        <v>738</v>
      </c>
      <c r="C32" s="1896"/>
      <c r="D32" s="1896"/>
      <c r="E32" s="1479"/>
      <c r="F32" s="1480"/>
      <c r="G32" s="1481"/>
      <c r="H32" s="299"/>
      <c r="I32" s="300"/>
      <c r="J32" s="328"/>
      <c r="K32" s="328"/>
      <c r="L32" s="328"/>
      <c r="M32" s="328"/>
      <c r="N32" s="328"/>
      <c r="O32" s="328"/>
      <c r="P32" s="328"/>
    </row>
    <row r="33" spans="1:16" ht="15" customHeight="1">
      <c r="A33" s="269"/>
      <c r="B33" s="1897" t="s">
        <v>741</v>
      </c>
      <c r="C33" s="1897"/>
      <c r="D33" s="1897"/>
      <c r="E33" s="1479"/>
      <c r="F33" s="1480"/>
      <c r="G33" s="1481"/>
      <c r="H33" s="299"/>
      <c r="I33" s="300"/>
      <c r="J33" s="328"/>
      <c r="K33" s="328"/>
      <c r="L33" s="328"/>
      <c r="M33" s="328"/>
      <c r="N33" s="328"/>
      <c r="O33" s="328"/>
      <c r="P33" s="328"/>
    </row>
    <row r="34" spans="1:16" ht="15" customHeight="1">
      <c r="A34" s="269"/>
      <c r="B34" s="1477"/>
      <c r="C34" s="1478"/>
      <c r="D34" s="1473"/>
      <c r="E34" s="1479"/>
      <c r="F34" s="1480"/>
      <c r="G34" s="1481"/>
      <c r="H34" s="299"/>
      <c r="I34" s="300"/>
      <c r="J34" s="328"/>
      <c r="K34" s="328"/>
      <c r="L34" s="328"/>
      <c r="M34" s="328"/>
      <c r="N34" s="328"/>
      <c r="O34" s="328"/>
      <c r="P34" s="328"/>
    </row>
    <row r="35" spans="1:16" ht="15" customHeight="1">
      <c r="B35" s="1490" t="s">
        <v>736</v>
      </c>
    </row>
    <row r="36" spans="1:16" ht="15" customHeight="1">
      <c r="N36" s="78" t="s">
        <v>737</v>
      </c>
    </row>
  </sheetData>
  <customSheetViews>
    <customSheetView guid="{967F5A9F-B253-4BD7-B2F0-D5E9263F4F1E}" showPageBreaks="1" printArea="1" topLeftCell="A4">
      <selection activeCell="M153" sqref="M153"/>
      <colBreaks count="1" manualBreakCount="1">
        <brk id="16" max="139" man="1"/>
      </colBreaks>
      <pageMargins left="0.23622047244094491" right="0.23622047244094491" top="0" bottom="0" header="0.31496062992125984" footer="0.31496062992125984"/>
      <pageSetup paperSize="9" scale="96" orientation="landscape" r:id="rId1"/>
    </customSheetView>
    <customSheetView guid="{EDB95A30-2005-496F-A42F-4573444B48C4}" showPageBreaks="1" printArea="1" topLeftCell="A4">
      <selection activeCell="M153" sqref="M153"/>
      <colBreaks count="1" manualBreakCount="1">
        <brk id="16" max="139" man="1"/>
      </colBreaks>
      <pageMargins left="0.23622047244094491" right="0.23622047244094491" top="0" bottom="0" header="0.31496062992125984" footer="0.31496062992125984"/>
      <pageSetup paperSize="9" scale="96" orientation="landscape" r:id="rId2"/>
    </customSheetView>
    <customSheetView guid="{BCF08811-82CB-4E16-BDD9-794154AADE6D}" showPageBreaks="1" printArea="1" topLeftCell="A4">
      <selection activeCell="M153" sqref="M153"/>
      <colBreaks count="1" manualBreakCount="1">
        <brk id="16" max="139" man="1"/>
      </colBreaks>
      <pageMargins left="0.23622047244094491" right="0.23622047244094491" top="0" bottom="0" header="0.31496062992125984" footer="0.31496062992125984"/>
      <pageSetup paperSize="9" scale="96" orientation="landscape" r:id="rId3"/>
    </customSheetView>
    <customSheetView guid="{D237E25F-83F7-4363-8B2A-30407D508333}" fitToPage="1" hiddenRows="1">
      <selection activeCell="L51" sqref="L51"/>
      <pageMargins left="0.25" right="0.25" top="0.75" bottom="0.75" header="0.3" footer="0.3"/>
      <pageSetup paperSize="9" scale="82" orientation="landscape" r:id="rId4"/>
    </customSheetView>
    <customSheetView guid="{8D57CB67-B754-4BD0-BD8A-07ED4472C255}" showPageBreaks="1" hiddenRows="1">
      <selection activeCell="P152" sqref="P152"/>
      <pageMargins left="0.23622047244094491" right="0.23622047244094491" top="0.19685039370078741" bottom="0" header="0.31496062992125984" footer="0.31496062992125984"/>
      <pageSetup paperSize="9" scale="95" orientation="landscape" r:id="rId5"/>
    </customSheetView>
    <customSheetView guid="{CE63BE3B-321D-4576-9D13-C9B7CB99D4AC}" hiddenRows="1">
      <selection activeCell="H94" sqref="H94"/>
      <pageMargins left="0.23622047244094491" right="0.23622047244094491" top="0" bottom="0" header="0.31496062992125984" footer="0.31496062992125984"/>
      <pageSetup paperSize="9" scale="70" orientation="landscape" r:id="rId6"/>
    </customSheetView>
    <customSheetView guid="{58347BB0-EA7D-4163-8F7A-9A95E53AC1B7}" hiddenRows="1">
      <selection activeCell="J80" sqref="J80"/>
      <colBreaks count="1" manualBreakCount="1">
        <brk id="16" max="139" man="1"/>
      </colBreaks>
      <pageMargins left="0.23622047244094491" right="0.23622047244094491" top="0" bottom="0" header="0.31496062992125984" footer="0.31496062992125984"/>
      <pageSetup paperSize="9" scale="96" orientation="landscape" r:id="rId7"/>
    </customSheetView>
    <customSheetView guid="{B5A50C90-D2E8-4109-B6CD-C9EF05DECB2C}" scale="60" showPageBreaks="1" printArea="1" hiddenRows="1" view="pageBreakPreview">
      <selection activeCell="I114" sqref="I114"/>
      <pageMargins left="0.23622047244094491" right="0.23622047244094491" top="0.19685039370078741" bottom="0" header="0.31496062992125984" footer="0.31496062992125984"/>
      <pageSetup paperSize="9" scale="95" orientation="landscape" r:id="rId8"/>
    </customSheetView>
  </customSheetViews>
  <mergeCells count="18">
    <mergeCell ref="N5:O5"/>
    <mergeCell ref="J4:K4"/>
    <mergeCell ref="B32:D32"/>
    <mergeCell ref="B33:D33"/>
    <mergeCell ref="J15:P15"/>
    <mergeCell ref="F4:I5"/>
    <mergeCell ref="L4:M4"/>
    <mergeCell ref="F6:G8"/>
    <mergeCell ref="H6:I8"/>
    <mergeCell ref="N4:O4"/>
    <mergeCell ref="J5:K5"/>
    <mergeCell ref="L5:M5"/>
    <mergeCell ref="A4:A8"/>
    <mergeCell ref="B4:B8"/>
    <mergeCell ref="C4:C8"/>
    <mergeCell ref="D6:D8"/>
    <mergeCell ref="D4:E5"/>
    <mergeCell ref="E6:E8"/>
  </mergeCells>
  <phoneticPr fontId="75" type="noConversion"/>
  <pageMargins left="0.23622047244094491" right="0.23622047244094491" top="0" bottom="0" header="0.31496062992125984" footer="0.31496062992125984"/>
  <pageSetup paperSize="9" scale="90" orientation="landscape" r:id="rId9"/>
  <colBreaks count="1" manualBreakCount="1">
    <brk id="17" max="21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U36"/>
  <sheetViews>
    <sheetView zoomScaleNormal="100" zoomScaleSheetLayoutView="100" workbookViewId="0">
      <selection activeCell="G35" sqref="G35"/>
    </sheetView>
  </sheetViews>
  <sheetFormatPr defaultColWidth="9" defaultRowHeight="15" customHeight="1"/>
  <cols>
    <col min="1" max="1" width="4.25" style="256" customWidth="1"/>
    <col min="2" max="2" width="18.5" style="1" customWidth="1"/>
    <col min="3" max="9" width="9" style="1" customWidth="1"/>
    <col min="10" max="15" width="9.375" style="1" customWidth="1"/>
    <col min="16" max="16" width="10.625" style="1" customWidth="1"/>
    <col min="17" max="17" width="4.5" style="129" customWidth="1"/>
    <col min="18" max="16384" width="9" style="1"/>
  </cols>
  <sheetData>
    <row r="1" spans="1:17" ht="19.5">
      <c r="A1" s="252" t="s">
        <v>390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6"/>
      <c r="P1" s="192"/>
      <c r="Q1" s="1"/>
    </row>
    <row r="2" spans="1:17" ht="19.5">
      <c r="A2" s="252" t="s">
        <v>389</v>
      </c>
      <c r="B2" s="2"/>
      <c r="C2" s="2"/>
      <c r="D2" s="7"/>
      <c r="E2" s="7"/>
      <c r="F2" s="7"/>
      <c r="G2" s="7"/>
      <c r="H2" s="8"/>
      <c r="I2" s="9"/>
      <c r="J2" s="10"/>
      <c r="K2" s="11"/>
      <c r="L2" s="11"/>
      <c r="M2" s="11"/>
      <c r="N2" s="10"/>
      <c r="O2" s="10"/>
      <c r="P2" s="10"/>
      <c r="Q2" s="1"/>
    </row>
    <row r="3" spans="1:17" ht="15.75" thickBot="1">
      <c r="A3" s="253" t="s">
        <v>77</v>
      </c>
      <c r="B3" s="12"/>
      <c r="C3" s="12"/>
      <c r="D3" s="12"/>
      <c r="E3" s="12"/>
      <c r="F3" s="12"/>
      <c r="G3" s="12"/>
      <c r="H3" s="13"/>
      <c r="I3" s="14"/>
      <c r="J3" s="15"/>
      <c r="K3" s="15"/>
      <c r="L3" s="15"/>
      <c r="M3" s="15"/>
      <c r="N3" s="15"/>
      <c r="O3" s="16"/>
      <c r="P3" s="16"/>
      <c r="Q3" s="1"/>
    </row>
    <row r="4" spans="1:17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53</v>
      </c>
      <c r="K4" s="1741"/>
      <c r="L4" s="1740" t="s">
        <v>52</v>
      </c>
      <c r="M4" s="1741"/>
      <c r="N4" s="1725" t="s">
        <v>75</v>
      </c>
      <c r="O4" s="1726"/>
      <c r="P4" s="47" t="s">
        <v>53</v>
      </c>
      <c r="Q4" s="1"/>
    </row>
    <row r="5" spans="1:17" ht="15" customHeight="1">
      <c r="A5" s="1687"/>
      <c r="B5" s="1691"/>
      <c r="C5" s="1694"/>
      <c r="D5" s="1714"/>
      <c r="E5" s="1715"/>
      <c r="F5" s="1714"/>
      <c r="G5" s="1914"/>
      <c r="H5" s="1914"/>
      <c r="I5" s="1715"/>
      <c r="J5" s="1727" t="s">
        <v>2</v>
      </c>
      <c r="K5" s="1728"/>
      <c r="L5" s="1727" t="s">
        <v>1</v>
      </c>
      <c r="M5" s="1728"/>
      <c r="N5" s="1745" t="s">
        <v>18</v>
      </c>
      <c r="O5" s="1746"/>
      <c r="P5" s="48" t="s">
        <v>2</v>
      </c>
      <c r="Q5" s="1"/>
    </row>
    <row r="6" spans="1:17" ht="15" customHeight="1">
      <c r="A6" s="1687"/>
      <c r="B6" s="1691"/>
      <c r="C6" s="1694"/>
      <c r="D6" s="1698"/>
      <c r="E6" s="1699"/>
      <c r="F6" s="1698"/>
      <c r="G6" s="1701"/>
      <c r="H6" s="1701"/>
      <c r="I6" s="1699"/>
      <c r="J6" s="1912" t="s">
        <v>348</v>
      </c>
      <c r="K6" s="1913"/>
      <c r="L6" s="1912" t="s">
        <v>593</v>
      </c>
      <c r="M6" s="1913"/>
      <c r="N6" s="1912" t="s">
        <v>347</v>
      </c>
      <c r="O6" s="1913"/>
      <c r="P6" s="48" t="s">
        <v>347</v>
      </c>
      <c r="Q6" s="1"/>
    </row>
    <row r="7" spans="1:17" ht="15" customHeight="1">
      <c r="A7" s="1688"/>
      <c r="B7" s="1691"/>
      <c r="C7" s="1694"/>
      <c r="D7" s="1708" t="s">
        <v>54</v>
      </c>
      <c r="E7" s="1731" t="s">
        <v>76</v>
      </c>
      <c r="F7" s="1712" t="s">
        <v>54</v>
      </c>
      <c r="G7" s="1713"/>
      <c r="H7" s="1712" t="s">
        <v>56</v>
      </c>
      <c r="I7" s="1718"/>
      <c r="J7" s="17" t="s">
        <v>57</v>
      </c>
      <c r="K7" s="17" t="s">
        <v>4</v>
      </c>
      <c r="L7" s="17" t="s">
        <v>57</v>
      </c>
      <c r="M7" s="17" t="s">
        <v>4</v>
      </c>
      <c r="N7" s="17" t="s">
        <v>57</v>
      </c>
      <c r="O7" s="17" t="s">
        <v>4</v>
      </c>
      <c r="P7" s="49" t="s">
        <v>57</v>
      </c>
      <c r="Q7" s="1"/>
    </row>
    <row r="8" spans="1:17" ht="15" customHeight="1">
      <c r="A8" s="1688"/>
      <c r="B8" s="1691"/>
      <c r="C8" s="1694"/>
      <c r="D8" s="1709"/>
      <c r="E8" s="1732"/>
      <c r="F8" s="1714"/>
      <c r="G8" s="1715"/>
      <c r="H8" s="1719"/>
      <c r="I8" s="1720"/>
      <c r="J8" s="52" t="s">
        <v>36</v>
      </c>
      <c r="K8" s="52" t="s">
        <v>28</v>
      </c>
      <c r="L8" s="52" t="s">
        <v>40</v>
      </c>
      <c r="M8" s="52" t="s">
        <v>35</v>
      </c>
      <c r="N8" s="52" t="s">
        <v>35</v>
      </c>
      <c r="O8" s="52" t="s">
        <v>26</v>
      </c>
      <c r="P8" s="53" t="s">
        <v>28</v>
      </c>
      <c r="Q8" s="1"/>
    </row>
    <row r="9" spans="1:17" ht="15" customHeight="1" thickBot="1">
      <c r="A9" s="1689"/>
      <c r="B9" s="1692"/>
      <c r="C9" s="1695"/>
      <c r="D9" s="1710"/>
      <c r="E9" s="1733"/>
      <c r="F9" s="1716"/>
      <c r="G9" s="1717"/>
      <c r="H9" s="1721"/>
      <c r="I9" s="1722"/>
      <c r="J9" s="127"/>
      <c r="K9" s="127"/>
      <c r="L9" s="127"/>
      <c r="M9" s="127"/>
      <c r="N9" s="127"/>
      <c r="O9" s="127"/>
      <c r="P9" s="128"/>
      <c r="Q9" s="1"/>
    </row>
    <row r="10" spans="1:17" ht="15" hidden="1" customHeight="1">
      <c r="A10" s="1354">
        <v>49</v>
      </c>
      <c r="B10" s="24" t="s">
        <v>19</v>
      </c>
      <c r="C10" s="697" t="s">
        <v>76</v>
      </c>
      <c r="D10" s="698" t="s">
        <v>20</v>
      </c>
      <c r="E10" s="28"/>
      <c r="F10" s="699">
        <v>63</v>
      </c>
      <c r="G10" s="700">
        <v>63</v>
      </c>
      <c r="H10" s="701">
        <v>456</v>
      </c>
      <c r="I10" s="702">
        <v>457</v>
      </c>
      <c r="J10" s="30">
        <v>43073</v>
      </c>
      <c r="K10" s="30">
        <v>43074</v>
      </c>
      <c r="L10" s="133">
        <v>43076</v>
      </c>
      <c r="M10" s="133">
        <v>43077</v>
      </c>
      <c r="N10" s="30">
        <v>43077</v>
      </c>
      <c r="O10" s="30">
        <v>43078</v>
      </c>
      <c r="P10" s="30">
        <v>43081</v>
      </c>
    </row>
    <row r="11" spans="1:17" ht="15" hidden="1" customHeight="1">
      <c r="A11" s="1356">
        <v>50</v>
      </c>
      <c r="B11" s="20" t="s">
        <v>15</v>
      </c>
      <c r="C11" s="697" t="s">
        <v>76</v>
      </c>
      <c r="D11" s="55" t="s">
        <v>16</v>
      </c>
      <c r="E11" s="28"/>
      <c r="F11" s="226">
        <v>67</v>
      </c>
      <c r="G11" s="352">
        <v>67</v>
      </c>
      <c r="H11" s="316">
        <v>463</v>
      </c>
      <c r="I11" s="317">
        <v>464</v>
      </c>
      <c r="J11" s="30">
        <v>43080</v>
      </c>
      <c r="K11" s="30">
        <v>43081</v>
      </c>
      <c r="L11" s="133">
        <v>43083</v>
      </c>
      <c r="M11" s="133">
        <v>43084</v>
      </c>
      <c r="N11" s="30">
        <v>43084</v>
      </c>
      <c r="O11" s="30">
        <v>43085</v>
      </c>
      <c r="P11" s="30">
        <v>43088</v>
      </c>
    </row>
    <row r="12" spans="1:17" ht="15" hidden="1" customHeight="1">
      <c r="A12" s="1356">
        <v>51</v>
      </c>
      <c r="B12" s="20" t="s">
        <v>152</v>
      </c>
      <c r="C12" s="697" t="s">
        <v>76</v>
      </c>
      <c r="D12" s="55" t="s">
        <v>153</v>
      </c>
      <c r="E12" s="28"/>
      <c r="F12" s="226">
        <v>64</v>
      </c>
      <c r="G12" s="352">
        <v>64</v>
      </c>
      <c r="H12" s="316">
        <v>358</v>
      </c>
      <c r="I12" s="317">
        <v>359</v>
      </c>
      <c r="J12" s="30">
        <v>43087</v>
      </c>
      <c r="K12" s="30">
        <v>43088</v>
      </c>
      <c r="L12" s="133">
        <v>43090</v>
      </c>
      <c r="M12" s="133">
        <v>43091</v>
      </c>
      <c r="N12" s="30">
        <v>43091</v>
      </c>
      <c r="O12" s="30">
        <v>43092</v>
      </c>
      <c r="P12" s="30">
        <v>43095</v>
      </c>
    </row>
    <row r="13" spans="1:17" ht="15" hidden="1" customHeight="1">
      <c r="A13" s="1356">
        <v>52</v>
      </c>
      <c r="B13" s="20" t="s">
        <v>287</v>
      </c>
      <c r="C13" s="697" t="s">
        <v>76</v>
      </c>
      <c r="D13" s="55" t="s">
        <v>288</v>
      </c>
      <c r="E13" s="28"/>
      <c r="F13" s="226">
        <v>9</v>
      </c>
      <c r="G13" s="352">
        <v>9</v>
      </c>
      <c r="H13" s="316">
        <v>322</v>
      </c>
      <c r="I13" s="317">
        <v>323</v>
      </c>
      <c r="J13" s="30">
        <v>43094</v>
      </c>
      <c r="K13" s="30">
        <v>43095</v>
      </c>
      <c r="L13" s="133">
        <v>43097</v>
      </c>
      <c r="M13" s="133">
        <v>43098</v>
      </c>
      <c r="N13" s="30">
        <v>43098</v>
      </c>
      <c r="O13" s="30">
        <v>43099</v>
      </c>
      <c r="P13" s="30">
        <v>43102</v>
      </c>
    </row>
    <row r="14" spans="1:17" ht="15" hidden="1" customHeight="1">
      <c r="A14" s="1355">
        <v>1</v>
      </c>
      <c r="B14" s="547" t="s">
        <v>19</v>
      </c>
      <c r="C14" s="125" t="s">
        <v>76</v>
      </c>
      <c r="D14" s="548" t="s">
        <v>20</v>
      </c>
      <c r="E14" s="549"/>
      <c r="F14" s="550">
        <f>F10+1</f>
        <v>64</v>
      </c>
      <c r="G14" s="551">
        <f>G10+1</f>
        <v>64</v>
      </c>
      <c r="H14" s="552">
        <f t="shared" ref="H14:I14" si="0">H10+1</f>
        <v>457</v>
      </c>
      <c r="I14" s="553">
        <f t="shared" si="0"/>
        <v>458</v>
      </c>
      <c r="J14" s="546">
        <f t="shared" ref="J14:K14" si="1">7+J13</f>
        <v>43101</v>
      </c>
      <c r="K14" s="546">
        <f t="shared" si="1"/>
        <v>43102</v>
      </c>
      <c r="L14" s="133">
        <f t="shared" ref="L14:M14" si="2">L13+7</f>
        <v>43104</v>
      </c>
      <c r="M14" s="133">
        <f t="shared" si="2"/>
        <v>43105</v>
      </c>
      <c r="N14" s="546">
        <f t="shared" ref="N14:P14" si="3">7+N13</f>
        <v>43105</v>
      </c>
      <c r="O14" s="546">
        <f t="shared" si="3"/>
        <v>43106</v>
      </c>
      <c r="P14" s="546">
        <f t="shared" si="3"/>
        <v>43109</v>
      </c>
    </row>
    <row r="15" spans="1:17" ht="15" hidden="1" customHeight="1">
      <c r="A15" s="1357">
        <v>2</v>
      </c>
      <c r="B15" s="124" t="s">
        <v>15</v>
      </c>
      <c r="C15" s="125" t="s">
        <v>76</v>
      </c>
      <c r="D15" s="126" t="s">
        <v>16</v>
      </c>
      <c r="E15" s="549"/>
      <c r="F15" s="542">
        <f t="shared" ref="F15:I15" si="4">F11+1</f>
        <v>68</v>
      </c>
      <c r="G15" s="543">
        <f t="shared" si="4"/>
        <v>68</v>
      </c>
      <c r="H15" s="544">
        <f t="shared" si="4"/>
        <v>464</v>
      </c>
      <c r="I15" s="545">
        <f t="shared" si="4"/>
        <v>465</v>
      </c>
      <c r="J15" s="546">
        <f t="shared" ref="J15:K15" si="5">7+J14</f>
        <v>43108</v>
      </c>
      <c r="K15" s="546">
        <f t="shared" si="5"/>
        <v>43109</v>
      </c>
      <c r="L15" s="133">
        <f t="shared" ref="L15:M15" si="6">L14+7</f>
        <v>43111</v>
      </c>
      <c r="M15" s="133">
        <f t="shared" si="6"/>
        <v>43112</v>
      </c>
      <c r="N15" s="546">
        <f t="shared" ref="N15:P15" si="7">7+N14</f>
        <v>43112</v>
      </c>
      <c r="O15" s="546">
        <f t="shared" si="7"/>
        <v>43113</v>
      </c>
      <c r="P15" s="546">
        <f t="shared" si="7"/>
        <v>43116</v>
      </c>
    </row>
    <row r="16" spans="1:17" ht="15" hidden="1" customHeight="1">
      <c r="A16" s="1357">
        <v>3</v>
      </c>
      <c r="B16" s="124" t="s">
        <v>152</v>
      </c>
      <c r="C16" s="125" t="s">
        <v>76</v>
      </c>
      <c r="D16" s="126" t="s">
        <v>153</v>
      </c>
      <c r="E16" s="549"/>
      <c r="F16" s="542">
        <f>F12+1</f>
        <v>65</v>
      </c>
      <c r="G16" s="543">
        <f>G12+1</f>
        <v>65</v>
      </c>
      <c r="H16" s="544">
        <f>H12+1</f>
        <v>359</v>
      </c>
      <c r="I16" s="545">
        <f>I12+1</f>
        <v>360</v>
      </c>
      <c r="J16" s="546">
        <f t="shared" ref="J16:K16" si="8">7+J15</f>
        <v>43115</v>
      </c>
      <c r="K16" s="546">
        <f t="shared" si="8"/>
        <v>43116</v>
      </c>
      <c r="L16" s="133">
        <f t="shared" ref="L16:M16" si="9">L15+7</f>
        <v>43118</v>
      </c>
      <c r="M16" s="133">
        <f t="shared" si="9"/>
        <v>43119</v>
      </c>
      <c r="N16" s="546">
        <f t="shared" ref="N16:P16" si="10">7+N15</f>
        <v>43119</v>
      </c>
      <c r="O16" s="546">
        <f t="shared" si="10"/>
        <v>43120</v>
      </c>
      <c r="P16" s="546">
        <f t="shared" si="10"/>
        <v>43123</v>
      </c>
    </row>
    <row r="17" spans="1:21" ht="15" hidden="1" customHeight="1">
      <c r="A17" s="1357">
        <v>4</v>
      </c>
      <c r="B17" s="124" t="s">
        <v>287</v>
      </c>
      <c r="C17" s="125" t="s">
        <v>76</v>
      </c>
      <c r="D17" s="126" t="s">
        <v>288</v>
      </c>
      <c r="E17" s="549"/>
      <c r="F17" s="542">
        <f>F13+1</f>
        <v>10</v>
      </c>
      <c r="G17" s="543">
        <f t="shared" ref="G17:I17" si="11">G13+1</f>
        <v>10</v>
      </c>
      <c r="H17" s="544">
        <f t="shared" si="11"/>
        <v>323</v>
      </c>
      <c r="I17" s="545">
        <f t="shared" si="11"/>
        <v>324</v>
      </c>
      <c r="J17" s="546">
        <f t="shared" ref="J17:K17" si="12">7+J16</f>
        <v>43122</v>
      </c>
      <c r="K17" s="546">
        <f t="shared" si="12"/>
        <v>43123</v>
      </c>
      <c r="L17" s="133">
        <f t="shared" ref="L17:M17" si="13">L16+7</f>
        <v>43125</v>
      </c>
      <c r="M17" s="133">
        <f t="shared" si="13"/>
        <v>43126</v>
      </c>
      <c r="N17" s="546">
        <f t="shared" ref="N17:P17" si="14">7+N16</f>
        <v>43126</v>
      </c>
      <c r="O17" s="546">
        <f t="shared" si="14"/>
        <v>43127</v>
      </c>
      <c r="P17" s="546">
        <f t="shared" si="14"/>
        <v>43130</v>
      </c>
    </row>
    <row r="18" spans="1:21" ht="15" customHeight="1">
      <c r="A18" s="1354">
        <f>A17+1</f>
        <v>5</v>
      </c>
      <c r="B18" s="24" t="s">
        <v>19</v>
      </c>
      <c r="C18" s="697" t="s">
        <v>76</v>
      </c>
      <c r="D18" s="698" t="s">
        <v>20</v>
      </c>
      <c r="E18" s="28"/>
      <c r="F18" s="699">
        <f>F14+1</f>
        <v>65</v>
      </c>
      <c r="G18" s="700">
        <f>G14+1</f>
        <v>65</v>
      </c>
      <c r="H18" s="701">
        <f t="shared" ref="H18:I18" si="15">H14+1</f>
        <v>458</v>
      </c>
      <c r="I18" s="702">
        <f t="shared" si="15"/>
        <v>459</v>
      </c>
      <c r="J18" s="30">
        <f t="shared" ref="J18:K18" si="16">7+J17</f>
        <v>43129</v>
      </c>
      <c r="K18" s="30">
        <f t="shared" si="16"/>
        <v>43130</v>
      </c>
      <c r="L18" s="133">
        <f t="shared" ref="L18:M18" si="17">L17+7</f>
        <v>43132</v>
      </c>
      <c r="M18" s="133">
        <f t="shared" si="17"/>
        <v>43133</v>
      </c>
      <c r="N18" s="30">
        <f t="shared" ref="N18:P18" si="18">7+N17</f>
        <v>43133</v>
      </c>
      <c r="O18" s="30">
        <f t="shared" si="18"/>
        <v>43134</v>
      </c>
      <c r="P18" s="30">
        <f t="shared" si="18"/>
        <v>43137</v>
      </c>
    </row>
    <row r="19" spans="1:21" ht="15" customHeight="1">
      <c r="A19" s="1354">
        <f t="shared" ref="A19:A20" si="19">A18+1</f>
        <v>6</v>
      </c>
      <c r="B19" s="20" t="s">
        <v>15</v>
      </c>
      <c r="C19" s="697" t="s">
        <v>76</v>
      </c>
      <c r="D19" s="55" t="s">
        <v>16</v>
      </c>
      <c r="E19" s="28"/>
      <c r="F19" s="226">
        <f t="shared" ref="F19:I19" si="20">F15+1</f>
        <v>69</v>
      </c>
      <c r="G19" s="352">
        <f t="shared" si="20"/>
        <v>69</v>
      </c>
      <c r="H19" s="316">
        <f t="shared" si="20"/>
        <v>465</v>
      </c>
      <c r="I19" s="317">
        <f t="shared" si="20"/>
        <v>466</v>
      </c>
      <c r="J19" s="30">
        <f t="shared" ref="J19:K19" si="21">7+J18</f>
        <v>43136</v>
      </c>
      <c r="K19" s="30">
        <f t="shared" si="21"/>
        <v>43137</v>
      </c>
      <c r="L19" s="133">
        <f t="shared" ref="L19:M19" si="22">L18+7</f>
        <v>43139</v>
      </c>
      <c r="M19" s="133">
        <f t="shared" si="22"/>
        <v>43140</v>
      </c>
      <c r="N19" s="30">
        <f t="shared" ref="N19:P19" si="23">7+N18</f>
        <v>43140</v>
      </c>
      <c r="O19" s="30">
        <f t="shared" si="23"/>
        <v>43141</v>
      </c>
      <c r="P19" s="30">
        <f t="shared" si="23"/>
        <v>43144</v>
      </c>
    </row>
    <row r="20" spans="1:21" ht="15" customHeight="1">
      <c r="A20" s="1354">
        <f t="shared" si="19"/>
        <v>7</v>
      </c>
      <c r="B20" s="20" t="s">
        <v>152</v>
      </c>
      <c r="C20" s="697" t="s">
        <v>76</v>
      </c>
      <c r="D20" s="55" t="s">
        <v>153</v>
      </c>
      <c r="E20" s="28"/>
      <c r="F20" s="226">
        <f>F16+1</f>
        <v>66</v>
      </c>
      <c r="G20" s="1382">
        <f>G16+1</f>
        <v>66</v>
      </c>
      <c r="H20" s="316">
        <f>H16+1</f>
        <v>360</v>
      </c>
      <c r="I20" s="1392">
        <f>I16+1</f>
        <v>361</v>
      </c>
      <c r="J20" s="30">
        <f t="shared" ref="J20:K20" si="24">7+J19</f>
        <v>43143</v>
      </c>
      <c r="K20" s="30">
        <f t="shared" si="24"/>
        <v>43144</v>
      </c>
      <c r="L20" s="133">
        <f t="shared" ref="L20:M20" si="25">L19+7</f>
        <v>43146</v>
      </c>
      <c r="M20" s="133">
        <f t="shared" si="25"/>
        <v>43147</v>
      </c>
      <c r="N20" s="30">
        <f t="shared" ref="N20:P20" si="26">7+N19</f>
        <v>43147</v>
      </c>
      <c r="O20" s="1329">
        <f t="shared" si="26"/>
        <v>43148</v>
      </c>
      <c r="P20" s="1329">
        <f t="shared" si="26"/>
        <v>43151</v>
      </c>
      <c r="Q20" s="129" t="s">
        <v>246</v>
      </c>
    </row>
    <row r="21" spans="1:21" ht="15" customHeight="1">
      <c r="A21" s="1354">
        <f>A20+1</f>
        <v>8</v>
      </c>
      <c r="B21" s="1383" t="s">
        <v>287</v>
      </c>
      <c r="C21" s="1388" t="s">
        <v>76</v>
      </c>
      <c r="D21" s="1384" t="s">
        <v>288</v>
      </c>
      <c r="E21" s="1385"/>
      <c r="F21" s="1386">
        <f t="shared" ref="F21:I21" si="27">F17+1</f>
        <v>11</v>
      </c>
      <c r="G21" s="1387">
        <f t="shared" si="27"/>
        <v>11</v>
      </c>
      <c r="H21" s="1389">
        <f t="shared" si="27"/>
        <v>324</v>
      </c>
      <c r="I21" s="1390">
        <f t="shared" si="27"/>
        <v>325</v>
      </c>
      <c r="J21" s="1329">
        <f>7+J20</f>
        <v>43150</v>
      </c>
      <c r="K21" s="1329">
        <f>7+K20</f>
        <v>43151</v>
      </c>
      <c r="L21" s="1329">
        <f>L20+7</f>
        <v>43153</v>
      </c>
      <c r="M21" s="1329">
        <f>M20+7</f>
        <v>43154</v>
      </c>
      <c r="N21" s="1329">
        <f>7+N20</f>
        <v>43154</v>
      </c>
      <c r="O21" s="1329">
        <f>7+O20</f>
        <v>43155</v>
      </c>
      <c r="P21" s="1329">
        <f>7+P20</f>
        <v>43158</v>
      </c>
      <c r="Q21" s="129" t="s">
        <v>254</v>
      </c>
    </row>
    <row r="22" spans="1:21" ht="15" customHeight="1">
      <c r="A22" s="1354"/>
      <c r="B22" s="1394" t="s">
        <v>595</v>
      </c>
      <c r="C22" s="697" t="s">
        <v>76</v>
      </c>
      <c r="D22" s="55" t="s">
        <v>596</v>
      </c>
      <c r="E22" s="28"/>
      <c r="F22" s="1380"/>
      <c r="G22" s="352">
        <v>69</v>
      </c>
      <c r="H22" s="1381"/>
      <c r="I22" s="1453" t="s">
        <v>644</v>
      </c>
      <c r="J22" s="1329"/>
      <c r="K22" s="1329"/>
      <c r="L22" s="1329"/>
      <c r="M22" s="1329"/>
      <c r="N22" s="1391">
        <v>43159</v>
      </c>
      <c r="O22" s="1391">
        <v>43160</v>
      </c>
      <c r="P22" s="1391">
        <v>43163</v>
      </c>
      <c r="Q22" s="1395" t="s">
        <v>447</v>
      </c>
    </row>
    <row r="23" spans="1:21" ht="15" customHeight="1">
      <c r="A23" s="1355">
        <f>A21+1</f>
        <v>9</v>
      </c>
      <c r="B23" s="547" t="s">
        <v>19</v>
      </c>
      <c r="C23" s="125" t="s">
        <v>76</v>
      </c>
      <c r="D23" s="548" t="s">
        <v>20</v>
      </c>
      <c r="E23" s="549"/>
      <c r="F23" s="550">
        <f t="shared" ref="F23:I25" si="28">F18+1</f>
        <v>66</v>
      </c>
      <c r="G23" s="551">
        <f t="shared" si="28"/>
        <v>66</v>
      </c>
      <c r="H23" s="552">
        <f t="shared" si="28"/>
        <v>459</v>
      </c>
      <c r="I23" s="553">
        <f t="shared" si="28"/>
        <v>460</v>
      </c>
      <c r="J23" s="546">
        <f t="shared" ref="J23:K23" si="29">7+J21</f>
        <v>43157</v>
      </c>
      <c r="K23" s="546">
        <f t="shared" si="29"/>
        <v>43158</v>
      </c>
      <c r="L23" s="133">
        <f t="shared" ref="L23:M23" si="30">L21+7</f>
        <v>43160</v>
      </c>
      <c r="M23" s="133">
        <f t="shared" si="30"/>
        <v>43161</v>
      </c>
      <c r="N23" s="546">
        <f t="shared" ref="N23:P23" si="31">7+N21</f>
        <v>43161</v>
      </c>
      <c r="O23" s="546">
        <f t="shared" si="31"/>
        <v>43162</v>
      </c>
      <c r="P23" s="546">
        <f t="shared" si="31"/>
        <v>43165</v>
      </c>
    </row>
    <row r="24" spans="1:21" ht="15" customHeight="1">
      <c r="A24" s="1355">
        <f t="shared" ref="A24:A26" si="32">A23+1</f>
        <v>10</v>
      </c>
      <c r="B24" s="124" t="s">
        <v>15</v>
      </c>
      <c r="C24" s="125" t="s">
        <v>76</v>
      </c>
      <c r="D24" s="126" t="s">
        <v>16</v>
      </c>
      <c r="E24" s="549"/>
      <c r="F24" s="542">
        <f t="shared" si="28"/>
        <v>70</v>
      </c>
      <c r="G24" s="543">
        <f t="shared" si="28"/>
        <v>70</v>
      </c>
      <c r="H24" s="544">
        <f t="shared" si="28"/>
        <v>466</v>
      </c>
      <c r="I24" s="545">
        <f t="shared" si="28"/>
        <v>467</v>
      </c>
      <c r="J24" s="546">
        <f t="shared" ref="J24:K24" si="33">7+J23</f>
        <v>43164</v>
      </c>
      <c r="K24" s="546">
        <f t="shared" si="33"/>
        <v>43165</v>
      </c>
      <c r="L24" s="133">
        <f t="shared" ref="L24:M24" si="34">L23+7</f>
        <v>43167</v>
      </c>
      <c r="M24" s="133">
        <f t="shared" si="34"/>
        <v>43168</v>
      </c>
      <c r="N24" s="546">
        <f t="shared" ref="N24:P24" si="35">7+N23</f>
        <v>43168</v>
      </c>
      <c r="O24" s="546">
        <f t="shared" si="35"/>
        <v>43169</v>
      </c>
      <c r="P24" s="546">
        <f t="shared" si="35"/>
        <v>43172</v>
      </c>
    </row>
    <row r="25" spans="1:21" ht="15" customHeight="1">
      <c r="A25" s="1355">
        <f t="shared" si="32"/>
        <v>11</v>
      </c>
      <c r="B25" s="124" t="s">
        <v>152</v>
      </c>
      <c r="C25" s="125" t="s">
        <v>76</v>
      </c>
      <c r="D25" s="126" t="s">
        <v>153</v>
      </c>
      <c r="E25" s="549"/>
      <c r="F25" s="542">
        <f t="shared" si="28"/>
        <v>67</v>
      </c>
      <c r="G25" s="543">
        <f t="shared" si="28"/>
        <v>67</v>
      </c>
      <c r="H25" s="544">
        <f t="shared" si="28"/>
        <v>361</v>
      </c>
      <c r="I25" s="545">
        <f t="shared" si="28"/>
        <v>362</v>
      </c>
      <c r="J25" s="546">
        <f t="shared" ref="J25:K25" si="36">7+J24</f>
        <v>43171</v>
      </c>
      <c r="K25" s="546">
        <f t="shared" si="36"/>
        <v>43172</v>
      </c>
      <c r="L25" s="133">
        <f t="shared" ref="L25:M25" si="37">L24+7</f>
        <v>43174</v>
      </c>
      <c r="M25" s="133">
        <f t="shared" si="37"/>
        <v>43175</v>
      </c>
      <c r="N25" s="546">
        <f t="shared" ref="N25:P25" si="38">7+N24</f>
        <v>43175</v>
      </c>
      <c r="O25" s="546">
        <f t="shared" si="38"/>
        <v>43176</v>
      </c>
      <c r="P25" s="546">
        <f t="shared" si="38"/>
        <v>43179</v>
      </c>
    </row>
    <row r="26" spans="1:21" ht="15" customHeight="1">
      <c r="A26" s="1355">
        <f t="shared" si="32"/>
        <v>12</v>
      </c>
      <c r="B26" s="124" t="s">
        <v>287</v>
      </c>
      <c r="C26" s="125" t="s">
        <v>76</v>
      </c>
      <c r="D26" s="126" t="s">
        <v>288</v>
      </c>
      <c r="E26" s="549"/>
      <c r="F26" s="542">
        <f>F21+1</f>
        <v>12</v>
      </c>
      <c r="G26" s="543">
        <f t="shared" ref="G26:I26" si="39">G21+1</f>
        <v>12</v>
      </c>
      <c r="H26" s="544">
        <f t="shared" si="39"/>
        <v>325</v>
      </c>
      <c r="I26" s="545">
        <f t="shared" si="39"/>
        <v>326</v>
      </c>
      <c r="J26" s="546">
        <f t="shared" ref="J26:K26" si="40">7+J25</f>
        <v>43178</v>
      </c>
      <c r="K26" s="546">
        <f t="shared" si="40"/>
        <v>43179</v>
      </c>
      <c r="L26" s="133">
        <f t="shared" ref="L26:M26" si="41">L25+7</f>
        <v>43181</v>
      </c>
      <c r="M26" s="133">
        <f t="shared" si="41"/>
        <v>43182</v>
      </c>
      <c r="N26" s="546">
        <f t="shared" ref="N26:P26" si="42">7+N25</f>
        <v>43182</v>
      </c>
      <c r="O26" s="546">
        <f t="shared" si="42"/>
        <v>43183</v>
      </c>
      <c r="P26" s="546">
        <f t="shared" si="42"/>
        <v>43186</v>
      </c>
    </row>
    <row r="27" spans="1:21" ht="15" customHeight="1">
      <c r="A27" s="1354">
        <f>A26+1</f>
        <v>13</v>
      </c>
      <c r="B27" s="24" t="s">
        <v>19</v>
      </c>
      <c r="C27" s="697" t="s">
        <v>76</v>
      </c>
      <c r="D27" s="698" t="s">
        <v>20</v>
      </c>
      <c r="E27" s="28"/>
      <c r="F27" s="699">
        <f>F23+1</f>
        <v>67</v>
      </c>
      <c r="G27" s="700">
        <f>G23+1</f>
        <v>67</v>
      </c>
      <c r="H27" s="701">
        <f t="shared" ref="H27:I27" si="43">H23+1</f>
        <v>460</v>
      </c>
      <c r="I27" s="702">
        <f t="shared" si="43"/>
        <v>461</v>
      </c>
      <c r="J27" s="30">
        <f t="shared" ref="J27:K27" si="44">7+J26</f>
        <v>43185</v>
      </c>
      <c r="K27" s="30">
        <f t="shared" si="44"/>
        <v>43186</v>
      </c>
      <c r="L27" s="133">
        <f t="shared" ref="L27:M27" si="45">L26+7</f>
        <v>43188</v>
      </c>
      <c r="M27" s="133">
        <f t="shared" si="45"/>
        <v>43189</v>
      </c>
      <c r="N27" s="30">
        <f t="shared" ref="N27:P27" si="46">7+N26</f>
        <v>43189</v>
      </c>
      <c r="O27" s="30">
        <f t="shared" si="46"/>
        <v>43190</v>
      </c>
      <c r="P27" s="30">
        <f t="shared" si="46"/>
        <v>43193</v>
      </c>
    </row>
    <row r="28" spans="1:21" ht="15" customHeight="1">
      <c r="A28" s="1354">
        <f t="shared" ref="A28:A30" si="47">A27+1</f>
        <v>14</v>
      </c>
      <c r="B28" s="20" t="s">
        <v>15</v>
      </c>
      <c r="C28" s="697" t="s">
        <v>76</v>
      </c>
      <c r="D28" s="55" t="s">
        <v>16</v>
      </c>
      <c r="E28" s="28"/>
      <c r="F28" s="226">
        <f t="shared" ref="F28:I28" si="48">F24+1</f>
        <v>71</v>
      </c>
      <c r="G28" s="352">
        <f t="shared" si="48"/>
        <v>71</v>
      </c>
      <c r="H28" s="316">
        <f t="shared" si="48"/>
        <v>467</v>
      </c>
      <c r="I28" s="317">
        <f t="shared" si="48"/>
        <v>468</v>
      </c>
      <c r="J28" s="30">
        <f t="shared" ref="J28:K28" si="49">7+J27</f>
        <v>43192</v>
      </c>
      <c r="K28" s="30">
        <f t="shared" si="49"/>
        <v>43193</v>
      </c>
      <c r="L28" s="35">
        <f t="shared" ref="L28:M28" si="50">L27+7</f>
        <v>43195</v>
      </c>
      <c r="M28" s="27">
        <f t="shared" si="50"/>
        <v>43196</v>
      </c>
      <c r="N28" s="30">
        <f t="shared" ref="N28:P28" si="51">7+N27</f>
        <v>43196</v>
      </c>
      <c r="O28" s="30">
        <f t="shared" si="51"/>
        <v>43197</v>
      </c>
      <c r="P28" s="30">
        <f t="shared" si="51"/>
        <v>43200</v>
      </c>
      <c r="Q28" s="129" t="s">
        <v>259</v>
      </c>
    </row>
    <row r="29" spans="1:21" ht="15" customHeight="1">
      <c r="A29" s="1354">
        <f t="shared" si="47"/>
        <v>15</v>
      </c>
      <c r="B29" s="20" t="s">
        <v>152</v>
      </c>
      <c r="C29" s="697" t="s">
        <v>76</v>
      </c>
      <c r="D29" s="55" t="s">
        <v>153</v>
      </c>
      <c r="E29" s="28"/>
      <c r="F29" s="226">
        <f>F25+1</f>
        <v>68</v>
      </c>
      <c r="G29" s="352">
        <f>G25+1</f>
        <v>68</v>
      </c>
      <c r="H29" s="316">
        <f>H25+1</f>
        <v>362</v>
      </c>
      <c r="I29" s="317">
        <f>I25+1</f>
        <v>363</v>
      </c>
      <c r="J29" s="30">
        <f t="shared" ref="J29:K29" si="52">7+J28</f>
        <v>43199</v>
      </c>
      <c r="K29" s="30">
        <f t="shared" si="52"/>
        <v>43200</v>
      </c>
      <c r="L29" s="27">
        <f t="shared" ref="L29:M29" si="53">L28+7</f>
        <v>43202</v>
      </c>
      <c r="M29" s="27">
        <f t="shared" si="53"/>
        <v>43203</v>
      </c>
      <c r="N29" s="30">
        <f t="shared" ref="N29:P29" si="54">7+N28</f>
        <v>43203</v>
      </c>
      <c r="O29" s="30">
        <f t="shared" si="54"/>
        <v>43204</v>
      </c>
      <c r="P29" s="30">
        <f t="shared" si="54"/>
        <v>43207</v>
      </c>
    </row>
    <row r="30" spans="1:21" ht="15" customHeight="1">
      <c r="A30" s="1354">
        <f t="shared" si="47"/>
        <v>16</v>
      </c>
      <c r="B30" s="20" t="s">
        <v>287</v>
      </c>
      <c r="C30" s="697" t="s">
        <v>76</v>
      </c>
      <c r="D30" s="55" t="s">
        <v>288</v>
      </c>
      <c r="E30" s="28"/>
      <c r="F30" s="226">
        <f>F26+1</f>
        <v>13</v>
      </c>
      <c r="G30" s="352">
        <f t="shared" ref="G30:I30" si="55">G26+1</f>
        <v>13</v>
      </c>
      <c r="H30" s="316">
        <f t="shared" si="55"/>
        <v>326</v>
      </c>
      <c r="I30" s="317">
        <f t="shared" si="55"/>
        <v>327</v>
      </c>
      <c r="J30" s="30">
        <f t="shared" ref="J30:K30" si="56">7+J29</f>
        <v>43206</v>
      </c>
      <c r="K30" s="30">
        <f t="shared" si="56"/>
        <v>43207</v>
      </c>
      <c r="L30" s="27">
        <f t="shared" ref="L30:M30" si="57">L29+7</f>
        <v>43209</v>
      </c>
      <c r="M30" s="27">
        <f t="shared" si="57"/>
        <v>43210</v>
      </c>
      <c r="N30" s="30">
        <f t="shared" ref="N30:P30" si="58">7+N29</f>
        <v>43210</v>
      </c>
      <c r="O30" s="30">
        <f t="shared" si="58"/>
        <v>43211</v>
      </c>
      <c r="P30" s="30">
        <f t="shared" si="58"/>
        <v>43214</v>
      </c>
    </row>
    <row r="32" spans="1:21" ht="15" customHeight="1">
      <c r="A32" s="1393"/>
      <c r="B32" s="302" t="s">
        <v>589</v>
      </c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129"/>
      <c r="N32" s="129" t="s">
        <v>594</v>
      </c>
      <c r="O32" s="129"/>
      <c r="P32" s="129"/>
      <c r="R32" s="129"/>
      <c r="S32" s="129"/>
      <c r="T32" s="129"/>
      <c r="U32" s="129"/>
    </row>
    <row r="33" spans="2:21" ht="15" customHeight="1">
      <c r="B33" s="302" t="s">
        <v>588</v>
      </c>
      <c r="C33" s="302"/>
      <c r="D33" s="302"/>
      <c r="E33" s="302"/>
      <c r="F33" s="302"/>
      <c r="G33" s="302"/>
      <c r="H33" s="302"/>
      <c r="I33" s="302"/>
      <c r="J33" s="302"/>
      <c r="K33" s="302"/>
      <c r="L33" s="129"/>
      <c r="M33" s="129"/>
      <c r="N33" s="129"/>
      <c r="O33" s="129"/>
      <c r="P33" s="129"/>
      <c r="R33" s="129"/>
      <c r="S33" s="129"/>
      <c r="T33" s="129"/>
      <c r="U33" s="129"/>
    </row>
    <row r="34" spans="2:21" ht="15" customHeight="1">
      <c r="B34" s="302" t="s">
        <v>587</v>
      </c>
      <c r="C34" s="302"/>
      <c r="D34" s="302"/>
      <c r="E34" s="302"/>
      <c r="F34" s="302"/>
      <c r="G34" s="302"/>
      <c r="H34" s="302"/>
      <c r="I34" s="302"/>
      <c r="J34" s="302"/>
      <c r="K34" s="302"/>
      <c r="L34" s="129"/>
      <c r="M34" s="129"/>
      <c r="N34" s="129"/>
      <c r="O34" s="129"/>
      <c r="P34" s="129"/>
      <c r="R34" s="129"/>
      <c r="S34" s="129"/>
      <c r="T34" s="129"/>
      <c r="U34" s="129"/>
    </row>
    <row r="35" spans="2:21" ht="15" customHeight="1">
      <c r="B35" s="302" t="s">
        <v>592</v>
      </c>
      <c r="C35" s="302"/>
      <c r="D35" s="302"/>
      <c r="E35" s="302"/>
      <c r="F35" s="302"/>
      <c r="G35" s="302"/>
      <c r="H35" s="302"/>
      <c r="I35" s="302"/>
      <c r="J35" s="302"/>
      <c r="K35" s="302"/>
      <c r="L35" s="129"/>
      <c r="M35" s="129"/>
      <c r="N35" s="129"/>
      <c r="O35" s="129"/>
      <c r="P35" s="129"/>
      <c r="R35" s="129"/>
      <c r="S35" s="129"/>
      <c r="T35" s="129"/>
      <c r="U35" s="129"/>
    </row>
    <row r="36" spans="2:21" ht="31.5" customHeight="1">
      <c r="B36" s="1911" t="s">
        <v>597</v>
      </c>
      <c r="C36" s="1911"/>
      <c r="D36" s="1911"/>
      <c r="E36" s="1911"/>
      <c r="F36" s="1911"/>
      <c r="G36" s="1911"/>
      <c r="H36" s="1911"/>
      <c r="I36" s="1911"/>
      <c r="J36" s="1911"/>
      <c r="K36" s="1911"/>
      <c r="L36" s="1911"/>
      <c r="M36" s="1911"/>
      <c r="N36" s="1911"/>
      <c r="O36" s="1911"/>
      <c r="P36" s="1911"/>
      <c r="R36" s="129"/>
      <c r="S36" s="129"/>
      <c r="T36" s="129"/>
      <c r="U36" s="129"/>
    </row>
  </sheetData>
  <customSheetViews>
    <customSheetView guid="{967F5A9F-B253-4BD7-B2F0-D5E9263F4F1E}" showPageBreaks="1" printArea="1" hiddenRows="1">
      <selection activeCell="B89" sqref="B89"/>
      <colBreaks count="1" manualBreakCount="1">
        <brk id="16" max="1048575" man="1"/>
      </colBreaks>
      <pageMargins left="0.4" right="0.5" top="0.75" bottom="0.75" header="0.3" footer="0.3"/>
      <pageSetup paperSize="9" scale="92" orientation="landscape" r:id="rId1"/>
    </customSheetView>
    <customSheetView guid="{EDB95A30-2005-496F-A42F-4573444B48C4}" showPageBreaks="1" printArea="1" hiddenRows="1" topLeftCell="A33">
      <selection activeCell="B89" sqref="B89"/>
      <colBreaks count="1" manualBreakCount="1">
        <brk id="16" max="1048575" man="1"/>
      </colBreaks>
      <pageMargins left="0.4" right="0.5" top="0.75" bottom="0.75" header="0.3" footer="0.3"/>
      <pageSetup paperSize="9" scale="92" orientation="landscape" r:id="rId2"/>
    </customSheetView>
    <customSheetView guid="{BCF08811-82CB-4E16-BDD9-794154AADE6D}" showPageBreaks="1" printArea="1" hiddenRows="1">
      <selection activeCell="B89" sqref="B89"/>
      <colBreaks count="1" manualBreakCount="1">
        <brk id="16" max="1048575" man="1"/>
      </colBreaks>
      <pageMargins left="0.4" right="0.5" top="0.75" bottom="0.75" header="0.3" footer="0.3"/>
      <pageSetup paperSize="9" scale="92" orientation="landscape" r:id="rId3"/>
    </customSheetView>
    <customSheetView guid="{D237E25F-83F7-4363-8B2A-30407D508333}" fitToPage="1" hiddenRows="1" topLeftCell="A37">
      <selection activeCell="P48" sqref="A1:IV65536"/>
      <pageMargins left="0.7" right="0.7" top="0.75" bottom="0.75" header="0.3" footer="0.3"/>
      <pageSetup paperSize="9" scale="93" orientation="landscape" r:id="rId4"/>
    </customSheetView>
    <customSheetView guid="{8D57CB67-B754-4BD0-BD8A-07ED4472C255}" showPageBreaks="1" fitToPage="1" topLeftCell="A70">
      <selection activeCell="I81" sqref="I81"/>
      <pageMargins left="0.7" right="0.7" top="0.75" bottom="0.75" header="0.3" footer="0.3"/>
      <pageSetup paperSize="9" scale="35" orientation="landscape" r:id="rId5"/>
    </customSheetView>
    <customSheetView guid="{CE63BE3B-321D-4576-9D13-C9B7CB99D4AC}" hiddenRows="1">
      <selection activeCell="L58" sqref="L58:L59"/>
      <pageMargins left="0.4" right="0.5" top="0.75" bottom="0.75" header="0.3" footer="0.3"/>
      <pageSetup paperSize="9" scale="85" orientation="landscape" r:id="rId6"/>
    </customSheetView>
    <customSheetView guid="{58347BB0-EA7D-4163-8F7A-9A95E53AC1B7}" hiddenRows="1">
      <selection activeCell="B68" sqref="B68:O70"/>
      <colBreaks count="1" manualBreakCount="1">
        <brk id="16" max="1048575" man="1"/>
      </colBreaks>
      <pageMargins left="0.4" right="0.5" top="0.75" bottom="0.75" header="0.3" footer="0.3"/>
      <pageSetup paperSize="9" scale="92" orientation="landscape" r:id="rId7"/>
    </customSheetView>
    <customSheetView guid="{B5A50C90-D2E8-4109-B6CD-C9EF05DECB2C}" showPageBreaks="1" fitToPage="1" printArea="1" hiddenRows="1">
      <selection activeCell="N40" sqref="N40"/>
      <pageMargins left="0.7" right="0.7" top="0.75" bottom="0.75" header="0.3" footer="0.3"/>
      <pageSetup paperSize="9" scale="87" orientation="landscape" r:id="rId8"/>
    </customSheetView>
  </customSheetViews>
  <mergeCells count="19">
    <mergeCell ref="B36:P36"/>
    <mergeCell ref="J6:K6"/>
    <mergeCell ref="L6:M6"/>
    <mergeCell ref="N6:O6"/>
    <mergeCell ref="D4:E6"/>
    <mergeCell ref="F4:I6"/>
    <mergeCell ref="N4:O4"/>
    <mergeCell ref="J5:K5"/>
    <mergeCell ref="N5:O5"/>
    <mergeCell ref="L4:M4"/>
    <mergeCell ref="L5:M5"/>
    <mergeCell ref="J4:K4"/>
    <mergeCell ref="A4:A9"/>
    <mergeCell ref="B4:B9"/>
    <mergeCell ref="H7:I9"/>
    <mergeCell ref="C4:C9"/>
    <mergeCell ref="D7:D9"/>
    <mergeCell ref="E7:E9"/>
    <mergeCell ref="F7:G9"/>
  </mergeCells>
  <phoneticPr fontId="75" type="noConversion"/>
  <pageMargins left="0.4" right="0.5" top="0.75" bottom="0.75" header="0.3" footer="0.3"/>
  <pageSetup paperSize="9" scale="85" orientation="landscape" r:id="rId9"/>
  <legacyDrawing r:id="rId1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N35"/>
  <sheetViews>
    <sheetView workbookViewId="0">
      <selection activeCell="I44" sqref="B41:I44"/>
    </sheetView>
  </sheetViews>
  <sheetFormatPr defaultColWidth="4.25" defaultRowHeight="13.5"/>
  <cols>
    <col min="1" max="1" width="4.375" style="516" customWidth="1"/>
    <col min="2" max="2" width="18.5" style="505" customWidth="1"/>
    <col min="3" max="11" width="9" style="505" customWidth="1"/>
    <col min="12" max="13" width="9.375" style="506" customWidth="1"/>
    <col min="14" max="14" width="10.625" style="506" customWidth="1"/>
    <col min="15" max="254" width="9" style="506" customWidth="1"/>
    <col min="255" max="16384" width="4.25" style="506"/>
  </cols>
  <sheetData>
    <row r="1" spans="1:14" s="505" customFormat="1" ht="19.5">
      <c r="A1" s="252" t="s">
        <v>432</v>
      </c>
      <c r="B1" s="137"/>
      <c r="C1" s="137"/>
      <c r="D1" s="167"/>
      <c r="E1" s="167"/>
      <c r="F1" s="167"/>
      <c r="G1" s="167"/>
      <c r="H1" s="139"/>
      <c r="I1" s="139"/>
      <c r="J1" s="192"/>
      <c r="K1" s="192"/>
      <c r="L1" s="192"/>
      <c r="M1" s="192"/>
      <c r="N1" s="192">
        <v>43140</v>
      </c>
    </row>
    <row r="2" spans="1:14" s="505" customFormat="1" ht="19.5">
      <c r="A2" s="252" t="s">
        <v>433</v>
      </c>
      <c r="B2" s="137"/>
      <c r="C2" s="137"/>
      <c r="D2" s="168"/>
      <c r="E2" s="168"/>
      <c r="F2" s="168"/>
      <c r="G2" s="168"/>
      <c r="H2" s="140"/>
      <c r="I2" s="143"/>
      <c r="J2" s="143"/>
      <c r="K2" s="143"/>
      <c r="L2" s="143"/>
      <c r="M2" s="143"/>
      <c r="N2" s="143"/>
    </row>
    <row r="3" spans="1:14" s="505" customFormat="1" ht="15.75" thickBot="1">
      <c r="A3" s="253" t="s">
        <v>293</v>
      </c>
      <c r="B3" s="169"/>
      <c r="C3" s="169"/>
      <c r="D3" s="169"/>
      <c r="E3" s="169"/>
      <c r="F3" s="169"/>
      <c r="G3" s="169"/>
      <c r="H3" s="144"/>
      <c r="I3" s="145"/>
      <c r="J3" s="145"/>
      <c r="K3" s="145"/>
      <c r="L3" s="145"/>
      <c r="M3" s="145"/>
      <c r="N3" s="145"/>
    </row>
    <row r="4" spans="1:14" s="505" customFormat="1" ht="15.4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90</v>
      </c>
      <c r="K4" s="1784"/>
      <c r="L4" s="1785" t="s">
        <v>58</v>
      </c>
      <c r="M4" s="1786"/>
      <c r="N4" s="527" t="s">
        <v>90</v>
      </c>
    </row>
    <row r="5" spans="1:14" s="505" customFormat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91</v>
      </c>
      <c r="K5" s="1782"/>
      <c r="L5" s="1775" t="s">
        <v>5</v>
      </c>
      <c r="M5" s="1776"/>
      <c r="N5" s="195" t="s">
        <v>91</v>
      </c>
    </row>
    <row r="6" spans="1:14" s="505" customFormat="1">
      <c r="A6" s="1687"/>
      <c r="B6" s="1766"/>
      <c r="C6" s="1769"/>
      <c r="D6" s="1771" t="s">
        <v>54</v>
      </c>
      <c r="E6" s="1772"/>
      <c r="F6" s="1753" t="s">
        <v>54</v>
      </c>
      <c r="G6" s="1754"/>
      <c r="H6" s="1753" t="s">
        <v>56</v>
      </c>
      <c r="I6" s="1754"/>
      <c r="J6" s="183" t="s">
        <v>3</v>
      </c>
      <c r="K6" s="183" t="s">
        <v>4</v>
      </c>
      <c r="L6" s="183" t="s">
        <v>3</v>
      </c>
      <c r="M6" s="183" t="s">
        <v>4</v>
      </c>
      <c r="N6" s="196" t="s">
        <v>3</v>
      </c>
    </row>
    <row r="7" spans="1:14" s="505" customFormat="1">
      <c r="A7" s="1687"/>
      <c r="B7" s="1766"/>
      <c r="C7" s="1769"/>
      <c r="D7" s="1766"/>
      <c r="E7" s="1773"/>
      <c r="F7" s="1755"/>
      <c r="G7" s="1756"/>
      <c r="H7" s="1755"/>
      <c r="I7" s="1756"/>
      <c r="J7" s="191" t="s">
        <v>35</v>
      </c>
      <c r="K7" s="191" t="s">
        <v>26</v>
      </c>
      <c r="L7" s="191" t="s">
        <v>29</v>
      </c>
      <c r="M7" s="191" t="s">
        <v>26</v>
      </c>
      <c r="N7" s="197" t="s">
        <v>35</v>
      </c>
    </row>
    <row r="8" spans="1:14" ht="14.25" thickBot="1">
      <c r="A8" s="1742"/>
      <c r="B8" s="1767"/>
      <c r="C8" s="1770"/>
      <c r="D8" s="1767"/>
      <c r="E8" s="1774"/>
      <c r="F8" s="1757"/>
      <c r="G8" s="1758"/>
      <c r="H8" s="1757"/>
      <c r="I8" s="1758"/>
      <c r="J8" s="127">
        <v>0.625</v>
      </c>
      <c r="K8" s="127">
        <v>0.5</v>
      </c>
      <c r="L8" s="127">
        <v>0.41666666666666669</v>
      </c>
      <c r="M8" s="127">
        <v>0.5</v>
      </c>
      <c r="N8" s="128">
        <v>0.625</v>
      </c>
    </row>
    <row r="9" spans="1:14" hidden="1">
      <c r="A9" s="265">
        <v>48</v>
      </c>
      <c r="B9" s="170" t="s">
        <v>464</v>
      </c>
      <c r="C9" s="171" t="s">
        <v>96</v>
      </c>
      <c r="D9" s="208" t="s">
        <v>465</v>
      </c>
      <c r="E9" s="634"/>
      <c r="F9" s="81"/>
      <c r="G9" s="73">
        <v>26</v>
      </c>
      <c r="H9" s="635">
        <v>1</v>
      </c>
      <c r="I9" s="636"/>
      <c r="J9" s="117">
        <v>43067</v>
      </c>
      <c r="K9" s="117">
        <v>43068</v>
      </c>
      <c r="L9" s="117">
        <v>43072</v>
      </c>
      <c r="M9" s="637"/>
      <c r="N9" s="637"/>
    </row>
    <row r="10" spans="1:14" hidden="1">
      <c r="A10" s="265">
        <v>49</v>
      </c>
      <c r="B10" s="170"/>
      <c r="C10" s="171" t="s">
        <v>96</v>
      </c>
      <c r="D10" s="208"/>
      <c r="E10" s="634"/>
      <c r="F10" s="81"/>
      <c r="G10" s="73"/>
      <c r="H10" s="635"/>
      <c r="I10" s="636"/>
      <c r="J10" s="848"/>
      <c r="K10" s="848"/>
      <c r="L10" s="848"/>
      <c r="M10" s="848"/>
      <c r="N10" s="848"/>
    </row>
    <row r="11" spans="1:14" hidden="1">
      <c r="A11" s="1915">
        <v>50</v>
      </c>
      <c r="B11" s="170" t="s">
        <v>263</v>
      </c>
      <c r="C11" s="171" t="s">
        <v>96</v>
      </c>
      <c r="D11" s="208" t="s">
        <v>262</v>
      </c>
      <c r="E11" s="634"/>
      <c r="F11" s="81">
        <v>852</v>
      </c>
      <c r="G11" s="73"/>
      <c r="H11" s="635">
        <v>19</v>
      </c>
      <c r="I11" s="636"/>
      <c r="J11" s="117">
        <v>43079</v>
      </c>
      <c r="K11" s="117">
        <v>43080</v>
      </c>
      <c r="L11" s="117">
        <v>43084</v>
      </c>
      <c r="M11" s="637"/>
      <c r="N11" s="637"/>
    </row>
    <row r="12" spans="1:14" hidden="1">
      <c r="A12" s="1916"/>
      <c r="B12" s="170" t="s">
        <v>430</v>
      </c>
      <c r="C12" s="171" t="s">
        <v>96</v>
      </c>
      <c r="D12" s="208" t="s">
        <v>466</v>
      </c>
      <c r="E12" s="634"/>
      <c r="F12" s="81"/>
      <c r="G12" s="73">
        <v>8</v>
      </c>
      <c r="H12" s="635"/>
      <c r="I12" s="636">
        <v>27</v>
      </c>
      <c r="J12" s="117"/>
      <c r="K12" s="117"/>
      <c r="L12" s="117">
        <v>43084</v>
      </c>
      <c r="M12" s="117">
        <v>43087</v>
      </c>
      <c r="N12" s="117">
        <v>43091</v>
      </c>
    </row>
    <row r="13" spans="1:14" hidden="1">
      <c r="A13" s="265">
        <v>51</v>
      </c>
      <c r="B13" s="170" t="s">
        <v>339</v>
      </c>
      <c r="C13" s="171" t="s">
        <v>96</v>
      </c>
      <c r="D13" s="208" t="s">
        <v>340</v>
      </c>
      <c r="E13" s="634"/>
      <c r="F13" s="81"/>
      <c r="G13" s="73">
        <v>6</v>
      </c>
      <c r="H13" s="635"/>
      <c r="I13" s="636">
        <v>5</v>
      </c>
      <c r="J13" s="637"/>
      <c r="K13" s="637"/>
      <c r="L13" s="117">
        <v>43087</v>
      </c>
      <c r="M13" s="117">
        <v>43090</v>
      </c>
      <c r="N13" s="117">
        <v>43094</v>
      </c>
    </row>
    <row r="14" spans="1:14" hidden="1">
      <c r="A14" s="1915">
        <v>52</v>
      </c>
      <c r="B14" s="170" t="s">
        <v>339</v>
      </c>
      <c r="C14" s="171" t="s">
        <v>96</v>
      </c>
      <c r="D14" s="208" t="s">
        <v>340</v>
      </c>
      <c r="E14" s="634"/>
      <c r="F14" s="81">
        <v>7</v>
      </c>
      <c r="G14" s="73"/>
      <c r="H14" s="635">
        <v>6</v>
      </c>
      <c r="I14" s="636"/>
      <c r="J14" s="117">
        <v>43094</v>
      </c>
      <c r="K14" s="117">
        <v>43095</v>
      </c>
      <c r="L14" s="117">
        <v>43099</v>
      </c>
      <c r="M14" s="637"/>
      <c r="N14" s="637"/>
    </row>
    <row r="15" spans="1:14" hidden="1">
      <c r="A15" s="1916"/>
      <c r="B15" s="170" t="s">
        <v>356</v>
      </c>
      <c r="C15" s="171" t="s">
        <v>96</v>
      </c>
      <c r="D15" s="208" t="s">
        <v>357</v>
      </c>
      <c r="E15" s="634"/>
      <c r="F15" s="81"/>
      <c r="G15" s="73">
        <v>37</v>
      </c>
      <c r="H15" s="635"/>
      <c r="I15" s="636">
        <v>4</v>
      </c>
      <c r="J15" s="637"/>
      <c r="K15" s="637"/>
      <c r="L15" s="117">
        <v>43091</v>
      </c>
      <c r="M15" s="117">
        <v>43098</v>
      </c>
      <c r="N15" s="117">
        <v>43102</v>
      </c>
    </row>
    <row r="16" spans="1:14" hidden="1">
      <c r="A16" s="1915">
        <v>1</v>
      </c>
      <c r="B16" s="170" t="s">
        <v>356</v>
      </c>
      <c r="C16" s="171" t="s">
        <v>96</v>
      </c>
      <c r="D16" s="208" t="s">
        <v>357</v>
      </c>
      <c r="E16" s="634"/>
      <c r="F16" s="81">
        <v>38</v>
      </c>
      <c r="G16" s="73"/>
      <c r="H16" s="635">
        <v>5</v>
      </c>
      <c r="I16" s="636"/>
      <c r="J16" s="117">
        <v>43102</v>
      </c>
      <c r="K16" s="117">
        <v>43103</v>
      </c>
      <c r="L16" s="117">
        <v>43107</v>
      </c>
      <c r="M16" s="637"/>
      <c r="N16" s="637"/>
    </row>
    <row r="17" spans="1:14" hidden="1">
      <c r="A17" s="1916"/>
      <c r="B17" s="170" t="s">
        <v>464</v>
      </c>
      <c r="C17" s="171" t="s">
        <v>96</v>
      </c>
      <c r="D17" s="208" t="s">
        <v>465</v>
      </c>
      <c r="E17" s="634"/>
      <c r="F17" s="81"/>
      <c r="G17" s="73">
        <v>29</v>
      </c>
      <c r="H17" s="635"/>
      <c r="I17" s="636">
        <v>3</v>
      </c>
      <c r="J17" s="637"/>
      <c r="K17" s="637"/>
      <c r="L17" s="117">
        <v>43102</v>
      </c>
      <c r="M17" s="117">
        <v>43108</v>
      </c>
      <c r="N17" s="117">
        <v>43112</v>
      </c>
    </row>
    <row r="18" spans="1:14" hidden="1">
      <c r="A18" s="1915">
        <v>2</v>
      </c>
      <c r="B18" s="170" t="s">
        <v>464</v>
      </c>
      <c r="C18" s="171" t="s">
        <v>96</v>
      </c>
      <c r="D18" s="208" t="s">
        <v>465</v>
      </c>
      <c r="E18" s="634"/>
      <c r="F18" s="81">
        <v>30</v>
      </c>
      <c r="G18" s="73"/>
      <c r="H18" s="635">
        <v>4</v>
      </c>
      <c r="I18" s="636"/>
      <c r="J18" s="117">
        <v>43112</v>
      </c>
      <c r="K18" s="117">
        <v>43113</v>
      </c>
      <c r="L18" s="117">
        <v>43117</v>
      </c>
      <c r="M18" s="637"/>
      <c r="N18" s="637"/>
    </row>
    <row r="19" spans="1:14" hidden="1">
      <c r="A19" s="1916"/>
      <c r="B19" s="170"/>
      <c r="C19" s="171" t="s">
        <v>96</v>
      </c>
      <c r="D19" s="208" t="s">
        <v>262</v>
      </c>
      <c r="E19" s="634"/>
      <c r="F19" s="81"/>
      <c r="G19" s="73"/>
      <c r="H19" s="635"/>
      <c r="I19" s="636"/>
      <c r="J19" s="848"/>
      <c r="K19" s="848"/>
      <c r="L19" s="848"/>
      <c r="M19" s="848"/>
      <c r="N19" s="848"/>
    </row>
    <row r="20" spans="1:14" hidden="1">
      <c r="A20" s="1915">
        <v>3</v>
      </c>
      <c r="B20" s="170"/>
      <c r="C20" s="171" t="s">
        <v>96</v>
      </c>
      <c r="D20" s="208"/>
      <c r="E20" s="634"/>
      <c r="F20" s="81"/>
      <c r="G20" s="73"/>
      <c r="H20" s="635"/>
      <c r="I20" s="636"/>
      <c r="J20" s="848"/>
      <c r="K20" s="848"/>
      <c r="L20" s="848"/>
      <c r="M20" s="848"/>
      <c r="N20" s="848"/>
    </row>
    <row r="21" spans="1:14" hidden="1">
      <c r="A21" s="1916"/>
      <c r="B21" s="170" t="s">
        <v>197</v>
      </c>
      <c r="C21" s="171" t="s">
        <v>96</v>
      </c>
      <c r="D21" s="208" t="s">
        <v>198</v>
      </c>
      <c r="E21" s="634"/>
      <c r="F21" s="81"/>
      <c r="G21" s="73">
        <v>48</v>
      </c>
      <c r="H21" s="635"/>
      <c r="I21" s="636">
        <v>26</v>
      </c>
      <c r="J21" s="637"/>
      <c r="K21" s="637"/>
      <c r="L21" s="117">
        <v>43114</v>
      </c>
      <c r="M21" s="117">
        <v>43120</v>
      </c>
      <c r="N21" s="117">
        <f>4+M21</f>
        <v>43124</v>
      </c>
    </row>
    <row r="22" spans="1:14" hidden="1">
      <c r="A22" s="1915">
        <v>4</v>
      </c>
      <c r="B22" s="170" t="s">
        <v>197</v>
      </c>
      <c r="C22" s="171" t="s">
        <v>96</v>
      </c>
      <c r="D22" s="208" t="s">
        <v>198</v>
      </c>
      <c r="E22" s="634"/>
      <c r="F22" s="81">
        <v>49</v>
      </c>
      <c r="G22" s="73"/>
      <c r="H22" s="635">
        <v>27</v>
      </c>
      <c r="I22" s="636"/>
      <c r="J22" s="117">
        <v>43124</v>
      </c>
      <c r="K22" s="117">
        <v>43125</v>
      </c>
      <c r="L22" s="117">
        <v>43129</v>
      </c>
      <c r="M22" s="637"/>
      <c r="N22" s="637"/>
    </row>
    <row r="23" spans="1:14" hidden="1">
      <c r="A23" s="1916"/>
      <c r="B23" s="170" t="s">
        <v>770</v>
      </c>
      <c r="C23" s="171" t="s">
        <v>96</v>
      </c>
      <c r="D23" s="208" t="s">
        <v>771</v>
      </c>
      <c r="E23" s="634"/>
      <c r="F23" s="81"/>
      <c r="G23" s="73">
        <v>22</v>
      </c>
      <c r="H23" s="635"/>
      <c r="I23" s="636">
        <v>45</v>
      </c>
      <c r="J23" s="637"/>
      <c r="K23" s="637"/>
      <c r="L23" s="117">
        <v>43124</v>
      </c>
      <c r="M23" s="117">
        <v>43131</v>
      </c>
      <c r="N23" s="117">
        <f>4+M23</f>
        <v>43135</v>
      </c>
    </row>
    <row r="24" spans="1:14">
      <c r="A24" s="1915">
        <v>5</v>
      </c>
      <c r="B24" s="170" t="s">
        <v>430</v>
      </c>
      <c r="C24" s="171" t="s">
        <v>96</v>
      </c>
      <c r="D24" s="208" t="s">
        <v>466</v>
      </c>
      <c r="E24" s="634"/>
      <c r="F24" s="81">
        <v>9</v>
      </c>
      <c r="G24" s="73"/>
      <c r="H24" s="635">
        <v>28</v>
      </c>
      <c r="I24" s="636"/>
      <c r="J24" s="117">
        <v>43135</v>
      </c>
      <c r="K24" s="117">
        <v>43136</v>
      </c>
      <c r="L24" s="117">
        <v>43140</v>
      </c>
      <c r="M24" s="637"/>
      <c r="N24" s="637"/>
    </row>
    <row r="25" spans="1:14">
      <c r="A25" s="1916"/>
      <c r="B25" s="170"/>
      <c r="C25" s="171" t="s">
        <v>96</v>
      </c>
      <c r="D25" s="208"/>
      <c r="E25" s="634"/>
      <c r="F25" s="81"/>
      <c r="G25" s="73"/>
      <c r="H25" s="635"/>
      <c r="I25" s="636"/>
      <c r="J25" s="637"/>
      <c r="K25" s="637"/>
      <c r="L25" s="117">
        <v>43134</v>
      </c>
      <c r="M25" s="117">
        <v>43140</v>
      </c>
      <c r="N25" s="117">
        <f>4+M25</f>
        <v>43144</v>
      </c>
    </row>
    <row r="26" spans="1:14">
      <c r="A26" s="1915">
        <v>6</v>
      </c>
      <c r="B26" s="170" t="s">
        <v>772</v>
      </c>
      <c r="C26" s="171" t="s">
        <v>96</v>
      </c>
      <c r="D26" s="208" t="s">
        <v>773</v>
      </c>
      <c r="E26" s="634"/>
      <c r="F26" s="81">
        <v>1</v>
      </c>
      <c r="G26" s="73"/>
      <c r="H26" s="635">
        <v>1</v>
      </c>
      <c r="I26" s="636"/>
      <c r="J26" s="117">
        <v>43142</v>
      </c>
      <c r="K26" s="117">
        <v>43143</v>
      </c>
      <c r="L26" s="117">
        <v>43147</v>
      </c>
      <c r="M26" s="637"/>
      <c r="N26" s="637"/>
    </row>
    <row r="27" spans="1:14">
      <c r="A27" s="1916"/>
      <c r="B27" s="170" t="s">
        <v>356</v>
      </c>
      <c r="C27" s="171" t="s">
        <v>96</v>
      </c>
      <c r="D27" s="208" t="s">
        <v>357</v>
      </c>
      <c r="E27" s="634"/>
      <c r="F27" s="81"/>
      <c r="G27" s="73">
        <v>43</v>
      </c>
      <c r="H27" s="635"/>
      <c r="I27" s="636">
        <v>7</v>
      </c>
      <c r="J27" s="637"/>
      <c r="K27" s="637"/>
      <c r="L27" s="117">
        <v>43145</v>
      </c>
      <c r="M27" s="117">
        <v>43150</v>
      </c>
      <c r="N27" s="117">
        <v>43154</v>
      </c>
    </row>
    <row r="28" spans="1:14">
      <c r="A28" s="1915">
        <v>7</v>
      </c>
      <c r="B28" s="170" t="s">
        <v>356</v>
      </c>
      <c r="C28" s="171" t="s">
        <v>96</v>
      </c>
      <c r="D28" s="208" t="s">
        <v>357</v>
      </c>
      <c r="E28" s="634"/>
      <c r="F28" s="81">
        <v>44</v>
      </c>
      <c r="G28" s="73"/>
      <c r="H28" s="635">
        <v>8</v>
      </c>
      <c r="I28" s="636"/>
      <c r="J28" s="117">
        <v>43154</v>
      </c>
      <c r="K28" s="117">
        <v>43155</v>
      </c>
      <c r="L28" s="117">
        <v>43159</v>
      </c>
      <c r="M28" s="637"/>
      <c r="N28" s="637"/>
    </row>
    <row r="29" spans="1:14">
      <c r="A29" s="1916"/>
      <c r="B29" s="170" t="s">
        <v>197</v>
      </c>
      <c r="C29" s="171" t="s">
        <v>96</v>
      </c>
      <c r="D29" s="208" t="s">
        <v>198</v>
      </c>
      <c r="E29" s="634"/>
      <c r="F29" s="81"/>
      <c r="G29" s="73">
        <v>51</v>
      </c>
      <c r="H29" s="635"/>
      <c r="I29" s="636">
        <v>28</v>
      </c>
      <c r="J29" s="637"/>
      <c r="K29" s="637"/>
      <c r="L29" s="117">
        <v>43152</v>
      </c>
      <c r="M29" s="117">
        <v>43156</v>
      </c>
      <c r="N29" s="117">
        <v>43160</v>
      </c>
    </row>
    <row r="30" spans="1:14">
      <c r="A30" s="1915">
        <v>8</v>
      </c>
      <c r="B30" s="170" t="s">
        <v>197</v>
      </c>
      <c r="C30" s="171" t="s">
        <v>96</v>
      </c>
      <c r="D30" s="208" t="s">
        <v>198</v>
      </c>
      <c r="E30" s="634"/>
      <c r="F30" s="81">
        <v>52</v>
      </c>
      <c r="G30" s="73"/>
      <c r="H30" s="635">
        <v>29</v>
      </c>
      <c r="I30" s="636"/>
      <c r="J30" s="117">
        <v>43160</v>
      </c>
      <c r="K30" s="117">
        <v>43161</v>
      </c>
      <c r="L30" s="117">
        <v>43165</v>
      </c>
      <c r="M30" s="637"/>
      <c r="N30" s="637"/>
    </row>
    <row r="31" spans="1:14">
      <c r="A31" s="1916"/>
      <c r="B31" s="170" t="s">
        <v>263</v>
      </c>
      <c r="C31" s="171" t="s">
        <v>96</v>
      </c>
      <c r="D31" s="208" t="s">
        <v>262</v>
      </c>
      <c r="E31" s="634"/>
      <c r="F31" s="81"/>
      <c r="G31" s="73">
        <v>858</v>
      </c>
      <c r="H31" s="635"/>
      <c r="I31" s="636">
        <v>26</v>
      </c>
      <c r="J31" s="637"/>
      <c r="K31" s="637"/>
      <c r="L31" s="117">
        <v>43159</v>
      </c>
      <c r="M31" s="117">
        <v>43163</v>
      </c>
      <c r="N31" s="117">
        <v>43167</v>
      </c>
    </row>
    <row r="32" spans="1:14">
      <c r="A32" s="1915">
        <v>9</v>
      </c>
      <c r="B32" s="170" t="s">
        <v>263</v>
      </c>
      <c r="C32" s="171" t="s">
        <v>96</v>
      </c>
      <c r="D32" s="208" t="s">
        <v>262</v>
      </c>
      <c r="E32" s="634"/>
      <c r="F32" s="81">
        <v>859</v>
      </c>
      <c r="G32" s="73"/>
      <c r="H32" s="635">
        <v>27</v>
      </c>
      <c r="I32" s="636"/>
      <c r="J32" s="117">
        <v>43167</v>
      </c>
      <c r="K32" s="117">
        <v>43168</v>
      </c>
      <c r="L32" s="117">
        <v>43172</v>
      </c>
      <c r="M32" s="637"/>
      <c r="N32" s="637"/>
    </row>
    <row r="33" spans="1:14">
      <c r="A33" s="1916"/>
      <c r="B33" s="170" t="s">
        <v>772</v>
      </c>
      <c r="C33" s="171" t="s">
        <v>96</v>
      </c>
      <c r="D33" s="208" t="s">
        <v>773</v>
      </c>
      <c r="E33" s="634"/>
      <c r="F33" s="81"/>
      <c r="G33" s="73">
        <v>3</v>
      </c>
      <c r="H33" s="635"/>
      <c r="I33" s="636">
        <v>2</v>
      </c>
      <c r="J33" s="637"/>
      <c r="K33" s="637"/>
      <c r="L33" s="117">
        <v>43165</v>
      </c>
      <c r="M33" s="117">
        <v>43168</v>
      </c>
      <c r="N33" s="117">
        <v>43172</v>
      </c>
    </row>
    <row r="34" spans="1:14">
      <c r="A34" s="1915">
        <v>10</v>
      </c>
      <c r="B34" s="170" t="s">
        <v>772</v>
      </c>
      <c r="C34" s="171" t="s">
        <v>96</v>
      </c>
      <c r="D34" s="208" t="s">
        <v>773</v>
      </c>
      <c r="E34" s="634"/>
      <c r="F34" s="81">
        <v>4</v>
      </c>
      <c r="G34" s="73"/>
      <c r="H34" s="635">
        <v>3</v>
      </c>
      <c r="I34" s="636"/>
      <c r="J34" s="117">
        <v>43144</v>
      </c>
      <c r="K34" s="117">
        <v>43145</v>
      </c>
      <c r="L34" s="117">
        <v>43149</v>
      </c>
      <c r="M34" s="637"/>
      <c r="N34" s="637"/>
    </row>
    <row r="35" spans="1:14">
      <c r="A35" s="1916"/>
      <c r="B35" s="170" t="s">
        <v>464</v>
      </c>
      <c r="C35" s="171" t="s">
        <v>96</v>
      </c>
      <c r="D35" s="208" t="s">
        <v>465</v>
      </c>
      <c r="E35" s="634"/>
      <c r="F35" s="81"/>
      <c r="G35" s="73">
        <v>32</v>
      </c>
      <c r="H35" s="635"/>
      <c r="I35" s="636">
        <v>7</v>
      </c>
      <c r="J35" s="637"/>
      <c r="K35" s="637"/>
      <c r="L35" s="117"/>
      <c r="M35" s="117"/>
      <c r="N35" s="117"/>
    </row>
  </sheetData>
  <customSheetViews>
    <customSheetView guid="{967F5A9F-B253-4BD7-B2F0-D5E9263F4F1E}" fitToPage="1" hiddenRows="1">
      <selection activeCell="N2" sqref="N2"/>
      <pageMargins left="0.25" right="0.25" top="0.75" bottom="0.75" header="0.3" footer="0.3"/>
      <pageSetup paperSize="9" scale="82" orientation="landscape" r:id="rId1"/>
    </customSheetView>
    <customSheetView guid="{EDB95A30-2005-496F-A42F-4573444B48C4}" fitToPage="1">
      <selection activeCell="G15" sqref="G15"/>
      <pageMargins left="0.25" right="0.25" top="0.75" bottom="0.75" header="0.3" footer="0.3"/>
      <pageSetup paperSize="9" scale="82" orientation="landscape" r:id="rId2"/>
    </customSheetView>
    <customSheetView guid="{BCF08811-82CB-4E16-BDD9-794154AADE6D}" fitToPage="1">
      <selection activeCell="G15" sqref="G15"/>
      <pageMargins left="0.25" right="0.25" top="0.75" bottom="0.75" header="0.3" footer="0.3"/>
      <pageSetup paperSize="9" scale="82" orientation="landscape" r:id="rId3"/>
    </customSheetView>
    <customSheetView guid="{CE63BE3B-321D-4576-9D13-C9B7CB99D4AC}" fitToPage="1">
      <selection activeCell="H36" sqref="H36"/>
      <pageMargins left="0.25" right="0.25" top="0.75" bottom="0.75" header="0.3" footer="0.3"/>
      <pageSetup paperSize="9" orientation="landscape" r:id="rId4"/>
    </customSheetView>
    <customSheetView guid="{58347BB0-EA7D-4163-8F7A-9A95E53AC1B7}" fitToPage="1" hiddenRows="1">
      <selection activeCell="N2" sqref="N2"/>
      <pageMargins left="0.25" right="0.25" top="0.75" bottom="0.75" header="0.3" footer="0.3"/>
      <pageSetup paperSize="9" scale="82" orientation="landscape" r:id="rId5"/>
    </customSheetView>
    <customSheetView guid="{B5A50C90-D2E8-4109-B6CD-C9EF05DECB2C}" fitToPage="1">
      <selection activeCell="G15" sqref="G15"/>
      <pageMargins left="0.25" right="0.25" top="0.75" bottom="0.75" header="0.3" footer="0.3"/>
      <pageSetup paperSize="9" scale="82" orientation="landscape" r:id="rId6"/>
    </customSheetView>
  </customSheetViews>
  <mergeCells count="25">
    <mergeCell ref="L4:M4"/>
    <mergeCell ref="J5:K5"/>
    <mergeCell ref="L5:M5"/>
    <mergeCell ref="A4:A8"/>
    <mergeCell ref="B4:B8"/>
    <mergeCell ref="C4:C8"/>
    <mergeCell ref="D6:D8"/>
    <mergeCell ref="E6:E8"/>
    <mergeCell ref="F6:G8"/>
    <mergeCell ref="H6:I8"/>
    <mergeCell ref="J4:K4"/>
    <mergeCell ref="D4:E5"/>
    <mergeCell ref="F4:I5"/>
    <mergeCell ref="A14:A15"/>
    <mergeCell ref="A18:A19"/>
    <mergeCell ref="A20:A21"/>
    <mergeCell ref="A11:A12"/>
    <mergeCell ref="A22:A23"/>
    <mergeCell ref="A28:A29"/>
    <mergeCell ref="A30:A31"/>
    <mergeCell ref="A32:A33"/>
    <mergeCell ref="A34:A35"/>
    <mergeCell ref="A16:A17"/>
    <mergeCell ref="A24:A25"/>
    <mergeCell ref="A26:A27"/>
  </mergeCells>
  <phoneticPr fontId="75" type="noConversion"/>
  <pageMargins left="0.25" right="0.25" top="0.75" bottom="0.75" header="0.3" footer="0.3"/>
  <pageSetup paperSize="9" scale="82" orientation="landscape" r:id="rId7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1"/>
  <sheetViews>
    <sheetView zoomScale="90" zoomScaleNormal="90" zoomScaleSheetLayoutView="85" workbookViewId="0">
      <selection activeCell="O31" sqref="O31"/>
    </sheetView>
  </sheetViews>
  <sheetFormatPr defaultColWidth="8" defaultRowHeight="20.25"/>
  <cols>
    <col min="1" max="1" width="4.375" style="1251" customWidth="1"/>
    <col min="2" max="2" width="18.375" style="1250" customWidth="1"/>
    <col min="3" max="9" width="9" style="1250" customWidth="1"/>
    <col min="10" max="26" width="9.375" style="1250" customWidth="1"/>
    <col min="27" max="27" width="10.75" style="1250" customWidth="1"/>
    <col min="28" max="28" width="0" style="1250" hidden="1" customWidth="1"/>
    <col min="29" max="29" width="12.25" style="1250" hidden="1" customWidth="1"/>
    <col min="30" max="30" width="8.875" style="1250" hidden="1" customWidth="1"/>
    <col min="31" max="16384" width="8" style="1250"/>
  </cols>
  <sheetData>
    <row r="1" spans="1:27" s="1607" customFormat="1" ht="19.5">
      <c r="A1" s="252" t="s">
        <v>406</v>
      </c>
      <c r="B1" s="2"/>
      <c r="C1" s="2"/>
      <c r="D1" s="1600"/>
      <c r="E1" s="1600"/>
      <c r="F1" s="1600"/>
      <c r="G1" s="1600"/>
      <c r="H1" s="1601"/>
      <c r="I1" s="1602"/>
      <c r="J1" s="1603"/>
      <c r="K1" s="1603"/>
      <c r="L1" s="1603"/>
      <c r="M1" s="1603"/>
      <c r="N1" s="1922"/>
      <c r="O1" s="1922"/>
      <c r="P1" s="1922"/>
      <c r="Q1" s="1922"/>
      <c r="R1" s="1922"/>
      <c r="S1" s="1922"/>
      <c r="T1" s="1603"/>
      <c r="U1" s="1604"/>
      <c r="V1" s="1604"/>
      <c r="W1" s="1604"/>
      <c r="X1" s="1604"/>
      <c r="Y1" s="1604"/>
      <c r="Z1" s="1605"/>
      <c r="AA1" s="1606"/>
    </row>
    <row r="2" spans="1:27" s="1607" customFormat="1" ht="19.5">
      <c r="A2" s="252" t="s">
        <v>407</v>
      </c>
      <c r="B2" s="2"/>
      <c r="C2" s="2"/>
      <c r="D2" s="1608"/>
      <c r="E2" s="1608"/>
      <c r="F2" s="1608"/>
      <c r="G2" s="1608"/>
      <c r="H2" s="1609"/>
      <c r="I2" s="1602"/>
      <c r="J2" s="1603"/>
      <c r="K2" s="1610"/>
      <c r="L2" s="1603"/>
      <c r="M2" s="1610"/>
      <c r="N2" s="1603"/>
      <c r="O2" s="1610"/>
      <c r="P2" s="1603"/>
      <c r="Q2" s="1610"/>
      <c r="R2" s="1603"/>
      <c r="S2" s="1610"/>
      <c r="T2" s="1603"/>
      <c r="U2" s="1604"/>
      <c r="V2" s="1604"/>
      <c r="W2" s="1604"/>
      <c r="X2" s="1604"/>
      <c r="Y2" s="1604"/>
      <c r="Z2" s="1604"/>
    </row>
    <row r="3" spans="1:27" s="1599" customFormat="1" ht="12.75" thickBot="1">
      <c r="A3" s="253" t="s">
        <v>296</v>
      </c>
      <c r="B3" s="1591"/>
      <c r="C3" s="1591"/>
      <c r="D3" s="1591"/>
      <c r="E3" s="1591"/>
      <c r="F3" s="1591"/>
      <c r="G3" s="1591"/>
      <c r="H3" s="1592"/>
      <c r="I3" s="1593"/>
      <c r="J3" s="1594"/>
      <c r="K3" s="1594"/>
      <c r="L3" s="1594"/>
      <c r="M3" s="1594"/>
      <c r="N3" s="1594"/>
      <c r="O3" s="1594"/>
      <c r="P3" s="1594"/>
      <c r="Q3" s="1594"/>
      <c r="R3" s="1594"/>
      <c r="S3" s="1594"/>
      <c r="T3" s="1595"/>
      <c r="U3" s="1596"/>
      <c r="V3" s="1596"/>
      <c r="W3" s="1596"/>
      <c r="X3" s="1596"/>
      <c r="Y3" s="1596"/>
      <c r="Z3" s="1597"/>
      <c r="AA3" s="1598"/>
    </row>
    <row r="4" spans="1:27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923" t="s">
        <v>79</v>
      </c>
      <c r="K4" s="1924"/>
      <c r="L4" s="1923" t="s">
        <v>80</v>
      </c>
      <c r="M4" s="1924"/>
      <c r="N4" s="1923" t="s">
        <v>52</v>
      </c>
      <c r="O4" s="1924"/>
      <c r="P4" s="1923" t="s">
        <v>75</v>
      </c>
      <c r="Q4" s="1924"/>
      <c r="R4" s="1925" t="s">
        <v>74</v>
      </c>
      <c r="S4" s="1926"/>
      <c r="T4" s="1923" t="s">
        <v>75</v>
      </c>
      <c r="U4" s="1924"/>
      <c r="V4" s="1933" t="s">
        <v>289</v>
      </c>
      <c r="W4" s="1934"/>
      <c r="X4" s="1931" t="s">
        <v>135</v>
      </c>
      <c r="Y4" s="1932"/>
      <c r="Z4" s="1590" t="s">
        <v>264</v>
      </c>
      <c r="AA4" s="1247"/>
    </row>
    <row r="5" spans="1:27">
      <c r="A5" s="1687"/>
      <c r="B5" s="1691"/>
      <c r="C5" s="1694"/>
      <c r="D5" s="1698"/>
      <c r="E5" s="1699"/>
      <c r="F5" s="1698"/>
      <c r="G5" s="1701"/>
      <c r="H5" s="1701"/>
      <c r="I5" s="1699"/>
      <c r="J5" s="1927" t="s">
        <v>6</v>
      </c>
      <c r="K5" s="1928"/>
      <c r="L5" s="1927" t="s">
        <v>138</v>
      </c>
      <c r="M5" s="1928"/>
      <c r="N5" s="1927" t="s">
        <v>157</v>
      </c>
      <c r="O5" s="1928"/>
      <c r="P5" s="1927" t="s">
        <v>91</v>
      </c>
      <c r="Q5" s="1928"/>
      <c r="R5" s="1929" t="s">
        <v>30</v>
      </c>
      <c r="S5" s="1930"/>
      <c r="T5" s="1927" t="s">
        <v>91</v>
      </c>
      <c r="U5" s="1928"/>
      <c r="V5" s="1927" t="s">
        <v>157</v>
      </c>
      <c r="W5" s="1928"/>
      <c r="X5" s="1935" t="s">
        <v>138</v>
      </c>
      <c r="Y5" s="1936"/>
      <c r="Z5" s="1569" t="s">
        <v>6</v>
      </c>
      <c r="AA5" s="1248"/>
    </row>
    <row r="6" spans="1:27">
      <c r="A6" s="1809"/>
      <c r="B6" s="1691"/>
      <c r="C6" s="1694"/>
      <c r="D6" s="1708" t="s">
        <v>54</v>
      </c>
      <c r="E6" s="1731"/>
      <c r="F6" s="1712" t="s">
        <v>54</v>
      </c>
      <c r="G6" s="1713"/>
      <c r="H6" s="1712" t="s">
        <v>56</v>
      </c>
      <c r="I6" s="1718"/>
      <c r="J6" s="17" t="s">
        <v>3</v>
      </c>
      <c r="K6" s="17" t="s">
        <v>4</v>
      </c>
      <c r="L6" s="17" t="s">
        <v>3</v>
      </c>
      <c r="M6" s="17" t="s">
        <v>4</v>
      </c>
      <c r="N6" s="17" t="s">
        <v>3</v>
      </c>
      <c r="O6" s="17" t="s">
        <v>4</v>
      </c>
      <c r="P6" s="17" t="s">
        <v>3</v>
      </c>
      <c r="Q6" s="17" t="s">
        <v>4</v>
      </c>
      <c r="R6" s="17" t="s">
        <v>3</v>
      </c>
      <c r="S6" s="17" t="s">
        <v>4</v>
      </c>
      <c r="T6" s="17" t="s">
        <v>3</v>
      </c>
      <c r="U6" s="17" t="s">
        <v>4</v>
      </c>
      <c r="V6" s="17" t="s">
        <v>3</v>
      </c>
      <c r="W6" s="17" t="s">
        <v>4</v>
      </c>
      <c r="X6" s="17" t="s">
        <v>3</v>
      </c>
      <c r="Y6" s="17" t="s">
        <v>4</v>
      </c>
      <c r="Z6" s="49" t="s">
        <v>3</v>
      </c>
      <c r="AA6" s="1247"/>
    </row>
    <row r="7" spans="1:27">
      <c r="A7" s="1809"/>
      <c r="B7" s="1691"/>
      <c r="C7" s="1694"/>
      <c r="D7" s="1709"/>
      <c r="E7" s="1732"/>
      <c r="F7" s="1714"/>
      <c r="G7" s="1715"/>
      <c r="H7" s="1719"/>
      <c r="I7" s="1720"/>
      <c r="J7" s="17" t="s">
        <v>35</v>
      </c>
      <c r="K7" s="17" t="s">
        <v>35</v>
      </c>
      <c r="L7" s="17" t="s">
        <v>26</v>
      </c>
      <c r="M7" s="17" t="s">
        <v>26</v>
      </c>
      <c r="N7" s="17" t="s">
        <v>28</v>
      </c>
      <c r="O7" s="17" t="s">
        <v>28</v>
      </c>
      <c r="P7" s="17" t="s">
        <v>29</v>
      </c>
      <c r="Q7" s="17" t="s">
        <v>40</v>
      </c>
      <c r="R7" s="17" t="s">
        <v>27</v>
      </c>
      <c r="S7" s="17" t="s">
        <v>29</v>
      </c>
      <c r="T7" s="17" t="s">
        <v>125</v>
      </c>
      <c r="U7" s="17" t="s">
        <v>27</v>
      </c>
      <c r="V7" s="17" t="s">
        <v>36</v>
      </c>
      <c r="W7" s="17" t="s">
        <v>36</v>
      </c>
      <c r="X7" s="17" t="s">
        <v>40</v>
      </c>
      <c r="Y7" s="17" t="s">
        <v>35</v>
      </c>
      <c r="Z7" s="49" t="s">
        <v>35</v>
      </c>
      <c r="AA7" s="1247"/>
    </row>
    <row r="8" spans="1:27" ht="21" thickBot="1">
      <c r="A8" s="1810"/>
      <c r="B8" s="1692"/>
      <c r="C8" s="1695"/>
      <c r="D8" s="1710"/>
      <c r="E8" s="1733"/>
      <c r="F8" s="1716"/>
      <c r="G8" s="1717"/>
      <c r="H8" s="1721"/>
      <c r="I8" s="1722"/>
      <c r="J8" s="1570">
        <v>0.41666666666666669</v>
      </c>
      <c r="K8" s="1570">
        <v>0.75</v>
      </c>
      <c r="L8" s="1570">
        <v>0.16666666666666666</v>
      </c>
      <c r="M8" s="1570">
        <v>0.58333333333333337</v>
      </c>
      <c r="N8" s="1570">
        <v>4.1666666666666664E-2</v>
      </c>
      <c r="O8" s="1570">
        <v>0.875</v>
      </c>
      <c r="P8" s="1570">
        <v>0.625</v>
      </c>
      <c r="Q8" s="1570">
        <v>0.54166666666666663</v>
      </c>
      <c r="R8" s="1570">
        <v>0.75</v>
      </c>
      <c r="S8" s="1570">
        <v>0.75</v>
      </c>
      <c r="T8" s="1570">
        <v>0.58333333333333337</v>
      </c>
      <c r="U8" s="1570">
        <v>0.5</v>
      </c>
      <c r="V8" s="1570">
        <v>4.1666666666666664E-2</v>
      </c>
      <c r="W8" s="1570">
        <v>0.45833333333333331</v>
      </c>
      <c r="X8" s="1570">
        <v>0.625</v>
      </c>
      <c r="Y8" s="1570">
        <v>4.1666666666666664E-2</v>
      </c>
      <c r="Z8" s="1571">
        <v>0.41666666666666669</v>
      </c>
      <c r="AA8" s="1249"/>
    </row>
    <row r="9" spans="1:27">
      <c r="A9" s="1572">
        <v>48</v>
      </c>
      <c r="B9" s="1573" t="s">
        <v>130</v>
      </c>
      <c r="C9" s="344" t="s">
        <v>233</v>
      </c>
      <c r="D9" s="690" t="s">
        <v>131</v>
      </c>
      <c r="E9" s="1574"/>
      <c r="F9" s="384">
        <v>60</v>
      </c>
      <c r="G9" s="385">
        <v>60</v>
      </c>
      <c r="H9" s="444">
        <v>1078</v>
      </c>
      <c r="I9" s="441">
        <v>1078</v>
      </c>
      <c r="J9" s="1612">
        <v>43070</v>
      </c>
      <c r="K9" s="1612">
        <v>43070</v>
      </c>
      <c r="L9" s="1612">
        <v>43071</v>
      </c>
      <c r="M9" s="1612">
        <v>43071</v>
      </c>
      <c r="N9" s="1612">
        <v>43074</v>
      </c>
      <c r="O9" s="1612">
        <v>43074</v>
      </c>
      <c r="P9" s="1612">
        <v>43075</v>
      </c>
      <c r="Q9" s="1612">
        <v>43076</v>
      </c>
      <c r="R9" s="1613">
        <v>43079</v>
      </c>
      <c r="S9" s="1612">
        <v>43082</v>
      </c>
      <c r="T9" s="1920" t="s">
        <v>186</v>
      </c>
      <c r="U9" s="1921"/>
      <c r="V9" s="1612">
        <v>43087</v>
      </c>
      <c r="W9" s="1612">
        <v>43087</v>
      </c>
      <c r="X9" s="1920" t="s">
        <v>186</v>
      </c>
      <c r="Y9" s="1921"/>
      <c r="Z9" s="1614">
        <v>43091</v>
      </c>
    </row>
    <row r="10" spans="1:27">
      <c r="A10" s="1575">
        <v>49</v>
      </c>
      <c r="B10" s="391" t="s">
        <v>126</v>
      </c>
      <c r="C10" s="347" t="s">
        <v>233</v>
      </c>
      <c r="D10" s="54" t="s">
        <v>127</v>
      </c>
      <c r="E10" s="1576"/>
      <c r="F10" s="375">
        <v>85</v>
      </c>
      <c r="G10" s="376">
        <v>85</v>
      </c>
      <c r="H10" s="518">
        <v>1078</v>
      </c>
      <c r="I10" s="1577">
        <v>1078</v>
      </c>
      <c r="J10" s="1104">
        <v>43077</v>
      </c>
      <c r="K10" s="1104">
        <v>43077</v>
      </c>
      <c r="L10" s="1104">
        <v>43078</v>
      </c>
      <c r="M10" s="1104">
        <v>43078</v>
      </c>
      <c r="N10" s="1104">
        <v>43081</v>
      </c>
      <c r="O10" s="1104">
        <v>43081</v>
      </c>
      <c r="P10" s="1104">
        <v>43082</v>
      </c>
      <c r="Q10" s="1104">
        <v>43083</v>
      </c>
      <c r="R10" s="1616">
        <v>43086</v>
      </c>
      <c r="S10" s="1104">
        <v>43089</v>
      </c>
      <c r="T10" s="1104">
        <v>43092</v>
      </c>
      <c r="U10" s="1104">
        <v>43093</v>
      </c>
      <c r="V10" s="1104">
        <v>43094</v>
      </c>
      <c r="W10" s="1104">
        <v>43094</v>
      </c>
      <c r="X10" s="1104">
        <v>43097</v>
      </c>
      <c r="Y10" s="1104">
        <v>43098</v>
      </c>
      <c r="Z10" s="1617">
        <v>43098</v>
      </c>
    </row>
    <row r="11" spans="1:27" ht="21" thickBot="1">
      <c r="A11" s="1578">
        <v>50</v>
      </c>
      <c r="B11" s="1579" t="s">
        <v>128</v>
      </c>
      <c r="C11" s="1580" t="s">
        <v>233</v>
      </c>
      <c r="D11" s="1581" t="s">
        <v>129</v>
      </c>
      <c r="E11" s="1582"/>
      <c r="F11" s="1583">
        <v>60</v>
      </c>
      <c r="G11" s="1584">
        <v>60</v>
      </c>
      <c r="H11" s="1585">
        <v>1078</v>
      </c>
      <c r="I11" s="443">
        <v>1078</v>
      </c>
      <c r="J11" s="1618">
        <v>43084</v>
      </c>
      <c r="K11" s="1618">
        <v>43084</v>
      </c>
      <c r="L11" s="1618">
        <v>43085</v>
      </c>
      <c r="M11" s="1618">
        <v>43085</v>
      </c>
      <c r="N11" s="1618">
        <v>43088</v>
      </c>
      <c r="O11" s="1618">
        <v>43088</v>
      </c>
      <c r="P11" s="1618">
        <v>43089</v>
      </c>
      <c r="Q11" s="1618">
        <v>43090</v>
      </c>
      <c r="R11" s="1619">
        <v>43093</v>
      </c>
      <c r="S11" s="1618">
        <v>43096</v>
      </c>
      <c r="T11" s="1618">
        <v>43099</v>
      </c>
      <c r="U11" s="1618">
        <v>43100</v>
      </c>
      <c r="V11" s="1618">
        <v>43101</v>
      </c>
      <c r="W11" s="1618">
        <v>43101</v>
      </c>
      <c r="X11" s="1618">
        <v>43104</v>
      </c>
      <c r="Y11" s="1618">
        <v>43105</v>
      </c>
      <c r="Z11" s="1620">
        <v>43105</v>
      </c>
    </row>
    <row r="12" spans="1:27" ht="21" thickBot="1">
      <c r="A12" s="1586">
        <v>51</v>
      </c>
      <c r="B12" s="1917" t="s">
        <v>503</v>
      </c>
      <c r="C12" s="1918"/>
      <c r="D12" s="1918"/>
      <c r="E12" s="1918"/>
      <c r="F12" s="1918"/>
      <c r="G12" s="1918"/>
      <c r="H12" s="1918"/>
      <c r="I12" s="1918"/>
      <c r="J12" s="1918"/>
      <c r="K12" s="1918"/>
      <c r="L12" s="1918"/>
      <c r="M12" s="1918"/>
      <c r="N12" s="1918"/>
      <c r="O12" s="1918"/>
      <c r="P12" s="1918"/>
      <c r="Q12" s="1918"/>
      <c r="R12" s="1918"/>
      <c r="S12" s="1918"/>
      <c r="T12" s="1918"/>
      <c r="U12" s="1918"/>
      <c r="V12" s="1918"/>
      <c r="W12" s="1918"/>
      <c r="X12" s="1918"/>
      <c r="Y12" s="1918"/>
      <c r="Z12" s="1919"/>
    </row>
    <row r="13" spans="1:27">
      <c r="A13" s="1572">
        <v>52</v>
      </c>
      <c r="B13" s="1573" t="s">
        <v>130</v>
      </c>
      <c r="C13" s="344" t="s">
        <v>233</v>
      </c>
      <c r="D13" s="690" t="s">
        <v>131</v>
      </c>
      <c r="E13" s="1574"/>
      <c r="F13" s="384">
        <v>61</v>
      </c>
      <c r="G13" s="385">
        <v>61</v>
      </c>
      <c r="H13" s="444">
        <v>1079</v>
      </c>
      <c r="I13" s="441">
        <v>1079</v>
      </c>
      <c r="J13" s="1611">
        <v>43098</v>
      </c>
      <c r="K13" s="1611">
        <v>43098</v>
      </c>
      <c r="L13" s="1611">
        <v>43099</v>
      </c>
      <c r="M13" s="1611">
        <v>43099</v>
      </c>
      <c r="N13" s="1611">
        <v>43102</v>
      </c>
      <c r="O13" s="1611">
        <v>43102</v>
      </c>
      <c r="P13" s="1612">
        <v>43103</v>
      </c>
      <c r="Q13" s="1612">
        <v>43104</v>
      </c>
      <c r="R13" s="1613">
        <v>43107</v>
      </c>
      <c r="S13" s="1612">
        <v>43110</v>
      </c>
      <c r="T13" s="1612">
        <v>43113</v>
      </c>
      <c r="U13" s="1612">
        <v>43114</v>
      </c>
      <c r="V13" s="1612">
        <v>43115</v>
      </c>
      <c r="W13" s="1612">
        <v>43115</v>
      </c>
      <c r="X13" s="1612">
        <v>43118</v>
      </c>
      <c r="Y13" s="1612">
        <v>43119</v>
      </c>
      <c r="Z13" s="1614">
        <v>43119</v>
      </c>
    </row>
    <row r="14" spans="1:27">
      <c r="A14" s="1575">
        <v>1</v>
      </c>
      <c r="B14" s="391" t="s">
        <v>126</v>
      </c>
      <c r="C14" s="347" t="s">
        <v>233</v>
      </c>
      <c r="D14" s="54" t="s">
        <v>127</v>
      </c>
      <c r="E14" s="1576"/>
      <c r="F14" s="375">
        <v>86</v>
      </c>
      <c r="G14" s="376">
        <v>86</v>
      </c>
      <c r="H14" s="518">
        <v>1079</v>
      </c>
      <c r="I14" s="1577">
        <v>1079</v>
      </c>
      <c r="J14" s="1615">
        <v>43105</v>
      </c>
      <c r="K14" s="1615">
        <v>43105</v>
      </c>
      <c r="L14" s="1615">
        <v>43106</v>
      </c>
      <c r="M14" s="1615">
        <v>43106</v>
      </c>
      <c r="N14" s="1615">
        <v>43109</v>
      </c>
      <c r="O14" s="1615">
        <v>43109</v>
      </c>
      <c r="P14" s="1104">
        <v>43110</v>
      </c>
      <c r="Q14" s="1104">
        <v>43111</v>
      </c>
      <c r="R14" s="1616">
        <v>43114</v>
      </c>
      <c r="S14" s="1104">
        <v>43117</v>
      </c>
      <c r="T14" s="1104">
        <v>43120</v>
      </c>
      <c r="U14" s="1104">
        <v>43121</v>
      </c>
      <c r="V14" s="1104">
        <v>43122</v>
      </c>
      <c r="W14" s="1104">
        <v>43122</v>
      </c>
      <c r="X14" s="1104">
        <v>43125</v>
      </c>
      <c r="Y14" s="1104">
        <v>43126</v>
      </c>
      <c r="Z14" s="1617">
        <v>43126</v>
      </c>
    </row>
    <row r="15" spans="1:27" ht="21" thickBot="1">
      <c r="A15" s="1578">
        <v>2</v>
      </c>
      <c r="B15" s="1579" t="s">
        <v>128</v>
      </c>
      <c r="C15" s="1580" t="s">
        <v>233</v>
      </c>
      <c r="D15" s="1581" t="s">
        <v>129</v>
      </c>
      <c r="E15" s="1582"/>
      <c r="F15" s="1583">
        <v>61</v>
      </c>
      <c r="G15" s="1584">
        <v>61</v>
      </c>
      <c r="H15" s="1585">
        <v>1079</v>
      </c>
      <c r="I15" s="443">
        <v>1079</v>
      </c>
      <c r="J15" s="1618">
        <v>43112</v>
      </c>
      <c r="K15" s="1618">
        <v>43112</v>
      </c>
      <c r="L15" s="1618">
        <v>43113</v>
      </c>
      <c r="M15" s="1618">
        <v>43113</v>
      </c>
      <c r="N15" s="1618">
        <v>43116</v>
      </c>
      <c r="O15" s="1618">
        <v>43116</v>
      </c>
      <c r="P15" s="1618">
        <v>43117</v>
      </c>
      <c r="Q15" s="1618">
        <v>43118</v>
      </c>
      <c r="R15" s="1619">
        <v>43121</v>
      </c>
      <c r="S15" s="1618">
        <v>43124</v>
      </c>
      <c r="T15" s="1618">
        <v>43127</v>
      </c>
      <c r="U15" s="1618">
        <v>43128</v>
      </c>
      <c r="V15" s="1618">
        <v>43129</v>
      </c>
      <c r="W15" s="1618">
        <v>43129</v>
      </c>
      <c r="X15" s="1618">
        <v>43132</v>
      </c>
      <c r="Y15" s="1618">
        <v>43133</v>
      </c>
      <c r="Z15" s="1620">
        <v>43133</v>
      </c>
    </row>
    <row r="16" spans="1:27">
      <c r="A16" s="1572">
        <v>3</v>
      </c>
      <c r="B16" s="1573" t="s">
        <v>130</v>
      </c>
      <c r="C16" s="344" t="s">
        <v>233</v>
      </c>
      <c r="D16" s="690" t="s">
        <v>131</v>
      </c>
      <c r="E16" s="1574"/>
      <c r="F16" s="384">
        <f t="shared" ref="F16:I27" si="0">F13+1</f>
        <v>62</v>
      </c>
      <c r="G16" s="385">
        <f t="shared" si="0"/>
        <v>62</v>
      </c>
      <c r="H16" s="444">
        <f t="shared" si="0"/>
        <v>1080</v>
      </c>
      <c r="I16" s="441">
        <f t="shared" si="0"/>
        <v>1080</v>
      </c>
      <c r="J16" s="1612">
        <f t="shared" ref="J16:J27" si="1">J15+7</f>
        <v>43119</v>
      </c>
      <c r="K16" s="1612">
        <f t="shared" ref="K16:K27" si="2">K15+7</f>
        <v>43119</v>
      </c>
      <c r="L16" s="1612">
        <f t="shared" ref="L16:L27" si="3">L15+7</f>
        <v>43120</v>
      </c>
      <c r="M16" s="1612">
        <f t="shared" ref="M16:M27" si="4">M15+7</f>
        <v>43120</v>
      </c>
      <c r="N16" s="1612">
        <f t="shared" ref="N16:N27" si="5">N15+7</f>
        <v>43123</v>
      </c>
      <c r="O16" s="1612">
        <f t="shared" ref="O16:O27" si="6">O15+7</f>
        <v>43123</v>
      </c>
      <c r="P16" s="1612">
        <f t="shared" ref="P16:P27" si="7">P15+7</f>
        <v>43124</v>
      </c>
      <c r="Q16" s="1612">
        <f t="shared" ref="Q16:Q27" si="8">Q15+7</f>
        <v>43125</v>
      </c>
      <c r="R16" s="1613">
        <f t="shared" ref="R16:R27" si="9">R15+7</f>
        <v>43128</v>
      </c>
      <c r="S16" s="1612">
        <f t="shared" ref="S16:S27" si="10">S15+7</f>
        <v>43131</v>
      </c>
      <c r="T16" s="1612">
        <f t="shared" ref="T16:T27" si="11">T15+7</f>
        <v>43134</v>
      </c>
      <c r="U16" s="1612">
        <f t="shared" ref="U16:U27" si="12">U15+7</f>
        <v>43135</v>
      </c>
      <c r="V16" s="1612">
        <f t="shared" ref="V16:V27" si="13">V15+7</f>
        <v>43136</v>
      </c>
      <c r="W16" s="1612">
        <f t="shared" ref="W16:W27" si="14">W15+7</f>
        <v>43136</v>
      </c>
      <c r="X16" s="1612">
        <f t="shared" ref="X16:X27" si="15">X15+7</f>
        <v>43139</v>
      </c>
      <c r="Y16" s="1612">
        <f t="shared" ref="Y16:Y27" si="16">Y15+7</f>
        <v>43140</v>
      </c>
      <c r="Z16" s="1614">
        <f t="shared" ref="Z16:Z27" si="17">Z15+7</f>
        <v>43140</v>
      </c>
    </row>
    <row r="17" spans="1:26">
      <c r="A17" s="1575">
        <v>4</v>
      </c>
      <c r="B17" s="391" t="s">
        <v>126</v>
      </c>
      <c r="C17" s="347" t="s">
        <v>233</v>
      </c>
      <c r="D17" s="54" t="s">
        <v>127</v>
      </c>
      <c r="E17" s="1587"/>
      <c r="F17" s="375">
        <f t="shared" si="0"/>
        <v>87</v>
      </c>
      <c r="G17" s="376">
        <f t="shared" si="0"/>
        <v>87</v>
      </c>
      <c r="H17" s="518">
        <f t="shared" si="0"/>
        <v>1080</v>
      </c>
      <c r="I17" s="1577">
        <f t="shared" si="0"/>
        <v>1080</v>
      </c>
      <c r="J17" s="1104">
        <f t="shared" si="1"/>
        <v>43126</v>
      </c>
      <c r="K17" s="1104">
        <f t="shared" si="2"/>
        <v>43126</v>
      </c>
      <c r="L17" s="1104">
        <f t="shared" si="3"/>
        <v>43127</v>
      </c>
      <c r="M17" s="1104">
        <f t="shared" si="4"/>
        <v>43127</v>
      </c>
      <c r="N17" s="1104">
        <f t="shared" si="5"/>
        <v>43130</v>
      </c>
      <c r="O17" s="1104">
        <f t="shared" si="6"/>
        <v>43130</v>
      </c>
      <c r="P17" s="1104">
        <f t="shared" si="7"/>
        <v>43131</v>
      </c>
      <c r="Q17" s="1104">
        <f t="shared" si="8"/>
        <v>43132</v>
      </c>
      <c r="R17" s="1616">
        <f t="shared" si="9"/>
        <v>43135</v>
      </c>
      <c r="S17" s="1104">
        <f t="shared" si="10"/>
        <v>43138</v>
      </c>
      <c r="T17" s="1104">
        <f t="shared" si="11"/>
        <v>43141</v>
      </c>
      <c r="U17" s="1104">
        <f t="shared" si="12"/>
        <v>43142</v>
      </c>
      <c r="V17" s="1104">
        <f t="shared" si="13"/>
        <v>43143</v>
      </c>
      <c r="W17" s="1104">
        <f t="shared" si="14"/>
        <v>43143</v>
      </c>
      <c r="X17" s="1104">
        <f t="shared" si="15"/>
        <v>43146</v>
      </c>
      <c r="Y17" s="1104">
        <f t="shared" si="16"/>
        <v>43147</v>
      </c>
      <c r="Z17" s="1617">
        <f t="shared" si="17"/>
        <v>43147</v>
      </c>
    </row>
    <row r="18" spans="1:26" ht="21" thickBot="1">
      <c r="A18" s="1578">
        <v>5</v>
      </c>
      <c r="B18" s="1579" t="s">
        <v>128</v>
      </c>
      <c r="C18" s="1580" t="s">
        <v>233</v>
      </c>
      <c r="D18" s="1581" t="s">
        <v>129</v>
      </c>
      <c r="E18" s="1582"/>
      <c r="F18" s="1583">
        <f t="shared" si="0"/>
        <v>62</v>
      </c>
      <c r="G18" s="1584">
        <f t="shared" si="0"/>
        <v>62</v>
      </c>
      <c r="H18" s="1585">
        <f t="shared" si="0"/>
        <v>1080</v>
      </c>
      <c r="I18" s="443">
        <f t="shared" si="0"/>
        <v>1080</v>
      </c>
      <c r="J18" s="1618">
        <f t="shared" si="1"/>
        <v>43133</v>
      </c>
      <c r="K18" s="1618">
        <f t="shared" si="2"/>
        <v>43133</v>
      </c>
      <c r="L18" s="1618">
        <f t="shared" si="3"/>
        <v>43134</v>
      </c>
      <c r="M18" s="1618">
        <f t="shared" si="4"/>
        <v>43134</v>
      </c>
      <c r="N18" s="1618">
        <f t="shared" si="5"/>
        <v>43137</v>
      </c>
      <c r="O18" s="1618">
        <f t="shared" si="6"/>
        <v>43137</v>
      </c>
      <c r="P18" s="1618">
        <f t="shared" si="7"/>
        <v>43138</v>
      </c>
      <c r="Q18" s="1618">
        <f t="shared" si="8"/>
        <v>43139</v>
      </c>
      <c r="R18" s="1619">
        <f t="shared" si="9"/>
        <v>43142</v>
      </c>
      <c r="S18" s="1618">
        <f t="shared" si="10"/>
        <v>43145</v>
      </c>
      <c r="T18" s="1618">
        <f t="shared" si="11"/>
        <v>43148</v>
      </c>
      <c r="U18" s="1618">
        <f t="shared" si="12"/>
        <v>43149</v>
      </c>
      <c r="V18" s="1618">
        <f t="shared" si="13"/>
        <v>43150</v>
      </c>
      <c r="W18" s="1618">
        <f t="shared" si="14"/>
        <v>43150</v>
      </c>
      <c r="X18" s="1618">
        <f t="shared" si="15"/>
        <v>43153</v>
      </c>
      <c r="Y18" s="1618">
        <f t="shared" si="16"/>
        <v>43154</v>
      </c>
      <c r="Z18" s="1620">
        <f t="shared" si="17"/>
        <v>43154</v>
      </c>
    </row>
    <row r="19" spans="1:26">
      <c r="A19" s="1572">
        <v>6</v>
      </c>
      <c r="B19" s="1573" t="s">
        <v>130</v>
      </c>
      <c r="C19" s="344" t="s">
        <v>233</v>
      </c>
      <c r="D19" s="690" t="s">
        <v>131</v>
      </c>
      <c r="E19" s="1574"/>
      <c r="F19" s="384">
        <f t="shared" si="0"/>
        <v>63</v>
      </c>
      <c r="G19" s="385">
        <f t="shared" si="0"/>
        <v>63</v>
      </c>
      <c r="H19" s="444">
        <f t="shared" si="0"/>
        <v>1081</v>
      </c>
      <c r="I19" s="441">
        <f t="shared" si="0"/>
        <v>1081</v>
      </c>
      <c r="J19" s="1612">
        <f t="shared" si="1"/>
        <v>43140</v>
      </c>
      <c r="K19" s="1612">
        <f t="shared" si="2"/>
        <v>43140</v>
      </c>
      <c r="L19" s="1612">
        <f t="shared" si="3"/>
        <v>43141</v>
      </c>
      <c r="M19" s="1612">
        <f t="shared" si="4"/>
        <v>43141</v>
      </c>
      <c r="N19" s="1612">
        <f t="shared" si="5"/>
        <v>43144</v>
      </c>
      <c r="O19" s="1612">
        <f t="shared" si="6"/>
        <v>43144</v>
      </c>
      <c r="P19" s="1612">
        <f t="shared" si="7"/>
        <v>43145</v>
      </c>
      <c r="Q19" s="1612">
        <f t="shared" si="8"/>
        <v>43146</v>
      </c>
      <c r="R19" s="1613">
        <f t="shared" si="9"/>
        <v>43149</v>
      </c>
      <c r="S19" s="1612">
        <f t="shared" si="10"/>
        <v>43152</v>
      </c>
      <c r="T19" s="1612">
        <f t="shared" si="11"/>
        <v>43155</v>
      </c>
      <c r="U19" s="1612">
        <f t="shared" si="12"/>
        <v>43156</v>
      </c>
      <c r="V19" s="1612">
        <f t="shared" si="13"/>
        <v>43157</v>
      </c>
      <c r="W19" s="1612">
        <f t="shared" si="14"/>
        <v>43157</v>
      </c>
      <c r="X19" s="1612">
        <f t="shared" si="15"/>
        <v>43160</v>
      </c>
      <c r="Y19" s="1612">
        <f t="shared" si="16"/>
        <v>43161</v>
      </c>
      <c r="Z19" s="1614">
        <f t="shared" si="17"/>
        <v>43161</v>
      </c>
    </row>
    <row r="20" spans="1:26">
      <c r="A20" s="1588">
        <v>7</v>
      </c>
      <c r="B20" s="391" t="s">
        <v>126</v>
      </c>
      <c r="C20" s="347" t="s">
        <v>233</v>
      </c>
      <c r="D20" s="54" t="s">
        <v>127</v>
      </c>
      <c r="E20" s="1587"/>
      <c r="F20" s="375">
        <f t="shared" si="0"/>
        <v>88</v>
      </c>
      <c r="G20" s="376">
        <f t="shared" si="0"/>
        <v>88</v>
      </c>
      <c r="H20" s="518">
        <f t="shared" si="0"/>
        <v>1081</v>
      </c>
      <c r="I20" s="1577">
        <f t="shared" si="0"/>
        <v>1081</v>
      </c>
      <c r="J20" s="1104">
        <f t="shared" si="1"/>
        <v>43147</v>
      </c>
      <c r="K20" s="1104">
        <f t="shared" si="2"/>
        <v>43147</v>
      </c>
      <c r="L20" s="1104">
        <f t="shared" si="3"/>
        <v>43148</v>
      </c>
      <c r="M20" s="1104">
        <f t="shared" si="4"/>
        <v>43148</v>
      </c>
      <c r="N20" s="1104">
        <f t="shared" si="5"/>
        <v>43151</v>
      </c>
      <c r="O20" s="1104">
        <f t="shared" si="6"/>
        <v>43151</v>
      </c>
      <c r="P20" s="1104">
        <f t="shared" si="7"/>
        <v>43152</v>
      </c>
      <c r="Q20" s="1104">
        <f t="shared" si="8"/>
        <v>43153</v>
      </c>
      <c r="R20" s="1616">
        <f t="shared" si="9"/>
        <v>43156</v>
      </c>
      <c r="S20" s="1104">
        <f t="shared" si="10"/>
        <v>43159</v>
      </c>
      <c r="T20" s="1104">
        <f t="shared" si="11"/>
        <v>43162</v>
      </c>
      <c r="U20" s="1104">
        <f t="shared" si="12"/>
        <v>43163</v>
      </c>
      <c r="V20" s="1104">
        <f t="shared" si="13"/>
        <v>43164</v>
      </c>
      <c r="W20" s="1104">
        <f t="shared" si="14"/>
        <v>43164</v>
      </c>
      <c r="X20" s="1104">
        <f t="shared" si="15"/>
        <v>43167</v>
      </c>
      <c r="Y20" s="1104">
        <f t="shared" si="16"/>
        <v>43168</v>
      </c>
      <c r="Z20" s="1617">
        <f t="shared" si="17"/>
        <v>43168</v>
      </c>
    </row>
    <row r="21" spans="1:26" ht="21" thickBot="1">
      <c r="A21" s="1589">
        <v>8</v>
      </c>
      <c r="B21" s="1579" t="s">
        <v>128</v>
      </c>
      <c r="C21" s="1580" t="s">
        <v>233</v>
      </c>
      <c r="D21" s="1581" t="s">
        <v>129</v>
      </c>
      <c r="E21" s="1582"/>
      <c r="F21" s="1583">
        <f t="shared" si="0"/>
        <v>63</v>
      </c>
      <c r="G21" s="1584">
        <f t="shared" si="0"/>
        <v>63</v>
      </c>
      <c r="H21" s="1585">
        <f t="shared" si="0"/>
        <v>1081</v>
      </c>
      <c r="I21" s="443">
        <f t="shared" si="0"/>
        <v>1081</v>
      </c>
      <c r="J21" s="1618">
        <f t="shared" si="1"/>
        <v>43154</v>
      </c>
      <c r="K21" s="1618">
        <f t="shared" si="2"/>
        <v>43154</v>
      </c>
      <c r="L21" s="1618">
        <f t="shared" si="3"/>
        <v>43155</v>
      </c>
      <c r="M21" s="1618">
        <f t="shared" si="4"/>
        <v>43155</v>
      </c>
      <c r="N21" s="1618">
        <f t="shared" si="5"/>
        <v>43158</v>
      </c>
      <c r="O21" s="1618">
        <f t="shared" si="6"/>
        <v>43158</v>
      </c>
      <c r="P21" s="1618">
        <f t="shared" si="7"/>
        <v>43159</v>
      </c>
      <c r="Q21" s="1618">
        <f t="shared" si="8"/>
        <v>43160</v>
      </c>
      <c r="R21" s="1619">
        <f t="shared" si="9"/>
        <v>43163</v>
      </c>
      <c r="S21" s="1618">
        <f t="shared" si="10"/>
        <v>43166</v>
      </c>
      <c r="T21" s="1618">
        <f t="shared" si="11"/>
        <v>43169</v>
      </c>
      <c r="U21" s="1618">
        <f t="shared" si="12"/>
        <v>43170</v>
      </c>
      <c r="V21" s="1618">
        <f t="shared" si="13"/>
        <v>43171</v>
      </c>
      <c r="W21" s="1618">
        <f t="shared" si="14"/>
        <v>43171</v>
      </c>
      <c r="X21" s="1618">
        <f t="shared" si="15"/>
        <v>43174</v>
      </c>
      <c r="Y21" s="1618">
        <f t="shared" si="16"/>
        <v>43175</v>
      </c>
      <c r="Z21" s="1620">
        <f t="shared" si="17"/>
        <v>43175</v>
      </c>
    </row>
    <row r="22" spans="1:26">
      <c r="A22" s="1572">
        <v>9</v>
      </c>
      <c r="B22" s="1573" t="s">
        <v>130</v>
      </c>
      <c r="C22" s="344" t="s">
        <v>233</v>
      </c>
      <c r="D22" s="690" t="s">
        <v>131</v>
      </c>
      <c r="E22" s="1574"/>
      <c r="F22" s="384">
        <f t="shared" si="0"/>
        <v>64</v>
      </c>
      <c r="G22" s="385">
        <f t="shared" si="0"/>
        <v>64</v>
      </c>
      <c r="H22" s="444">
        <f t="shared" si="0"/>
        <v>1082</v>
      </c>
      <c r="I22" s="441">
        <f t="shared" si="0"/>
        <v>1082</v>
      </c>
      <c r="J22" s="1612">
        <f t="shared" si="1"/>
        <v>43161</v>
      </c>
      <c r="K22" s="1612">
        <f t="shared" si="2"/>
        <v>43161</v>
      </c>
      <c r="L22" s="1612">
        <f t="shared" si="3"/>
        <v>43162</v>
      </c>
      <c r="M22" s="1612">
        <f t="shared" si="4"/>
        <v>43162</v>
      </c>
      <c r="N22" s="1612">
        <f t="shared" si="5"/>
        <v>43165</v>
      </c>
      <c r="O22" s="1612">
        <f t="shared" si="6"/>
        <v>43165</v>
      </c>
      <c r="P22" s="1612">
        <f t="shared" si="7"/>
        <v>43166</v>
      </c>
      <c r="Q22" s="1612">
        <f t="shared" si="8"/>
        <v>43167</v>
      </c>
      <c r="R22" s="1613">
        <f t="shared" si="9"/>
        <v>43170</v>
      </c>
      <c r="S22" s="1612">
        <f t="shared" si="10"/>
        <v>43173</v>
      </c>
      <c r="T22" s="1612">
        <f t="shared" si="11"/>
        <v>43176</v>
      </c>
      <c r="U22" s="1612">
        <f t="shared" si="12"/>
        <v>43177</v>
      </c>
      <c r="V22" s="1612">
        <f t="shared" si="13"/>
        <v>43178</v>
      </c>
      <c r="W22" s="1612">
        <f t="shared" si="14"/>
        <v>43178</v>
      </c>
      <c r="X22" s="1612">
        <f t="shared" si="15"/>
        <v>43181</v>
      </c>
      <c r="Y22" s="1612">
        <f t="shared" si="16"/>
        <v>43182</v>
      </c>
      <c r="Z22" s="1614">
        <f t="shared" si="17"/>
        <v>43182</v>
      </c>
    </row>
    <row r="23" spans="1:26">
      <c r="A23" s="1588">
        <v>10</v>
      </c>
      <c r="B23" s="391" t="s">
        <v>126</v>
      </c>
      <c r="C23" s="347" t="s">
        <v>233</v>
      </c>
      <c r="D23" s="54" t="s">
        <v>127</v>
      </c>
      <c r="E23" s="1587"/>
      <c r="F23" s="375">
        <f t="shared" si="0"/>
        <v>89</v>
      </c>
      <c r="G23" s="376">
        <f t="shared" si="0"/>
        <v>89</v>
      </c>
      <c r="H23" s="518">
        <f t="shared" si="0"/>
        <v>1082</v>
      </c>
      <c r="I23" s="1577">
        <f t="shared" si="0"/>
        <v>1082</v>
      </c>
      <c r="J23" s="1104">
        <f t="shared" si="1"/>
        <v>43168</v>
      </c>
      <c r="K23" s="1104">
        <f t="shared" si="2"/>
        <v>43168</v>
      </c>
      <c r="L23" s="1104">
        <f t="shared" si="3"/>
        <v>43169</v>
      </c>
      <c r="M23" s="1104">
        <f t="shared" si="4"/>
        <v>43169</v>
      </c>
      <c r="N23" s="1104">
        <f t="shared" si="5"/>
        <v>43172</v>
      </c>
      <c r="O23" s="1104">
        <f t="shared" si="6"/>
        <v>43172</v>
      </c>
      <c r="P23" s="1104">
        <f t="shared" si="7"/>
        <v>43173</v>
      </c>
      <c r="Q23" s="1104">
        <f t="shared" si="8"/>
        <v>43174</v>
      </c>
      <c r="R23" s="1616">
        <f t="shared" si="9"/>
        <v>43177</v>
      </c>
      <c r="S23" s="1104">
        <f t="shared" si="10"/>
        <v>43180</v>
      </c>
      <c r="T23" s="1104">
        <f t="shared" si="11"/>
        <v>43183</v>
      </c>
      <c r="U23" s="1104">
        <f t="shared" si="12"/>
        <v>43184</v>
      </c>
      <c r="V23" s="1104">
        <f t="shared" si="13"/>
        <v>43185</v>
      </c>
      <c r="W23" s="1104">
        <f t="shared" si="14"/>
        <v>43185</v>
      </c>
      <c r="X23" s="1104">
        <f t="shared" si="15"/>
        <v>43188</v>
      </c>
      <c r="Y23" s="1104">
        <f t="shared" si="16"/>
        <v>43189</v>
      </c>
      <c r="Z23" s="1617">
        <f t="shared" si="17"/>
        <v>43189</v>
      </c>
    </row>
    <row r="24" spans="1:26" ht="21" thickBot="1">
      <c r="A24" s="1589">
        <v>11</v>
      </c>
      <c r="B24" s="1579" t="s">
        <v>128</v>
      </c>
      <c r="C24" s="1580" t="s">
        <v>233</v>
      </c>
      <c r="D24" s="1581" t="s">
        <v>129</v>
      </c>
      <c r="E24" s="1582"/>
      <c r="F24" s="1583">
        <f t="shared" si="0"/>
        <v>64</v>
      </c>
      <c r="G24" s="1584">
        <f t="shared" si="0"/>
        <v>64</v>
      </c>
      <c r="H24" s="1585">
        <f t="shared" si="0"/>
        <v>1082</v>
      </c>
      <c r="I24" s="443">
        <f t="shared" si="0"/>
        <v>1082</v>
      </c>
      <c r="J24" s="1618">
        <f t="shared" si="1"/>
        <v>43175</v>
      </c>
      <c r="K24" s="1618">
        <f t="shared" si="2"/>
        <v>43175</v>
      </c>
      <c r="L24" s="1618">
        <f t="shared" si="3"/>
        <v>43176</v>
      </c>
      <c r="M24" s="1618">
        <f t="shared" si="4"/>
        <v>43176</v>
      </c>
      <c r="N24" s="1618">
        <f t="shared" si="5"/>
        <v>43179</v>
      </c>
      <c r="O24" s="1618">
        <f t="shared" si="6"/>
        <v>43179</v>
      </c>
      <c r="P24" s="1618">
        <f t="shared" si="7"/>
        <v>43180</v>
      </c>
      <c r="Q24" s="1618">
        <f t="shared" si="8"/>
        <v>43181</v>
      </c>
      <c r="R24" s="1619">
        <f t="shared" si="9"/>
        <v>43184</v>
      </c>
      <c r="S24" s="1618">
        <f t="shared" si="10"/>
        <v>43187</v>
      </c>
      <c r="T24" s="1618">
        <f t="shared" si="11"/>
        <v>43190</v>
      </c>
      <c r="U24" s="1618">
        <f t="shared" si="12"/>
        <v>43191</v>
      </c>
      <c r="V24" s="1618">
        <f t="shared" si="13"/>
        <v>43192</v>
      </c>
      <c r="W24" s="1618">
        <f t="shared" si="14"/>
        <v>43192</v>
      </c>
      <c r="X24" s="1618">
        <f t="shared" si="15"/>
        <v>43195</v>
      </c>
      <c r="Y24" s="1618">
        <f t="shared" si="16"/>
        <v>43196</v>
      </c>
      <c r="Z24" s="1620">
        <f t="shared" si="17"/>
        <v>43196</v>
      </c>
    </row>
    <row r="25" spans="1:26">
      <c r="A25" s="1572">
        <v>12</v>
      </c>
      <c r="B25" s="1573" t="s">
        <v>130</v>
      </c>
      <c r="C25" s="344" t="s">
        <v>233</v>
      </c>
      <c r="D25" s="690" t="s">
        <v>131</v>
      </c>
      <c r="E25" s="1574"/>
      <c r="F25" s="384">
        <f t="shared" si="0"/>
        <v>65</v>
      </c>
      <c r="G25" s="385">
        <f t="shared" si="0"/>
        <v>65</v>
      </c>
      <c r="H25" s="444">
        <f t="shared" si="0"/>
        <v>1083</v>
      </c>
      <c r="I25" s="441">
        <f t="shared" si="0"/>
        <v>1083</v>
      </c>
      <c r="J25" s="1612">
        <f t="shared" si="1"/>
        <v>43182</v>
      </c>
      <c r="K25" s="1612">
        <f t="shared" si="2"/>
        <v>43182</v>
      </c>
      <c r="L25" s="1612">
        <f t="shared" si="3"/>
        <v>43183</v>
      </c>
      <c r="M25" s="1612">
        <f t="shared" si="4"/>
        <v>43183</v>
      </c>
      <c r="N25" s="1612">
        <f t="shared" si="5"/>
        <v>43186</v>
      </c>
      <c r="O25" s="1612">
        <f t="shared" si="6"/>
        <v>43186</v>
      </c>
      <c r="P25" s="1612">
        <f t="shared" si="7"/>
        <v>43187</v>
      </c>
      <c r="Q25" s="1612">
        <f t="shared" si="8"/>
        <v>43188</v>
      </c>
      <c r="R25" s="1613">
        <f t="shared" si="9"/>
        <v>43191</v>
      </c>
      <c r="S25" s="1612">
        <f t="shared" si="10"/>
        <v>43194</v>
      </c>
      <c r="T25" s="1612">
        <f t="shared" si="11"/>
        <v>43197</v>
      </c>
      <c r="U25" s="1612">
        <f t="shared" si="12"/>
        <v>43198</v>
      </c>
      <c r="V25" s="1612">
        <f t="shared" si="13"/>
        <v>43199</v>
      </c>
      <c r="W25" s="1612">
        <f t="shared" si="14"/>
        <v>43199</v>
      </c>
      <c r="X25" s="1612">
        <f t="shared" si="15"/>
        <v>43202</v>
      </c>
      <c r="Y25" s="1612">
        <f t="shared" si="16"/>
        <v>43203</v>
      </c>
      <c r="Z25" s="1614">
        <f t="shared" si="17"/>
        <v>43203</v>
      </c>
    </row>
    <row r="26" spans="1:26">
      <c r="A26" s="1588">
        <v>13</v>
      </c>
      <c r="B26" s="391" t="s">
        <v>126</v>
      </c>
      <c r="C26" s="347" t="s">
        <v>233</v>
      </c>
      <c r="D26" s="54" t="s">
        <v>127</v>
      </c>
      <c r="E26" s="1587"/>
      <c r="F26" s="375">
        <f t="shared" si="0"/>
        <v>90</v>
      </c>
      <c r="G26" s="376">
        <f t="shared" si="0"/>
        <v>90</v>
      </c>
      <c r="H26" s="518">
        <f t="shared" si="0"/>
        <v>1083</v>
      </c>
      <c r="I26" s="1577">
        <f t="shared" si="0"/>
        <v>1083</v>
      </c>
      <c r="J26" s="1104">
        <f t="shared" si="1"/>
        <v>43189</v>
      </c>
      <c r="K26" s="1104">
        <f t="shared" si="2"/>
        <v>43189</v>
      </c>
      <c r="L26" s="1104">
        <f t="shared" si="3"/>
        <v>43190</v>
      </c>
      <c r="M26" s="1104">
        <f t="shared" si="4"/>
        <v>43190</v>
      </c>
      <c r="N26" s="1104">
        <f t="shared" si="5"/>
        <v>43193</v>
      </c>
      <c r="O26" s="1104">
        <f t="shared" si="6"/>
        <v>43193</v>
      </c>
      <c r="P26" s="1104">
        <f t="shared" si="7"/>
        <v>43194</v>
      </c>
      <c r="Q26" s="1104">
        <f t="shared" si="8"/>
        <v>43195</v>
      </c>
      <c r="R26" s="1616">
        <f t="shared" si="9"/>
        <v>43198</v>
      </c>
      <c r="S26" s="1104">
        <f t="shared" si="10"/>
        <v>43201</v>
      </c>
      <c r="T26" s="1104">
        <f t="shared" si="11"/>
        <v>43204</v>
      </c>
      <c r="U26" s="1104">
        <f t="shared" si="12"/>
        <v>43205</v>
      </c>
      <c r="V26" s="1104">
        <f t="shared" si="13"/>
        <v>43206</v>
      </c>
      <c r="W26" s="1104">
        <f t="shared" si="14"/>
        <v>43206</v>
      </c>
      <c r="X26" s="1104">
        <f t="shared" si="15"/>
        <v>43209</v>
      </c>
      <c r="Y26" s="1104">
        <f t="shared" si="16"/>
        <v>43210</v>
      </c>
      <c r="Z26" s="1617">
        <f t="shared" si="17"/>
        <v>43210</v>
      </c>
    </row>
    <row r="27" spans="1:26" ht="21" thickBot="1">
      <c r="A27" s="1589">
        <v>14</v>
      </c>
      <c r="B27" s="1579" t="s">
        <v>128</v>
      </c>
      <c r="C27" s="1580" t="s">
        <v>233</v>
      </c>
      <c r="D27" s="1581" t="s">
        <v>129</v>
      </c>
      <c r="E27" s="1582"/>
      <c r="F27" s="1583">
        <f t="shared" si="0"/>
        <v>65</v>
      </c>
      <c r="G27" s="1584">
        <f t="shared" si="0"/>
        <v>65</v>
      </c>
      <c r="H27" s="1585">
        <f t="shared" si="0"/>
        <v>1083</v>
      </c>
      <c r="I27" s="443">
        <f t="shared" si="0"/>
        <v>1083</v>
      </c>
      <c r="J27" s="1618">
        <f t="shared" si="1"/>
        <v>43196</v>
      </c>
      <c r="K27" s="1618">
        <f t="shared" si="2"/>
        <v>43196</v>
      </c>
      <c r="L27" s="1618">
        <f t="shared" si="3"/>
        <v>43197</v>
      </c>
      <c r="M27" s="1618">
        <f t="shared" si="4"/>
        <v>43197</v>
      </c>
      <c r="N27" s="1618">
        <f t="shared" si="5"/>
        <v>43200</v>
      </c>
      <c r="O27" s="1618">
        <f t="shared" si="6"/>
        <v>43200</v>
      </c>
      <c r="P27" s="1618">
        <f t="shared" si="7"/>
        <v>43201</v>
      </c>
      <c r="Q27" s="1618">
        <f t="shared" si="8"/>
        <v>43202</v>
      </c>
      <c r="R27" s="1619">
        <f t="shared" si="9"/>
        <v>43205</v>
      </c>
      <c r="S27" s="1618">
        <f t="shared" si="10"/>
        <v>43208</v>
      </c>
      <c r="T27" s="1618">
        <f t="shared" si="11"/>
        <v>43211</v>
      </c>
      <c r="U27" s="1618">
        <f t="shared" si="12"/>
        <v>43212</v>
      </c>
      <c r="V27" s="1618">
        <f t="shared" si="13"/>
        <v>43213</v>
      </c>
      <c r="W27" s="1618">
        <f t="shared" si="14"/>
        <v>43213</v>
      </c>
      <c r="X27" s="1618">
        <f t="shared" si="15"/>
        <v>43216</v>
      </c>
      <c r="Y27" s="1618">
        <f t="shared" si="16"/>
        <v>43217</v>
      </c>
      <c r="Z27" s="1620">
        <f t="shared" si="17"/>
        <v>43217</v>
      </c>
    </row>
    <row r="31" spans="1:26">
      <c r="B31" s="1252" t="s">
        <v>195</v>
      </c>
      <c r="U31" s="1250" t="s">
        <v>555</v>
      </c>
    </row>
  </sheetData>
  <mergeCells count="29">
    <mergeCell ref="X9:Y9"/>
    <mergeCell ref="X4:Y4"/>
    <mergeCell ref="V4:W4"/>
    <mergeCell ref="T4:U4"/>
    <mergeCell ref="X5:Y5"/>
    <mergeCell ref="V5:W5"/>
    <mergeCell ref="T5:U5"/>
    <mergeCell ref="A4:A8"/>
    <mergeCell ref="B4:B8"/>
    <mergeCell ref="C4:C8"/>
    <mergeCell ref="D4:E5"/>
    <mergeCell ref="D6:D8"/>
    <mergeCell ref="E6:E8"/>
    <mergeCell ref="B12:Z12"/>
    <mergeCell ref="T9:U9"/>
    <mergeCell ref="N1:S1"/>
    <mergeCell ref="N4:O4"/>
    <mergeCell ref="P4:Q4"/>
    <mergeCell ref="R4:S4"/>
    <mergeCell ref="N5:O5"/>
    <mergeCell ref="P5:Q5"/>
    <mergeCell ref="R5:S5"/>
    <mergeCell ref="F6:G8"/>
    <mergeCell ref="H6:I8"/>
    <mergeCell ref="F4:I5"/>
    <mergeCell ref="J5:K5"/>
    <mergeCell ref="L5:M5"/>
    <mergeCell ref="L4:M4"/>
    <mergeCell ref="J4:K4"/>
  </mergeCells>
  <phoneticPr fontId="75" type="noConversion"/>
  <pageMargins left="0" right="0" top="0.5" bottom="0" header="0.31496062992126" footer="0.31496062992126"/>
  <pageSetup paperSize="9" scale="44" orientation="landscape" r:id="rId1"/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206"/>
  <sheetViews>
    <sheetView zoomScale="115" zoomScaleNormal="115" zoomScaleSheetLayoutView="100" workbookViewId="0">
      <selection activeCell="D31" sqref="D31"/>
    </sheetView>
  </sheetViews>
  <sheetFormatPr defaultColWidth="4.25" defaultRowHeight="13.5"/>
  <cols>
    <col min="1" max="1" width="4.25" style="256" customWidth="1"/>
    <col min="2" max="2" width="18.5" style="1" customWidth="1"/>
    <col min="3" max="7" width="9" style="1" customWidth="1"/>
    <col min="8" max="8" width="9.125" style="256" customWidth="1"/>
    <col min="9" max="9" width="9" style="256" customWidth="1"/>
    <col min="10" max="13" width="9.375" style="1" customWidth="1"/>
    <col min="14" max="14" width="10.625" style="1" customWidth="1"/>
    <col min="15" max="15" width="30.5" style="129" customWidth="1"/>
    <col min="16" max="25" width="9" style="129" customWidth="1"/>
    <col min="26" max="255" width="9" style="1" customWidth="1"/>
    <col min="256" max="16384" width="4.25" style="1"/>
  </cols>
  <sheetData>
    <row r="1" spans="1:17" ht="19.5">
      <c r="A1" s="252" t="s">
        <v>386</v>
      </c>
      <c r="B1" s="2"/>
      <c r="C1" s="2"/>
      <c r="D1" s="3"/>
      <c r="E1" s="3"/>
      <c r="F1" s="3"/>
      <c r="G1" s="3"/>
      <c r="H1" s="259"/>
      <c r="I1" s="259"/>
      <c r="J1" s="6"/>
      <c r="K1" s="6"/>
      <c r="L1" s="6"/>
      <c r="M1" s="6"/>
      <c r="N1" s="6"/>
    </row>
    <row r="2" spans="1:17" ht="19.5">
      <c r="A2" s="252" t="s">
        <v>442</v>
      </c>
      <c r="B2" s="2"/>
      <c r="C2" s="2"/>
      <c r="D2" s="7"/>
      <c r="E2" s="7"/>
      <c r="F2" s="7"/>
      <c r="G2" s="7"/>
      <c r="H2" s="260"/>
      <c r="I2" s="261"/>
      <c r="J2" s="10"/>
      <c r="K2" s="11"/>
      <c r="L2" s="10"/>
      <c r="M2" s="10"/>
      <c r="N2" s="10"/>
    </row>
    <row r="3" spans="1:17" ht="15.75" thickBot="1">
      <c r="A3" s="253" t="s">
        <v>120</v>
      </c>
      <c r="B3" s="12"/>
      <c r="C3" s="12"/>
      <c r="D3" s="12"/>
      <c r="E3" s="12"/>
      <c r="F3" s="12"/>
      <c r="G3" s="12"/>
      <c r="H3" s="262"/>
      <c r="I3" s="263"/>
      <c r="J3" s="15"/>
      <c r="K3" s="15"/>
      <c r="L3" s="15"/>
      <c r="M3" s="16"/>
      <c r="N3" s="16"/>
    </row>
    <row r="4" spans="1:17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25" t="s">
        <v>68</v>
      </c>
      <c r="M4" s="1726"/>
      <c r="N4" s="47" t="s">
        <v>52</v>
      </c>
    </row>
    <row r="5" spans="1:17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29" t="s">
        <v>69</v>
      </c>
      <c r="M5" s="1730"/>
      <c r="N5" s="48" t="s">
        <v>1</v>
      </c>
    </row>
    <row r="6" spans="1:17" ht="15" customHeight="1">
      <c r="A6" s="1688"/>
      <c r="B6" s="1691"/>
      <c r="C6" s="1694"/>
      <c r="D6" s="1708" t="s">
        <v>54</v>
      </c>
      <c r="E6" s="1731" t="s">
        <v>55</v>
      </c>
      <c r="F6" s="1712" t="s">
        <v>54</v>
      </c>
      <c r="G6" s="1713"/>
      <c r="H6" s="1734" t="s">
        <v>56</v>
      </c>
      <c r="I6" s="1735"/>
      <c r="J6" s="17" t="s">
        <v>57</v>
      </c>
      <c r="K6" s="17" t="s">
        <v>4</v>
      </c>
      <c r="L6" s="17" t="s">
        <v>57</v>
      </c>
      <c r="M6" s="17" t="s">
        <v>4</v>
      </c>
      <c r="N6" s="49" t="s">
        <v>57</v>
      </c>
    </row>
    <row r="7" spans="1:17" ht="15" customHeight="1">
      <c r="A7" s="1688"/>
      <c r="B7" s="1691"/>
      <c r="C7" s="1694"/>
      <c r="D7" s="1709"/>
      <c r="E7" s="1732"/>
      <c r="F7" s="1714"/>
      <c r="G7" s="1715"/>
      <c r="H7" s="1736"/>
      <c r="I7" s="1737"/>
      <c r="J7" s="52" t="s">
        <v>28</v>
      </c>
      <c r="K7" s="52" t="s">
        <v>29</v>
      </c>
      <c r="L7" s="52" t="s">
        <v>26</v>
      </c>
      <c r="M7" s="52" t="s">
        <v>27</v>
      </c>
      <c r="N7" s="53" t="s">
        <v>28</v>
      </c>
    </row>
    <row r="8" spans="1:17" ht="15" customHeight="1" thickBot="1">
      <c r="A8" s="1689"/>
      <c r="B8" s="1692"/>
      <c r="C8" s="1695"/>
      <c r="D8" s="1710"/>
      <c r="E8" s="1733"/>
      <c r="F8" s="1716"/>
      <c r="G8" s="1717"/>
      <c r="H8" s="1738"/>
      <c r="I8" s="1739"/>
      <c r="J8" s="121">
        <v>0.625</v>
      </c>
      <c r="K8" s="121">
        <v>0.625</v>
      </c>
      <c r="L8" s="121">
        <v>0.375</v>
      </c>
      <c r="M8" s="121">
        <v>0.375</v>
      </c>
      <c r="N8" s="122">
        <v>0.625</v>
      </c>
    </row>
    <row r="9" spans="1:17" hidden="1">
      <c r="A9" s="255">
        <v>49</v>
      </c>
      <c r="B9" s="20" t="s">
        <v>13</v>
      </c>
      <c r="C9" s="697" t="s">
        <v>55</v>
      </c>
      <c r="D9" s="55" t="s">
        <v>14</v>
      </c>
      <c r="E9" s="21"/>
      <c r="F9" s="80">
        <v>358</v>
      </c>
      <c r="G9" s="85">
        <v>358</v>
      </c>
      <c r="H9" s="76">
        <v>472</v>
      </c>
      <c r="I9" s="633">
        <v>472</v>
      </c>
      <c r="J9" s="30">
        <v>43074</v>
      </c>
      <c r="K9" s="19">
        <v>43075</v>
      </c>
      <c r="L9" s="19">
        <v>43078</v>
      </c>
      <c r="M9" s="19">
        <v>43079</v>
      </c>
      <c r="N9" s="19">
        <v>43081</v>
      </c>
      <c r="O9" s="129" t="s">
        <v>531</v>
      </c>
    </row>
    <row r="10" spans="1:17" hidden="1">
      <c r="A10" s="255">
        <v>50</v>
      </c>
      <c r="B10" s="20" t="s">
        <v>13</v>
      </c>
      <c r="C10" s="697" t="s">
        <v>55</v>
      </c>
      <c r="D10" s="55" t="s">
        <v>14</v>
      </c>
      <c r="E10" s="21"/>
      <c r="F10" s="80">
        <f t="shared" ref="F10:F15" si="0">F9+1</f>
        <v>359</v>
      </c>
      <c r="G10" s="85">
        <f t="shared" ref="G10:G15" si="1">G9+1</f>
        <v>359</v>
      </c>
      <c r="H10" s="76">
        <f t="shared" ref="H10:H15" si="2">H9+1</f>
        <v>473</v>
      </c>
      <c r="I10" s="633">
        <f t="shared" ref="I10:I15" si="3">I9+1</f>
        <v>473</v>
      </c>
      <c r="J10" s="30">
        <f t="shared" ref="J10:J15" si="4">J9+7</f>
        <v>43081</v>
      </c>
      <c r="K10" s="19">
        <f t="shared" ref="K10:K15" si="5">K9+7</f>
        <v>43082</v>
      </c>
      <c r="L10" s="19">
        <f t="shared" ref="L10:L15" si="6">L9+7</f>
        <v>43085</v>
      </c>
      <c r="M10" s="19">
        <f t="shared" ref="M10:M15" si="7">M9+7</f>
        <v>43086</v>
      </c>
      <c r="N10" s="19">
        <f t="shared" ref="N10:N15" si="8">N9+7</f>
        <v>43088</v>
      </c>
      <c r="O10" s="129" t="s">
        <v>530</v>
      </c>
    </row>
    <row r="11" spans="1:17" hidden="1">
      <c r="A11" s="255">
        <v>51</v>
      </c>
      <c r="B11" s="20" t="s">
        <v>13</v>
      </c>
      <c r="C11" s="697" t="s">
        <v>55</v>
      </c>
      <c r="D11" s="55" t="s">
        <v>14</v>
      </c>
      <c r="E11" s="21"/>
      <c r="F11" s="1470">
        <f t="shared" si="0"/>
        <v>360</v>
      </c>
      <c r="G11" s="1335">
        <f t="shared" si="1"/>
        <v>360</v>
      </c>
      <c r="H11" s="1471">
        <f t="shared" si="2"/>
        <v>474</v>
      </c>
      <c r="I11" s="1472">
        <f t="shared" si="3"/>
        <v>474</v>
      </c>
      <c r="J11" s="133">
        <f t="shared" si="4"/>
        <v>43088</v>
      </c>
      <c r="K11" s="133">
        <f t="shared" si="5"/>
        <v>43089</v>
      </c>
      <c r="L11" s="133">
        <f t="shared" si="6"/>
        <v>43092</v>
      </c>
      <c r="M11" s="133">
        <f t="shared" si="7"/>
        <v>43093</v>
      </c>
      <c r="N11" s="133">
        <f t="shared" si="8"/>
        <v>43095</v>
      </c>
      <c r="O11" s="309" t="s">
        <v>552</v>
      </c>
      <c r="P11" s="302"/>
      <c r="Q11" s="302"/>
    </row>
    <row r="12" spans="1:17" hidden="1">
      <c r="A12" s="255">
        <v>52</v>
      </c>
      <c r="B12" s="20" t="s">
        <v>13</v>
      </c>
      <c r="C12" s="697" t="s">
        <v>55</v>
      </c>
      <c r="D12" s="55" t="s">
        <v>14</v>
      </c>
      <c r="E12" s="21"/>
      <c r="F12" s="80">
        <v>360</v>
      </c>
      <c r="G12" s="85">
        <v>360</v>
      </c>
      <c r="H12" s="76">
        <v>474</v>
      </c>
      <c r="I12" s="633">
        <v>474</v>
      </c>
      <c r="J12" s="30">
        <f t="shared" si="4"/>
        <v>43095</v>
      </c>
      <c r="K12" s="19">
        <f t="shared" si="5"/>
        <v>43096</v>
      </c>
      <c r="L12" s="19">
        <f t="shared" si="6"/>
        <v>43099</v>
      </c>
      <c r="M12" s="19">
        <f t="shared" si="7"/>
        <v>43100</v>
      </c>
      <c r="N12" s="19">
        <f t="shared" si="8"/>
        <v>43102</v>
      </c>
      <c r="O12" s="302" t="s">
        <v>549</v>
      </c>
      <c r="P12" s="302"/>
      <c r="Q12" s="302"/>
    </row>
    <row r="13" spans="1:17" ht="15" hidden="1" customHeight="1">
      <c r="A13" s="255">
        <v>1</v>
      </c>
      <c r="B13" s="20" t="s">
        <v>13</v>
      </c>
      <c r="C13" s="697" t="s">
        <v>55</v>
      </c>
      <c r="D13" s="55" t="s">
        <v>14</v>
      </c>
      <c r="E13" s="21"/>
      <c r="F13" s="80">
        <f t="shared" si="0"/>
        <v>361</v>
      </c>
      <c r="G13" s="85">
        <f t="shared" si="1"/>
        <v>361</v>
      </c>
      <c r="H13" s="76">
        <f t="shared" si="2"/>
        <v>475</v>
      </c>
      <c r="I13" s="633">
        <f t="shared" si="3"/>
        <v>475</v>
      </c>
      <c r="J13" s="30">
        <f t="shared" si="4"/>
        <v>43102</v>
      </c>
      <c r="K13" s="19">
        <f t="shared" si="5"/>
        <v>43103</v>
      </c>
      <c r="L13" s="19">
        <f t="shared" si="6"/>
        <v>43106</v>
      </c>
      <c r="M13" s="19">
        <f t="shared" si="7"/>
        <v>43107</v>
      </c>
      <c r="N13" s="19">
        <f t="shared" si="8"/>
        <v>43109</v>
      </c>
      <c r="O13" s="302" t="s">
        <v>550</v>
      </c>
    </row>
    <row r="14" spans="1:17" ht="15" hidden="1" customHeight="1">
      <c r="A14" s="255">
        <f>A13+1</f>
        <v>2</v>
      </c>
      <c r="B14" s="20" t="s">
        <v>13</v>
      </c>
      <c r="C14" s="697" t="s">
        <v>55</v>
      </c>
      <c r="D14" s="55" t="s">
        <v>14</v>
      </c>
      <c r="E14" s="21"/>
      <c r="F14" s="80">
        <f t="shared" si="0"/>
        <v>362</v>
      </c>
      <c r="G14" s="85">
        <f t="shared" si="1"/>
        <v>362</v>
      </c>
      <c r="H14" s="76">
        <f t="shared" si="2"/>
        <v>476</v>
      </c>
      <c r="I14" s="633">
        <f t="shared" si="3"/>
        <v>476</v>
      </c>
      <c r="J14" s="30">
        <f t="shared" si="4"/>
        <v>43109</v>
      </c>
      <c r="K14" s="19">
        <f t="shared" si="5"/>
        <v>43110</v>
      </c>
      <c r="L14" s="19">
        <f t="shared" si="6"/>
        <v>43113</v>
      </c>
      <c r="M14" s="19">
        <f t="shared" si="7"/>
        <v>43114</v>
      </c>
      <c r="N14" s="19">
        <f t="shared" si="8"/>
        <v>43116</v>
      </c>
      <c r="O14" s="302" t="s">
        <v>551</v>
      </c>
    </row>
    <row r="15" spans="1:17" ht="15" hidden="1" customHeight="1">
      <c r="A15" s="255">
        <f t="shared" ref="A15" si="9">A14+1</f>
        <v>3</v>
      </c>
      <c r="B15" s="20" t="s">
        <v>13</v>
      </c>
      <c r="C15" s="697" t="s">
        <v>55</v>
      </c>
      <c r="D15" s="55" t="s">
        <v>14</v>
      </c>
      <c r="E15" s="21"/>
      <c r="F15" s="80">
        <f t="shared" si="0"/>
        <v>363</v>
      </c>
      <c r="G15" s="85">
        <f t="shared" si="1"/>
        <v>363</v>
      </c>
      <c r="H15" s="76">
        <f t="shared" si="2"/>
        <v>477</v>
      </c>
      <c r="I15" s="633">
        <f t="shared" si="3"/>
        <v>477</v>
      </c>
      <c r="J15" s="30">
        <f t="shared" si="4"/>
        <v>43116</v>
      </c>
      <c r="K15" s="19">
        <f t="shared" si="5"/>
        <v>43117</v>
      </c>
      <c r="L15" s="19">
        <f t="shared" si="6"/>
        <v>43120</v>
      </c>
      <c r="M15" s="19">
        <f t="shared" si="7"/>
        <v>43121</v>
      </c>
      <c r="N15" s="19">
        <f t="shared" si="8"/>
        <v>43123</v>
      </c>
      <c r="O15" s="309"/>
    </row>
    <row r="16" spans="1:17" ht="15" hidden="1" customHeight="1">
      <c r="A16" s="255">
        <f>A15+1</f>
        <v>4</v>
      </c>
      <c r="B16" s="20" t="s">
        <v>13</v>
      </c>
      <c r="C16" s="697" t="s">
        <v>55</v>
      </c>
      <c r="D16" s="55" t="s">
        <v>14</v>
      </c>
      <c r="E16" s="21"/>
      <c r="F16" s="80">
        <f t="shared" ref="F16:I17" si="10">F15+1</f>
        <v>364</v>
      </c>
      <c r="G16" s="85">
        <f t="shared" si="10"/>
        <v>364</v>
      </c>
      <c r="H16" s="76">
        <f t="shared" si="10"/>
        <v>478</v>
      </c>
      <c r="I16" s="633">
        <f t="shared" si="10"/>
        <v>478</v>
      </c>
      <c r="J16" s="30">
        <f t="shared" ref="J16:N17" si="11">J15+7</f>
        <v>43123</v>
      </c>
      <c r="K16" s="19">
        <f t="shared" si="11"/>
        <v>43124</v>
      </c>
      <c r="L16" s="19">
        <f t="shared" si="11"/>
        <v>43127</v>
      </c>
      <c r="M16" s="19">
        <f t="shared" si="11"/>
        <v>43128</v>
      </c>
      <c r="N16" s="19">
        <f t="shared" si="11"/>
        <v>43130</v>
      </c>
      <c r="O16" s="309"/>
    </row>
    <row r="17" spans="1:15" ht="15" customHeight="1">
      <c r="A17" s="255">
        <f>A16+1</f>
        <v>5</v>
      </c>
      <c r="B17" s="20" t="s">
        <v>13</v>
      </c>
      <c r="C17" s="697" t="s">
        <v>55</v>
      </c>
      <c r="D17" s="55" t="s">
        <v>14</v>
      </c>
      <c r="E17" s="21"/>
      <c r="F17" s="80">
        <f t="shared" si="10"/>
        <v>365</v>
      </c>
      <c r="G17" s="85">
        <f t="shared" si="10"/>
        <v>365</v>
      </c>
      <c r="H17" s="76">
        <f t="shared" si="10"/>
        <v>479</v>
      </c>
      <c r="I17" s="633">
        <f t="shared" si="10"/>
        <v>479</v>
      </c>
      <c r="J17" s="30">
        <f t="shared" si="11"/>
        <v>43130</v>
      </c>
      <c r="K17" s="19">
        <f t="shared" si="11"/>
        <v>43131</v>
      </c>
      <c r="L17" s="19">
        <f t="shared" si="11"/>
        <v>43134</v>
      </c>
      <c r="M17" s="19">
        <f t="shared" si="11"/>
        <v>43135</v>
      </c>
      <c r="N17" s="19">
        <f t="shared" si="11"/>
        <v>43137</v>
      </c>
      <c r="O17" s="309"/>
    </row>
    <row r="18" spans="1:15" ht="15" customHeight="1">
      <c r="A18" s="255">
        <f t="shared" ref="A18:A20" si="12">A17+1</f>
        <v>6</v>
      </c>
      <c r="B18" s="20" t="s">
        <v>13</v>
      </c>
      <c r="C18" s="697" t="s">
        <v>55</v>
      </c>
      <c r="D18" s="55" t="s">
        <v>14</v>
      </c>
      <c r="E18" s="21"/>
      <c r="F18" s="80">
        <f t="shared" ref="F18:I18" si="13">F17+1</f>
        <v>366</v>
      </c>
      <c r="G18" s="85">
        <f t="shared" si="13"/>
        <v>366</v>
      </c>
      <c r="H18" s="76">
        <f t="shared" si="13"/>
        <v>480</v>
      </c>
      <c r="I18" s="633">
        <f t="shared" si="13"/>
        <v>480</v>
      </c>
      <c r="J18" s="30">
        <f t="shared" ref="J18:N18" si="14">J17+7</f>
        <v>43137</v>
      </c>
      <c r="K18" s="19">
        <f t="shared" si="14"/>
        <v>43138</v>
      </c>
      <c r="L18" s="19">
        <f t="shared" si="14"/>
        <v>43141</v>
      </c>
      <c r="M18" s="19">
        <f t="shared" si="14"/>
        <v>43142</v>
      </c>
      <c r="N18" s="19">
        <f t="shared" si="14"/>
        <v>43144</v>
      </c>
      <c r="O18" s="309"/>
    </row>
    <row r="19" spans="1:15" ht="15" customHeight="1">
      <c r="A19" s="255">
        <f t="shared" si="12"/>
        <v>7</v>
      </c>
      <c r="B19" s="20" t="s">
        <v>13</v>
      </c>
      <c r="C19" s="697" t="s">
        <v>55</v>
      </c>
      <c r="D19" s="55" t="s">
        <v>14</v>
      </c>
      <c r="E19" s="21"/>
      <c r="F19" s="80">
        <f t="shared" ref="F19:I19" si="15">F18+1</f>
        <v>367</v>
      </c>
      <c r="G19" s="85">
        <f t="shared" si="15"/>
        <v>367</v>
      </c>
      <c r="H19" s="76">
        <f t="shared" si="15"/>
        <v>481</v>
      </c>
      <c r="I19" s="633">
        <f t="shared" si="15"/>
        <v>481</v>
      </c>
      <c r="J19" s="30">
        <f t="shared" ref="J19:N19" si="16">J18+7</f>
        <v>43144</v>
      </c>
      <c r="K19" s="19">
        <f t="shared" si="16"/>
        <v>43145</v>
      </c>
      <c r="L19" s="19">
        <f t="shared" si="16"/>
        <v>43148</v>
      </c>
      <c r="M19" s="19">
        <f t="shared" si="16"/>
        <v>43149</v>
      </c>
      <c r="N19" s="19">
        <f t="shared" si="16"/>
        <v>43151</v>
      </c>
      <c r="O19" s="309"/>
    </row>
    <row r="20" spans="1:15" ht="15" customHeight="1">
      <c r="A20" s="255">
        <f t="shared" si="12"/>
        <v>8</v>
      </c>
      <c r="B20" s="20" t="s">
        <v>13</v>
      </c>
      <c r="C20" s="697" t="s">
        <v>55</v>
      </c>
      <c r="D20" s="55" t="s">
        <v>14</v>
      </c>
      <c r="E20" s="21"/>
      <c r="F20" s="80">
        <f t="shared" ref="F20:I21" si="17">F19+1</f>
        <v>368</v>
      </c>
      <c r="G20" s="85">
        <f t="shared" si="17"/>
        <v>368</v>
      </c>
      <c r="H20" s="76">
        <f t="shared" si="17"/>
        <v>482</v>
      </c>
      <c r="I20" s="633">
        <f t="shared" si="17"/>
        <v>482</v>
      </c>
      <c r="J20" s="30">
        <f t="shared" ref="J20:N21" si="18">J19+7</f>
        <v>43151</v>
      </c>
      <c r="K20" s="19">
        <f t="shared" si="18"/>
        <v>43152</v>
      </c>
      <c r="L20" s="19">
        <f t="shared" si="18"/>
        <v>43155</v>
      </c>
      <c r="M20" s="19">
        <f t="shared" si="18"/>
        <v>43156</v>
      </c>
      <c r="N20" s="19">
        <f t="shared" si="18"/>
        <v>43158</v>
      </c>
      <c r="O20" s="309"/>
    </row>
    <row r="21" spans="1:15" ht="15" customHeight="1">
      <c r="A21" s="255">
        <f t="shared" ref="A21:A24" si="19">A20+1</f>
        <v>9</v>
      </c>
      <c r="B21" s="20" t="s">
        <v>13</v>
      </c>
      <c r="C21" s="697" t="s">
        <v>55</v>
      </c>
      <c r="D21" s="55" t="s">
        <v>14</v>
      </c>
      <c r="E21" s="21"/>
      <c r="F21" s="80">
        <f t="shared" si="17"/>
        <v>369</v>
      </c>
      <c r="G21" s="85">
        <f t="shared" si="17"/>
        <v>369</v>
      </c>
      <c r="H21" s="76">
        <f t="shared" si="17"/>
        <v>483</v>
      </c>
      <c r="I21" s="633">
        <f t="shared" si="17"/>
        <v>483</v>
      </c>
      <c r="J21" s="30">
        <f t="shared" si="18"/>
        <v>43158</v>
      </c>
      <c r="K21" s="19">
        <f t="shared" si="18"/>
        <v>43159</v>
      </c>
      <c r="L21" s="19">
        <f t="shared" si="18"/>
        <v>43162</v>
      </c>
      <c r="M21" s="19">
        <f t="shared" si="18"/>
        <v>43163</v>
      </c>
      <c r="N21" s="19">
        <f t="shared" si="18"/>
        <v>43165</v>
      </c>
      <c r="O21" s="309"/>
    </row>
    <row r="22" spans="1:15" ht="15" customHeight="1">
      <c r="A22" s="254">
        <f t="shared" si="19"/>
        <v>10</v>
      </c>
      <c r="B22" s="20" t="s">
        <v>13</v>
      </c>
      <c r="C22" s="1469" t="s">
        <v>55</v>
      </c>
      <c r="D22" s="55" t="s">
        <v>14</v>
      </c>
      <c r="E22" s="21"/>
      <c r="F22" s="80">
        <f t="shared" ref="F22:I22" si="20">F21+1</f>
        <v>370</v>
      </c>
      <c r="G22" s="85">
        <f t="shared" si="20"/>
        <v>370</v>
      </c>
      <c r="H22" s="76">
        <f t="shared" si="20"/>
        <v>484</v>
      </c>
      <c r="I22" s="633">
        <f t="shared" si="20"/>
        <v>484</v>
      </c>
      <c r="J22" s="30">
        <f t="shared" ref="J22:N22" si="21">J21+7</f>
        <v>43165</v>
      </c>
      <c r="K22" s="19">
        <f t="shared" si="21"/>
        <v>43166</v>
      </c>
      <c r="L22" s="19">
        <f t="shared" si="21"/>
        <v>43169</v>
      </c>
      <c r="M22" s="19">
        <f t="shared" si="21"/>
        <v>43170</v>
      </c>
      <c r="N22" s="19">
        <f t="shared" si="21"/>
        <v>43172</v>
      </c>
    </row>
    <row r="23" spans="1:15" ht="15" customHeight="1">
      <c r="A23" s="255">
        <f t="shared" si="19"/>
        <v>11</v>
      </c>
      <c r="B23" s="20" t="s">
        <v>13</v>
      </c>
      <c r="C23" s="1469" t="s">
        <v>55</v>
      </c>
      <c r="D23" s="55" t="s">
        <v>14</v>
      </c>
      <c r="E23" s="21"/>
      <c r="F23" s="80">
        <f t="shared" ref="F23:I23" si="22">F22+1</f>
        <v>371</v>
      </c>
      <c r="G23" s="85">
        <f t="shared" si="22"/>
        <v>371</v>
      </c>
      <c r="H23" s="76">
        <f t="shared" si="22"/>
        <v>485</v>
      </c>
      <c r="I23" s="633">
        <f t="shared" si="22"/>
        <v>485</v>
      </c>
      <c r="J23" s="30">
        <f t="shared" ref="J23:N23" si="23">J22+7</f>
        <v>43172</v>
      </c>
      <c r="K23" s="19">
        <f t="shared" si="23"/>
        <v>43173</v>
      </c>
      <c r="L23" s="19">
        <f t="shared" si="23"/>
        <v>43176</v>
      </c>
      <c r="M23" s="19">
        <f t="shared" si="23"/>
        <v>43177</v>
      </c>
      <c r="N23" s="19">
        <f t="shared" si="23"/>
        <v>43179</v>
      </c>
    </row>
    <row r="24" spans="1:15" ht="15" customHeight="1">
      <c r="A24" s="255">
        <f t="shared" si="19"/>
        <v>12</v>
      </c>
      <c r="B24" s="20" t="s">
        <v>13</v>
      </c>
      <c r="C24" s="1469" t="s">
        <v>55</v>
      </c>
      <c r="D24" s="55" t="s">
        <v>14</v>
      </c>
      <c r="E24" s="21"/>
      <c r="F24" s="80">
        <f t="shared" ref="F24:I24" si="24">F23+1</f>
        <v>372</v>
      </c>
      <c r="G24" s="85">
        <f t="shared" si="24"/>
        <v>372</v>
      </c>
      <c r="H24" s="76">
        <f t="shared" si="24"/>
        <v>486</v>
      </c>
      <c r="I24" s="633">
        <f t="shared" si="24"/>
        <v>486</v>
      </c>
      <c r="J24" s="30">
        <f t="shared" ref="J24:N24" si="25">J23+7</f>
        <v>43179</v>
      </c>
      <c r="K24" s="19">
        <f t="shared" si="25"/>
        <v>43180</v>
      </c>
      <c r="L24" s="19">
        <f t="shared" si="25"/>
        <v>43183</v>
      </c>
      <c r="M24" s="19">
        <f t="shared" si="25"/>
        <v>43184</v>
      </c>
      <c r="N24" s="19">
        <f t="shared" si="25"/>
        <v>43186</v>
      </c>
    </row>
    <row r="25" spans="1:15" ht="15" customHeight="1"/>
    <row r="26" spans="1:15" ht="15" customHeight="1">
      <c r="L26" s="34" t="s">
        <v>734</v>
      </c>
    </row>
    <row r="27" spans="1:15" ht="15" customHeight="1"/>
    <row r="28" spans="1:15" ht="15" customHeight="1"/>
    <row r="29" spans="1:15" ht="15" customHeight="1"/>
    <row r="30" spans="1:15" ht="15" customHeight="1"/>
    <row r="31" spans="1:15" ht="15" customHeight="1"/>
    <row r="32" spans="1:1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</sheetData>
  <customSheetViews>
    <customSheetView guid="{967F5A9F-B253-4BD7-B2F0-D5E9263F4F1E}" showPageBreaks="1" printArea="1" hiddenRows="1">
      <selection activeCell="P14" sqref="P14"/>
      <pageMargins left="0.5" right="0.5" top="0.75" bottom="0.75" header="0.3" footer="0.3"/>
      <pageSetup paperSize="9" orientation="landscape" r:id="rId1"/>
    </customSheetView>
    <customSheetView guid="{EDB95A30-2005-496F-A42F-4573444B48C4}" showPageBreaks="1" printArea="1" hiddenRows="1">
      <selection activeCell="B3" sqref="B3"/>
      <pageMargins left="0.5" right="0.5" top="0.75" bottom="0.75" header="0.3" footer="0.3"/>
      <pageSetup paperSize="9" orientation="landscape" r:id="rId2"/>
    </customSheetView>
    <customSheetView guid="{BCF08811-82CB-4E16-BDD9-794154AADE6D}" showPageBreaks="1" printArea="1" hiddenRows="1">
      <selection activeCell="A9" sqref="A9:XFD13"/>
      <pageMargins left="0.5" right="0.5" top="0.75" bottom="0.75" header="0.3" footer="0.3"/>
      <pageSetup paperSize="9" orientation="landscape" r:id="rId3"/>
    </customSheetView>
    <customSheetView guid="{8D57CB67-B754-4BD0-BD8A-07ED4472C255}" scale="115" showPageBreaks="1" printArea="1" hiddenRows="1">
      <selection activeCell="M29" sqref="M29"/>
      <pageMargins left="0.5" right="0.5" top="0.75" bottom="0.75" header="0.3" footer="0.3"/>
      <pageSetup paperSize="9" orientation="landscape" r:id="rId4"/>
    </customSheetView>
    <customSheetView guid="{CE63BE3B-321D-4576-9D13-C9B7CB99D4AC}" scale="115" hiddenRows="1">
      <selection activeCell="K55" sqref="K55"/>
      <pageMargins left="0.5" right="0.5" top="0.75" bottom="0.75" header="0.3" footer="0.3"/>
      <pageSetup paperSize="9" scale="68" orientation="landscape" r:id="rId5"/>
    </customSheetView>
    <customSheetView guid="{58347BB0-EA7D-4163-8F7A-9A95E53AC1B7}" hiddenRows="1">
      <selection activeCell="K63" sqref="K63"/>
      <pageMargins left="0.5" right="0.5" top="0.75" bottom="0.75" header="0.3" footer="0.3"/>
      <pageSetup paperSize="9" orientation="landscape" r:id="rId6"/>
    </customSheetView>
    <customSheetView guid="{B5A50C90-D2E8-4109-B6CD-C9EF05DECB2C}" showPageBreaks="1" printArea="1" hiddenRows="1">
      <selection activeCell="F43" sqref="F43"/>
      <pageMargins left="0.5" right="0.5" top="0.75" bottom="0.75" header="0.3" footer="0.3"/>
      <pageSetup paperSize="9" scale="82" orientation="landscape" r:id="rId7"/>
    </customSheetView>
  </customSheetViews>
  <mergeCells count="13">
    <mergeCell ref="A4:A8"/>
    <mergeCell ref="B4:B8"/>
    <mergeCell ref="C4:C8"/>
    <mergeCell ref="D4:E5"/>
    <mergeCell ref="F4:I5"/>
    <mergeCell ref="L4:M4"/>
    <mergeCell ref="J5:K5"/>
    <mergeCell ref="L5:M5"/>
    <mergeCell ref="D6:D8"/>
    <mergeCell ref="E6:E8"/>
    <mergeCell ref="F6:G8"/>
    <mergeCell ref="H6:I8"/>
    <mergeCell ref="J4:K4"/>
  </mergeCells>
  <phoneticPr fontId="75" type="noConversion"/>
  <pageMargins left="0.5" right="0.5" top="0.75" bottom="0.75" header="0.3" footer="0.3"/>
  <pageSetup paperSize="9" orientation="landscape" r:id="rId8"/>
  <colBreaks count="1" manualBreakCount="1">
    <brk id="15" max="22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3"/>
  </sheetPr>
  <dimension ref="A1:X51"/>
  <sheetViews>
    <sheetView zoomScaleNormal="100" workbookViewId="0">
      <selection sqref="A1:XFD1"/>
    </sheetView>
  </sheetViews>
  <sheetFormatPr defaultColWidth="9" defaultRowHeight="15" customHeight="1"/>
  <cols>
    <col min="1" max="1" width="4.25" style="273" customWidth="1"/>
    <col min="2" max="2" width="18.5" style="114" customWidth="1"/>
    <col min="3" max="9" width="9" style="114"/>
    <col min="10" max="15" width="9.375" style="114" customWidth="1"/>
    <col min="16" max="16" width="11.125" style="114" customWidth="1"/>
    <col min="17" max="17" width="7.875" style="114" customWidth="1"/>
    <col min="18" max="18" width="10.625" style="114" customWidth="1"/>
    <col min="19" max="19" width="5.875" style="105" customWidth="1"/>
    <col min="20" max="24" width="9" style="105"/>
    <col min="25" max="16384" width="9" style="114"/>
  </cols>
  <sheetData>
    <row r="1" spans="1:24" ht="21" customHeight="1">
      <c r="A1" s="270" t="s">
        <v>434</v>
      </c>
      <c r="B1" s="89"/>
      <c r="C1" s="89"/>
      <c r="D1" s="101"/>
      <c r="E1" s="101"/>
      <c r="F1" s="101"/>
      <c r="G1" s="101"/>
      <c r="H1" s="102"/>
      <c r="I1" s="103"/>
      <c r="J1" s="104"/>
      <c r="K1" s="104"/>
      <c r="L1" s="104"/>
      <c r="M1" s="104"/>
      <c r="N1" s="104"/>
      <c r="O1" s="104"/>
      <c r="P1" s="104"/>
      <c r="Q1" s="764"/>
      <c r="R1" s="764"/>
    </row>
    <row r="2" spans="1:24" ht="15" customHeight="1">
      <c r="A2" s="270" t="s">
        <v>436</v>
      </c>
      <c r="B2" s="89"/>
      <c r="C2" s="89"/>
      <c r="D2" s="90"/>
      <c r="E2" s="90"/>
      <c r="F2" s="90"/>
      <c r="G2" s="90"/>
      <c r="H2" s="91"/>
      <c r="I2" s="92"/>
      <c r="J2" s="93"/>
      <c r="K2" s="94"/>
      <c r="L2" s="93"/>
      <c r="M2" s="93"/>
      <c r="N2" s="93"/>
      <c r="O2" s="93"/>
      <c r="P2" s="93"/>
      <c r="Q2" s="96"/>
      <c r="R2" s="96"/>
    </row>
    <row r="3" spans="1:24" ht="15" customHeight="1" thickBot="1">
      <c r="A3" s="765" t="s">
        <v>449</v>
      </c>
      <c r="B3" s="106"/>
      <c r="C3" s="106"/>
      <c r="D3" s="106"/>
      <c r="E3" s="106"/>
      <c r="F3" s="106"/>
      <c r="G3" s="106"/>
      <c r="H3" s="107"/>
      <c r="I3" s="108"/>
      <c r="J3" s="109"/>
      <c r="K3" s="109"/>
      <c r="L3" s="109"/>
      <c r="M3" s="110"/>
      <c r="N3" s="110"/>
      <c r="O3" s="110"/>
      <c r="P3" s="109"/>
      <c r="Q3" s="97"/>
      <c r="R3" s="97"/>
    </row>
    <row r="4" spans="1:24" ht="19.899999999999999" customHeight="1">
      <c r="A4" s="1949" t="s">
        <v>48</v>
      </c>
      <c r="B4" s="1952" t="s">
        <v>0</v>
      </c>
      <c r="C4" s="1955" t="s">
        <v>49</v>
      </c>
      <c r="D4" s="1958" t="s">
        <v>50</v>
      </c>
      <c r="E4" s="1959"/>
      <c r="F4" s="1958" t="s">
        <v>51</v>
      </c>
      <c r="G4" s="1962"/>
      <c r="H4" s="1962"/>
      <c r="I4" s="1959"/>
      <c r="J4" s="1937" t="s">
        <v>52</v>
      </c>
      <c r="K4" s="1982"/>
      <c r="L4" s="1977" t="s">
        <v>65</v>
      </c>
      <c r="M4" s="1942"/>
      <c r="N4" s="1978" t="s">
        <v>173</v>
      </c>
      <c r="O4" s="1940"/>
      <c r="P4" s="493" t="s">
        <v>52</v>
      </c>
      <c r="Q4" s="488"/>
      <c r="R4" s="488"/>
      <c r="W4" s="114"/>
      <c r="X4" s="114"/>
    </row>
    <row r="5" spans="1:24" ht="18" customHeight="1">
      <c r="A5" s="1950"/>
      <c r="B5" s="1953"/>
      <c r="C5" s="1956"/>
      <c r="D5" s="1960"/>
      <c r="E5" s="1961"/>
      <c r="F5" s="1960"/>
      <c r="G5" s="1963"/>
      <c r="H5" s="1963"/>
      <c r="I5" s="1961"/>
      <c r="J5" s="1943" t="s">
        <v>1</v>
      </c>
      <c r="K5" s="1979"/>
      <c r="L5" s="1980" t="s">
        <v>39</v>
      </c>
      <c r="M5" s="1948"/>
      <c r="N5" s="1981" t="s">
        <v>32</v>
      </c>
      <c r="O5" s="1946"/>
      <c r="P5" s="494" t="s">
        <v>1</v>
      </c>
      <c r="Q5" s="488"/>
      <c r="R5" s="488"/>
      <c r="W5" s="114"/>
      <c r="X5" s="114"/>
    </row>
    <row r="6" spans="1:24" ht="22.9" customHeight="1">
      <c r="A6" s="1951"/>
      <c r="B6" s="1953"/>
      <c r="C6" s="1956"/>
      <c r="D6" s="1964" t="s">
        <v>54</v>
      </c>
      <c r="E6" s="1967" t="s">
        <v>55</v>
      </c>
      <c r="F6" s="1958" t="s">
        <v>54</v>
      </c>
      <c r="G6" s="1959"/>
      <c r="H6" s="1958" t="s">
        <v>56</v>
      </c>
      <c r="I6" s="1972"/>
      <c r="J6" s="487" t="s">
        <v>57</v>
      </c>
      <c r="K6" s="499" t="s">
        <v>4</v>
      </c>
      <c r="L6" s="503" t="s">
        <v>57</v>
      </c>
      <c r="M6" s="501" t="s">
        <v>4</v>
      </c>
      <c r="N6" s="487" t="s">
        <v>57</v>
      </c>
      <c r="O6" s="487" t="s">
        <v>4</v>
      </c>
      <c r="P6" s="487" t="s">
        <v>57</v>
      </c>
      <c r="Q6" s="488"/>
      <c r="R6" s="488"/>
      <c r="W6" s="114"/>
      <c r="X6" s="114"/>
    </row>
    <row r="7" spans="1:24" ht="13.9" customHeight="1">
      <c r="A7" s="1951"/>
      <c r="B7" s="1953"/>
      <c r="C7" s="1956"/>
      <c r="D7" s="1965"/>
      <c r="E7" s="1968"/>
      <c r="F7" s="1970"/>
      <c r="G7" s="1971"/>
      <c r="H7" s="1973"/>
      <c r="I7" s="1974"/>
      <c r="J7" s="487" t="s">
        <v>40</v>
      </c>
      <c r="K7" s="499" t="s">
        <v>35</v>
      </c>
      <c r="L7" s="503" t="s">
        <v>40</v>
      </c>
      <c r="M7" s="501" t="s">
        <v>35</v>
      </c>
      <c r="N7" s="487" t="s">
        <v>27</v>
      </c>
      <c r="O7" s="487" t="s">
        <v>36</v>
      </c>
      <c r="P7" s="487" t="s">
        <v>40</v>
      </c>
      <c r="Q7" s="488"/>
      <c r="R7" s="488"/>
      <c r="W7" s="114"/>
      <c r="X7" s="114"/>
    </row>
    <row r="8" spans="1:24" ht="15.6" customHeight="1" thickBot="1">
      <c r="A8" s="1951"/>
      <c r="B8" s="1954"/>
      <c r="C8" s="1957"/>
      <c r="D8" s="1966"/>
      <c r="E8" s="1969"/>
      <c r="F8" s="1960"/>
      <c r="G8" s="1961"/>
      <c r="H8" s="1975"/>
      <c r="I8" s="1976"/>
      <c r="J8" s="489">
        <v>0.5</v>
      </c>
      <c r="K8" s="500">
        <v>0.75</v>
      </c>
      <c r="L8" s="504">
        <v>0.29166666666666669</v>
      </c>
      <c r="M8" s="502">
        <v>0.625</v>
      </c>
      <c r="N8" s="489">
        <v>0.625</v>
      </c>
      <c r="O8" s="489">
        <v>0.41666666666666669</v>
      </c>
      <c r="P8" s="489">
        <v>0.5</v>
      </c>
      <c r="Q8" s="488"/>
      <c r="R8" s="488"/>
      <c r="W8" s="114"/>
      <c r="X8" s="114"/>
    </row>
    <row r="9" spans="1:24" ht="15" hidden="1" customHeight="1" thickTop="1">
      <c r="A9" s="497">
        <v>48</v>
      </c>
      <c r="B9" s="998" t="s">
        <v>137</v>
      </c>
      <c r="C9" s="999" t="s">
        <v>55</v>
      </c>
      <c r="D9" s="1000" t="s">
        <v>136</v>
      </c>
      <c r="E9" s="1001"/>
      <c r="F9" s="1002">
        <v>111</v>
      </c>
      <c r="G9" s="1003">
        <v>111</v>
      </c>
      <c r="H9" s="1004">
        <v>178</v>
      </c>
      <c r="I9" s="1005">
        <v>178</v>
      </c>
      <c r="J9" s="1006">
        <v>43055</v>
      </c>
      <c r="K9" s="1007">
        <v>43056</v>
      </c>
      <c r="L9" s="1008">
        <v>43062</v>
      </c>
      <c r="M9" s="1006">
        <v>43063</v>
      </c>
      <c r="N9" s="1009">
        <v>43065</v>
      </c>
      <c r="O9" s="1009">
        <v>43066</v>
      </c>
      <c r="P9" s="1010">
        <v>43069</v>
      </c>
      <c r="Q9" s="706" t="s">
        <v>259</v>
      </c>
      <c r="T9" s="492"/>
    </row>
    <row r="10" spans="1:24" ht="15" hidden="1" customHeight="1" thickBot="1">
      <c r="A10" s="769">
        <v>49</v>
      </c>
      <c r="B10" s="1011" t="s">
        <v>274</v>
      </c>
      <c r="C10" s="1012" t="s">
        <v>261</v>
      </c>
      <c r="D10" s="1013" t="s">
        <v>275</v>
      </c>
      <c r="E10" s="1014"/>
      <c r="F10" s="1015">
        <v>17</v>
      </c>
      <c r="G10" s="1016">
        <v>17</v>
      </c>
      <c r="H10" s="1017">
        <v>17</v>
      </c>
      <c r="I10" s="1018">
        <v>17</v>
      </c>
      <c r="J10" s="1019">
        <v>43062</v>
      </c>
      <c r="K10" s="1020">
        <v>43063</v>
      </c>
      <c r="L10" s="1021">
        <v>43069</v>
      </c>
      <c r="M10" s="1019">
        <v>43070</v>
      </c>
      <c r="N10" s="1019">
        <v>43072</v>
      </c>
      <c r="O10" s="1019">
        <v>43073</v>
      </c>
      <c r="P10" s="1022">
        <v>43076</v>
      </c>
      <c r="Q10" s="706" t="s">
        <v>447</v>
      </c>
    </row>
    <row r="11" spans="1:24" ht="15" hidden="1" customHeight="1" thickTop="1">
      <c r="A11" s="497">
        <v>50</v>
      </c>
      <c r="B11" s="998" t="s">
        <v>137</v>
      </c>
      <c r="C11" s="999" t="s">
        <v>55</v>
      </c>
      <c r="D11" s="1000" t="s">
        <v>136</v>
      </c>
      <c r="E11" s="1001"/>
      <c r="F11" s="1002">
        <v>112</v>
      </c>
      <c r="G11" s="1003">
        <v>112</v>
      </c>
      <c r="H11" s="1004">
        <v>179</v>
      </c>
      <c r="I11" s="1023">
        <v>179</v>
      </c>
      <c r="J11" s="1006">
        <v>43069</v>
      </c>
      <c r="K11" s="1007">
        <v>43070</v>
      </c>
      <c r="L11" s="1008">
        <v>43076</v>
      </c>
      <c r="M11" s="1006">
        <v>43077</v>
      </c>
      <c r="N11" s="1009">
        <v>43079</v>
      </c>
      <c r="O11" s="1009">
        <v>43080</v>
      </c>
      <c r="P11" s="1010">
        <v>43083</v>
      </c>
      <c r="Q11" s="706"/>
    </row>
    <row r="12" spans="1:24" ht="15" hidden="1" customHeight="1" thickBot="1">
      <c r="A12" s="769">
        <v>51</v>
      </c>
      <c r="B12" s="1011" t="s">
        <v>274</v>
      </c>
      <c r="C12" s="1012" t="s">
        <v>261</v>
      </c>
      <c r="D12" s="1013" t="s">
        <v>275</v>
      </c>
      <c r="E12" s="1014"/>
      <c r="F12" s="1015">
        <v>18</v>
      </c>
      <c r="G12" s="1016">
        <v>18</v>
      </c>
      <c r="H12" s="1017">
        <v>18</v>
      </c>
      <c r="I12" s="1024">
        <v>18</v>
      </c>
      <c r="J12" s="1019">
        <v>43076</v>
      </c>
      <c r="K12" s="1020">
        <v>43077</v>
      </c>
      <c r="L12" s="1021">
        <v>43083</v>
      </c>
      <c r="M12" s="1019">
        <v>43084</v>
      </c>
      <c r="N12" s="1019">
        <v>43086</v>
      </c>
      <c r="O12" s="1019">
        <v>43087</v>
      </c>
      <c r="P12" s="1022">
        <v>43090</v>
      </c>
      <c r="Q12" s="706" t="s">
        <v>467</v>
      </c>
    </row>
    <row r="13" spans="1:24" ht="15" hidden="1" customHeight="1" thickTop="1">
      <c r="A13" s="497">
        <v>52</v>
      </c>
      <c r="B13" s="998" t="s">
        <v>137</v>
      </c>
      <c r="C13" s="999" t="s">
        <v>55</v>
      </c>
      <c r="D13" s="1000" t="s">
        <v>136</v>
      </c>
      <c r="E13" s="1001"/>
      <c r="F13" s="1002">
        <f t="shared" ref="F13:I13" si="0">F11+1</f>
        <v>113</v>
      </c>
      <c r="G13" s="1003">
        <f t="shared" si="0"/>
        <v>113</v>
      </c>
      <c r="H13" s="1004">
        <f t="shared" si="0"/>
        <v>180</v>
      </c>
      <c r="I13" s="1025">
        <f t="shared" si="0"/>
        <v>180</v>
      </c>
      <c r="J13" s="1006">
        <f t="shared" ref="J13:P13" si="1">J11+14</f>
        <v>43083</v>
      </c>
      <c r="K13" s="1007">
        <f t="shared" si="1"/>
        <v>43084</v>
      </c>
      <c r="L13" s="1008">
        <f t="shared" si="1"/>
        <v>43090</v>
      </c>
      <c r="M13" s="1006">
        <f t="shared" si="1"/>
        <v>43091</v>
      </c>
      <c r="N13" s="1006">
        <f t="shared" si="1"/>
        <v>43093</v>
      </c>
      <c r="O13" s="1006">
        <f t="shared" si="1"/>
        <v>43094</v>
      </c>
      <c r="P13" s="1010">
        <f t="shared" si="1"/>
        <v>43097</v>
      </c>
      <c r="Q13" s="498" t="s">
        <v>518</v>
      </c>
    </row>
    <row r="14" spans="1:24" ht="15" hidden="1" customHeight="1" thickBot="1">
      <c r="A14" s="496">
        <v>53</v>
      </c>
      <c r="B14" s="1026" t="s">
        <v>274</v>
      </c>
      <c r="C14" s="1027" t="s">
        <v>261</v>
      </c>
      <c r="D14" s="1028" t="s">
        <v>275</v>
      </c>
      <c r="E14" s="1029"/>
      <c r="F14" s="1030">
        <f t="shared" ref="F14:I14" si="2">F12+1</f>
        <v>19</v>
      </c>
      <c r="G14" s="1031">
        <f t="shared" si="2"/>
        <v>19</v>
      </c>
      <c r="H14" s="1032">
        <f t="shared" si="2"/>
        <v>19</v>
      </c>
      <c r="I14" s="1033">
        <f t="shared" si="2"/>
        <v>19</v>
      </c>
      <c r="J14" s="1034">
        <f t="shared" ref="J14:P14" si="3">J12+14</f>
        <v>43090</v>
      </c>
      <c r="K14" s="1035">
        <f t="shared" si="3"/>
        <v>43091</v>
      </c>
      <c r="L14" s="1036">
        <f t="shared" si="3"/>
        <v>43097</v>
      </c>
      <c r="M14" s="1034">
        <f t="shared" si="3"/>
        <v>43098</v>
      </c>
      <c r="N14" s="1034">
        <f t="shared" si="3"/>
        <v>43100</v>
      </c>
      <c r="O14" s="1034">
        <f t="shared" si="3"/>
        <v>43101</v>
      </c>
      <c r="P14" s="1037">
        <f t="shared" si="3"/>
        <v>43104</v>
      </c>
    </row>
    <row r="15" spans="1:24" ht="15" hidden="1" customHeight="1" thickTop="1">
      <c r="A15" s="497">
        <v>54</v>
      </c>
      <c r="B15" s="998" t="s">
        <v>137</v>
      </c>
      <c r="C15" s="999" t="s">
        <v>55</v>
      </c>
      <c r="D15" s="1000" t="s">
        <v>136</v>
      </c>
      <c r="E15" s="1001"/>
      <c r="F15" s="1002">
        <f t="shared" ref="F15:I15" si="4">F13+1</f>
        <v>114</v>
      </c>
      <c r="G15" s="1003">
        <f t="shared" si="4"/>
        <v>114</v>
      </c>
      <c r="H15" s="1004">
        <f t="shared" si="4"/>
        <v>181</v>
      </c>
      <c r="I15" s="1025">
        <f t="shared" si="4"/>
        <v>181</v>
      </c>
      <c r="J15" s="1006">
        <f t="shared" ref="J15:P15" si="5">J13+14</f>
        <v>43097</v>
      </c>
      <c r="K15" s="1007">
        <f t="shared" si="5"/>
        <v>43098</v>
      </c>
      <c r="L15" s="1008">
        <f t="shared" si="5"/>
        <v>43104</v>
      </c>
      <c r="M15" s="1006">
        <f t="shared" si="5"/>
        <v>43105</v>
      </c>
      <c r="N15" s="1006">
        <f t="shared" si="5"/>
        <v>43107</v>
      </c>
      <c r="O15" s="1006">
        <f t="shared" si="5"/>
        <v>43108</v>
      </c>
      <c r="P15" s="1010">
        <f t="shared" si="5"/>
        <v>43111</v>
      </c>
      <c r="Q15" s="495"/>
    </row>
    <row r="16" spans="1:24" ht="15" hidden="1" customHeight="1" thickBot="1">
      <c r="A16" s="496">
        <v>1</v>
      </c>
      <c r="B16" s="1026" t="s">
        <v>274</v>
      </c>
      <c r="C16" s="1027" t="s">
        <v>261</v>
      </c>
      <c r="D16" s="1028" t="s">
        <v>275</v>
      </c>
      <c r="E16" s="1029"/>
      <c r="F16" s="1030">
        <f t="shared" ref="F16:I16" si="6">F14+1</f>
        <v>20</v>
      </c>
      <c r="G16" s="1031">
        <f t="shared" si="6"/>
        <v>20</v>
      </c>
      <c r="H16" s="1032">
        <f t="shared" si="6"/>
        <v>20</v>
      </c>
      <c r="I16" s="1033">
        <f t="shared" si="6"/>
        <v>20</v>
      </c>
      <c r="J16" s="1034">
        <f t="shared" ref="J16:P16" si="7">J14+14</f>
        <v>43104</v>
      </c>
      <c r="K16" s="1035">
        <f t="shared" si="7"/>
        <v>43105</v>
      </c>
      <c r="L16" s="1036">
        <f t="shared" si="7"/>
        <v>43111</v>
      </c>
      <c r="M16" s="1034">
        <f t="shared" si="7"/>
        <v>43112</v>
      </c>
      <c r="N16" s="1034">
        <f t="shared" si="7"/>
        <v>43114</v>
      </c>
      <c r="O16" s="1034">
        <f t="shared" si="7"/>
        <v>43115</v>
      </c>
      <c r="P16" s="1037">
        <f t="shared" si="7"/>
        <v>43118</v>
      </c>
    </row>
    <row r="17" spans="1:24" ht="15" hidden="1" customHeight="1" thickTop="1">
      <c r="A17" s="497">
        <v>2</v>
      </c>
      <c r="B17" s="998" t="s">
        <v>137</v>
      </c>
      <c r="C17" s="999" t="s">
        <v>55</v>
      </c>
      <c r="D17" s="1000" t="s">
        <v>136</v>
      </c>
      <c r="E17" s="1001"/>
      <c r="F17" s="1002">
        <f t="shared" ref="F17:I17" si="8">F15+1</f>
        <v>115</v>
      </c>
      <c r="G17" s="1003">
        <f t="shared" si="8"/>
        <v>115</v>
      </c>
      <c r="H17" s="1004">
        <f t="shared" si="8"/>
        <v>182</v>
      </c>
      <c r="I17" s="1025">
        <f t="shared" si="8"/>
        <v>182</v>
      </c>
      <c r="J17" s="1006">
        <f t="shared" ref="J17:P17" si="9">J15+14</f>
        <v>43111</v>
      </c>
      <c r="K17" s="1007">
        <f t="shared" si="9"/>
        <v>43112</v>
      </c>
      <c r="L17" s="1008">
        <f t="shared" si="9"/>
        <v>43118</v>
      </c>
      <c r="M17" s="1006">
        <f t="shared" si="9"/>
        <v>43119</v>
      </c>
      <c r="N17" s="1006">
        <f t="shared" si="9"/>
        <v>43121</v>
      </c>
      <c r="O17" s="1006">
        <f t="shared" si="9"/>
        <v>43122</v>
      </c>
      <c r="P17" s="1010">
        <f t="shared" si="9"/>
        <v>43125</v>
      </c>
    </row>
    <row r="18" spans="1:24" ht="15" hidden="1" customHeight="1" thickBot="1">
      <c r="A18" s="496">
        <v>3</v>
      </c>
      <c r="B18" s="1026" t="s">
        <v>274</v>
      </c>
      <c r="C18" s="1027" t="s">
        <v>261</v>
      </c>
      <c r="D18" s="1028" t="s">
        <v>275</v>
      </c>
      <c r="E18" s="1029"/>
      <c r="F18" s="1030">
        <f t="shared" ref="F18:I18" si="10">F16+1</f>
        <v>21</v>
      </c>
      <c r="G18" s="1031">
        <f t="shared" si="10"/>
        <v>21</v>
      </c>
      <c r="H18" s="1032">
        <f t="shared" si="10"/>
        <v>21</v>
      </c>
      <c r="I18" s="1033">
        <f t="shared" si="10"/>
        <v>21</v>
      </c>
      <c r="J18" s="1034">
        <f t="shared" ref="J18:P18" si="11">J16+14</f>
        <v>43118</v>
      </c>
      <c r="K18" s="1035">
        <f t="shared" si="11"/>
        <v>43119</v>
      </c>
      <c r="L18" s="1036">
        <f t="shared" si="11"/>
        <v>43125</v>
      </c>
      <c r="M18" s="1034">
        <f t="shared" si="11"/>
        <v>43126</v>
      </c>
      <c r="N18" s="1034">
        <f t="shared" si="11"/>
        <v>43128</v>
      </c>
      <c r="O18" s="1034">
        <f t="shared" si="11"/>
        <v>43129</v>
      </c>
      <c r="P18" s="1037">
        <f t="shared" si="11"/>
        <v>43132</v>
      </c>
      <c r="S18" s="488"/>
      <c r="T18" s="488"/>
      <c r="U18" s="488"/>
      <c r="V18" s="488"/>
      <c r="W18" s="488"/>
      <c r="X18" s="488"/>
    </row>
    <row r="19" spans="1:24" ht="15" customHeight="1" thickTop="1">
      <c r="A19" s="497">
        <v>4</v>
      </c>
      <c r="B19" s="998" t="s">
        <v>137</v>
      </c>
      <c r="C19" s="999" t="s">
        <v>55</v>
      </c>
      <c r="D19" s="1000" t="s">
        <v>136</v>
      </c>
      <c r="E19" s="1001"/>
      <c r="F19" s="1002">
        <f t="shared" ref="F19:I19" si="12">F17+1</f>
        <v>116</v>
      </c>
      <c r="G19" s="1003">
        <f t="shared" si="12"/>
        <v>116</v>
      </c>
      <c r="H19" s="1004">
        <f t="shared" si="12"/>
        <v>183</v>
      </c>
      <c r="I19" s="1025">
        <f t="shared" si="12"/>
        <v>183</v>
      </c>
      <c r="J19" s="1006">
        <f t="shared" ref="J19:P19" si="13">J17+14</f>
        <v>43125</v>
      </c>
      <c r="K19" s="1007">
        <f t="shared" si="13"/>
        <v>43126</v>
      </c>
      <c r="L19" s="1008">
        <f t="shared" si="13"/>
        <v>43132</v>
      </c>
      <c r="M19" s="1006">
        <f t="shared" si="13"/>
        <v>43133</v>
      </c>
      <c r="N19" s="1006">
        <f t="shared" si="13"/>
        <v>43135</v>
      </c>
      <c r="O19" s="1006">
        <f t="shared" si="13"/>
        <v>43136</v>
      </c>
      <c r="P19" s="1010">
        <f t="shared" si="13"/>
        <v>43139</v>
      </c>
      <c r="S19" s="488"/>
      <c r="T19" s="488"/>
      <c r="U19" s="488"/>
      <c r="V19" s="488"/>
      <c r="W19" s="488"/>
      <c r="X19" s="488"/>
    </row>
    <row r="20" spans="1:24" ht="15" customHeight="1" thickBot="1">
      <c r="A20" s="496">
        <v>5</v>
      </c>
      <c r="B20" s="1026" t="s">
        <v>274</v>
      </c>
      <c r="C20" s="1027" t="s">
        <v>261</v>
      </c>
      <c r="D20" s="1028" t="s">
        <v>275</v>
      </c>
      <c r="E20" s="1029"/>
      <c r="F20" s="1030">
        <f t="shared" ref="F20:I20" si="14">F18+1</f>
        <v>22</v>
      </c>
      <c r="G20" s="1031">
        <f t="shared" si="14"/>
        <v>22</v>
      </c>
      <c r="H20" s="1032">
        <f t="shared" si="14"/>
        <v>22</v>
      </c>
      <c r="I20" s="1033">
        <f t="shared" si="14"/>
        <v>22</v>
      </c>
      <c r="J20" s="1034">
        <f t="shared" ref="J20:P20" si="15">J18+14</f>
        <v>43132</v>
      </c>
      <c r="K20" s="1035">
        <f t="shared" si="15"/>
        <v>43133</v>
      </c>
      <c r="L20" s="1036">
        <f t="shared" si="15"/>
        <v>43139</v>
      </c>
      <c r="M20" s="1034">
        <f t="shared" si="15"/>
        <v>43140</v>
      </c>
      <c r="N20" s="1034">
        <f t="shared" si="15"/>
        <v>43142</v>
      </c>
      <c r="O20" s="1034">
        <f t="shared" si="15"/>
        <v>43143</v>
      </c>
      <c r="P20" s="1037">
        <f t="shared" si="15"/>
        <v>43146</v>
      </c>
      <c r="S20" s="488"/>
      <c r="T20" s="488"/>
      <c r="U20" s="488"/>
      <c r="V20" s="488"/>
      <c r="W20" s="488"/>
      <c r="X20" s="488"/>
    </row>
    <row r="21" spans="1:24" ht="15" customHeight="1" thickTop="1">
      <c r="A21" s="497">
        <v>6</v>
      </c>
      <c r="B21" s="998" t="s">
        <v>137</v>
      </c>
      <c r="C21" s="999" t="s">
        <v>55</v>
      </c>
      <c r="D21" s="1000" t="s">
        <v>136</v>
      </c>
      <c r="E21" s="1001"/>
      <c r="F21" s="1002">
        <f t="shared" ref="F21:I21" si="16">F19+1</f>
        <v>117</v>
      </c>
      <c r="G21" s="1003">
        <f t="shared" si="16"/>
        <v>117</v>
      </c>
      <c r="H21" s="1004">
        <f t="shared" si="16"/>
        <v>184</v>
      </c>
      <c r="I21" s="1025">
        <f t="shared" si="16"/>
        <v>184</v>
      </c>
      <c r="J21" s="1006">
        <f t="shared" ref="J21:P21" si="17">J19+14</f>
        <v>43139</v>
      </c>
      <c r="K21" s="1007">
        <f t="shared" si="17"/>
        <v>43140</v>
      </c>
      <c r="L21" s="1008">
        <f t="shared" si="17"/>
        <v>43146</v>
      </c>
      <c r="M21" s="1006">
        <f t="shared" si="17"/>
        <v>43147</v>
      </c>
      <c r="N21" s="1006">
        <f t="shared" si="17"/>
        <v>43149</v>
      </c>
      <c r="O21" s="1006">
        <f t="shared" si="17"/>
        <v>43150</v>
      </c>
      <c r="P21" s="1010">
        <f t="shared" si="17"/>
        <v>43153</v>
      </c>
      <c r="Q21" s="706" t="s">
        <v>520</v>
      </c>
      <c r="S21" s="488"/>
      <c r="T21" s="488"/>
      <c r="U21" s="488"/>
      <c r="V21" s="488"/>
      <c r="W21" s="488"/>
      <c r="X21" s="488"/>
    </row>
    <row r="22" spans="1:24" ht="15" customHeight="1" thickBot="1">
      <c r="A22" s="496">
        <v>7</v>
      </c>
      <c r="B22" s="1026" t="s">
        <v>274</v>
      </c>
      <c r="C22" s="1027" t="s">
        <v>261</v>
      </c>
      <c r="D22" s="1028" t="s">
        <v>275</v>
      </c>
      <c r="E22" s="1029"/>
      <c r="F22" s="1030">
        <f t="shared" ref="F22:I22" si="18">F20+1</f>
        <v>23</v>
      </c>
      <c r="G22" s="1031">
        <f t="shared" si="18"/>
        <v>23</v>
      </c>
      <c r="H22" s="1032">
        <f t="shared" si="18"/>
        <v>23</v>
      </c>
      <c r="I22" s="1033">
        <f t="shared" si="18"/>
        <v>23</v>
      </c>
      <c r="J22" s="1034">
        <f t="shared" ref="J22:P22" si="19">J20+14</f>
        <v>43146</v>
      </c>
      <c r="K22" s="1035">
        <f t="shared" si="19"/>
        <v>43147</v>
      </c>
      <c r="L22" s="1036">
        <f t="shared" si="19"/>
        <v>43153</v>
      </c>
      <c r="M22" s="1034">
        <f t="shared" si="19"/>
        <v>43154</v>
      </c>
      <c r="N22" s="1034">
        <f t="shared" si="19"/>
        <v>43156</v>
      </c>
      <c r="O22" s="1034">
        <f t="shared" si="19"/>
        <v>43157</v>
      </c>
      <c r="P22" s="1037">
        <f t="shared" si="19"/>
        <v>43160</v>
      </c>
      <c r="S22" s="488"/>
      <c r="T22" s="488"/>
      <c r="U22" s="488"/>
      <c r="V22" s="488"/>
      <c r="W22" s="488"/>
      <c r="X22" s="488"/>
    </row>
    <row r="23" spans="1:24" ht="15" customHeight="1" thickTop="1">
      <c r="A23" s="497">
        <v>8</v>
      </c>
      <c r="B23" s="998" t="s">
        <v>137</v>
      </c>
      <c r="C23" s="999" t="s">
        <v>55</v>
      </c>
      <c r="D23" s="1000" t="s">
        <v>136</v>
      </c>
      <c r="E23" s="1001"/>
      <c r="F23" s="1002">
        <f t="shared" ref="F23:I23" si="20">F21+1</f>
        <v>118</v>
      </c>
      <c r="G23" s="1003">
        <f t="shared" si="20"/>
        <v>118</v>
      </c>
      <c r="H23" s="1004">
        <f t="shared" si="20"/>
        <v>185</v>
      </c>
      <c r="I23" s="1025">
        <f t="shared" si="20"/>
        <v>185</v>
      </c>
      <c r="J23" s="1006">
        <f t="shared" ref="J23:P23" si="21">J21+14</f>
        <v>43153</v>
      </c>
      <c r="K23" s="1007">
        <f t="shared" si="21"/>
        <v>43154</v>
      </c>
      <c r="L23" s="1008">
        <f t="shared" si="21"/>
        <v>43160</v>
      </c>
      <c r="M23" s="1006">
        <f t="shared" si="21"/>
        <v>43161</v>
      </c>
      <c r="N23" s="1006">
        <f t="shared" si="21"/>
        <v>43163</v>
      </c>
      <c r="O23" s="1006">
        <f t="shared" si="21"/>
        <v>43164</v>
      </c>
      <c r="P23" s="1010">
        <f t="shared" si="21"/>
        <v>43167</v>
      </c>
      <c r="S23" s="488"/>
      <c r="T23" s="488"/>
      <c r="U23" s="488"/>
      <c r="V23" s="488"/>
      <c r="W23" s="488"/>
      <c r="X23" s="488"/>
    </row>
    <row r="24" spans="1:24" ht="15" customHeight="1" thickBot="1">
      <c r="A24" s="496">
        <v>9</v>
      </c>
      <c r="B24" s="1026" t="s">
        <v>274</v>
      </c>
      <c r="C24" s="1027" t="s">
        <v>261</v>
      </c>
      <c r="D24" s="1028" t="s">
        <v>275</v>
      </c>
      <c r="E24" s="1029"/>
      <c r="F24" s="1030">
        <f t="shared" ref="F24:I24" si="22">F22+1</f>
        <v>24</v>
      </c>
      <c r="G24" s="1031">
        <f t="shared" si="22"/>
        <v>24</v>
      </c>
      <c r="H24" s="1032">
        <f t="shared" si="22"/>
        <v>24</v>
      </c>
      <c r="I24" s="1033">
        <f t="shared" si="22"/>
        <v>24</v>
      </c>
      <c r="J24" s="1034">
        <f t="shared" ref="J24:P24" si="23">J22+14</f>
        <v>43160</v>
      </c>
      <c r="K24" s="1035">
        <f t="shared" si="23"/>
        <v>43161</v>
      </c>
      <c r="L24" s="1036">
        <f t="shared" si="23"/>
        <v>43167</v>
      </c>
      <c r="M24" s="1034">
        <f t="shared" si="23"/>
        <v>43168</v>
      </c>
      <c r="N24" s="1034">
        <f t="shared" si="23"/>
        <v>43170</v>
      </c>
      <c r="O24" s="1034">
        <f t="shared" si="23"/>
        <v>43171</v>
      </c>
      <c r="P24" s="1037">
        <f t="shared" si="23"/>
        <v>43174</v>
      </c>
      <c r="S24" s="488"/>
      <c r="T24" s="488"/>
      <c r="U24" s="488"/>
      <c r="V24" s="488"/>
      <c r="W24" s="488"/>
      <c r="X24" s="488"/>
    </row>
    <row r="25" spans="1:24" ht="15" customHeight="1" thickTop="1">
      <c r="A25" s="497">
        <v>10</v>
      </c>
      <c r="B25" s="998" t="s">
        <v>137</v>
      </c>
      <c r="C25" s="999" t="s">
        <v>55</v>
      </c>
      <c r="D25" s="1000" t="s">
        <v>136</v>
      </c>
      <c r="E25" s="1001"/>
      <c r="F25" s="1002">
        <f t="shared" ref="F25:I25" si="24">F23+1</f>
        <v>119</v>
      </c>
      <c r="G25" s="1003">
        <f t="shared" si="24"/>
        <v>119</v>
      </c>
      <c r="H25" s="1004">
        <f t="shared" si="24"/>
        <v>186</v>
      </c>
      <c r="I25" s="1025">
        <f t="shared" si="24"/>
        <v>186</v>
      </c>
      <c r="J25" s="1006">
        <f t="shared" ref="J25:P25" si="25">J23+14</f>
        <v>43167</v>
      </c>
      <c r="K25" s="1007">
        <f t="shared" si="25"/>
        <v>43168</v>
      </c>
      <c r="L25" s="1008">
        <f t="shared" si="25"/>
        <v>43174</v>
      </c>
      <c r="M25" s="1006">
        <f t="shared" si="25"/>
        <v>43175</v>
      </c>
      <c r="N25" s="1006">
        <f t="shared" si="25"/>
        <v>43177</v>
      </c>
      <c r="O25" s="1006">
        <f t="shared" si="25"/>
        <v>43178</v>
      </c>
      <c r="P25" s="1010">
        <f t="shared" si="25"/>
        <v>43181</v>
      </c>
      <c r="S25" s="488"/>
      <c r="T25" s="488"/>
      <c r="U25" s="488"/>
      <c r="V25" s="488"/>
      <c r="W25" s="488"/>
      <c r="X25" s="488"/>
    </row>
    <row r="26" spans="1:24" ht="15" customHeight="1" thickBot="1">
      <c r="A26" s="496">
        <v>11</v>
      </c>
      <c r="B26" s="1026" t="s">
        <v>274</v>
      </c>
      <c r="C26" s="1027" t="s">
        <v>261</v>
      </c>
      <c r="D26" s="1028" t="s">
        <v>275</v>
      </c>
      <c r="E26" s="1029"/>
      <c r="F26" s="1030">
        <f t="shared" ref="F26:I26" si="26">F24+1</f>
        <v>25</v>
      </c>
      <c r="G26" s="1031">
        <f t="shared" si="26"/>
        <v>25</v>
      </c>
      <c r="H26" s="1032">
        <f t="shared" si="26"/>
        <v>25</v>
      </c>
      <c r="I26" s="1033">
        <f t="shared" si="26"/>
        <v>25</v>
      </c>
      <c r="J26" s="1034">
        <f t="shared" ref="J26:P26" si="27">J24+14</f>
        <v>43174</v>
      </c>
      <c r="K26" s="1035">
        <f t="shared" si="27"/>
        <v>43175</v>
      </c>
      <c r="L26" s="1036">
        <f t="shared" si="27"/>
        <v>43181</v>
      </c>
      <c r="M26" s="1034">
        <f t="shared" si="27"/>
        <v>43182</v>
      </c>
      <c r="N26" s="1034">
        <f t="shared" si="27"/>
        <v>43184</v>
      </c>
      <c r="O26" s="1034">
        <f t="shared" si="27"/>
        <v>43185</v>
      </c>
      <c r="P26" s="1037">
        <f t="shared" si="27"/>
        <v>43188</v>
      </c>
      <c r="S26" s="488"/>
      <c r="T26" s="488"/>
      <c r="U26" s="488"/>
      <c r="V26" s="488"/>
      <c r="W26" s="488"/>
      <c r="X26" s="488"/>
    </row>
    <row r="27" spans="1:24" ht="15" customHeight="1" thickTop="1">
      <c r="A27" s="497">
        <v>12</v>
      </c>
      <c r="B27" s="998" t="s">
        <v>137</v>
      </c>
      <c r="C27" s="999" t="s">
        <v>55</v>
      </c>
      <c r="D27" s="1000" t="s">
        <v>136</v>
      </c>
      <c r="E27" s="1001"/>
      <c r="F27" s="1002">
        <f t="shared" ref="F27:I27" si="28">F25+1</f>
        <v>120</v>
      </c>
      <c r="G27" s="1003">
        <f t="shared" si="28"/>
        <v>120</v>
      </c>
      <c r="H27" s="1004">
        <f t="shared" si="28"/>
        <v>187</v>
      </c>
      <c r="I27" s="1025">
        <f t="shared" si="28"/>
        <v>187</v>
      </c>
      <c r="J27" s="1006">
        <f t="shared" ref="J27:P27" si="29">J25+14</f>
        <v>43181</v>
      </c>
      <c r="K27" s="1007">
        <f t="shared" si="29"/>
        <v>43182</v>
      </c>
      <c r="L27" s="1008">
        <f t="shared" si="29"/>
        <v>43188</v>
      </c>
      <c r="M27" s="1006">
        <f t="shared" si="29"/>
        <v>43189</v>
      </c>
      <c r="N27" s="1006">
        <f t="shared" si="29"/>
        <v>43191</v>
      </c>
      <c r="O27" s="1006">
        <f t="shared" si="29"/>
        <v>43192</v>
      </c>
      <c r="P27" s="1010">
        <f t="shared" si="29"/>
        <v>43195</v>
      </c>
      <c r="S27" s="488"/>
      <c r="T27" s="488"/>
      <c r="U27" s="488"/>
      <c r="V27" s="488"/>
      <c r="W27" s="488"/>
      <c r="X27" s="488"/>
    </row>
    <row r="28" spans="1:24" ht="15" customHeight="1" thickBot="1">
      <c r="A28" s="496">
        <v>13</v>
      </c>
      <c r="B28" s="1026" t="s">
        <v>274</v>
      </c>
      <c r="C28" s="1027" t="s">
        <v>261</v>
      </c>
      <c r="D28" s="1028" t="s">
        <v>275</v>
      </c>
      <c r="E28" s="1029"/>
      <c r="F28" s="1030">
        <f t="shared" ref="F28:I28" si="30">F26+1</f>
        <v>26</v>
      </c>
      <c r="G28" s="1031">
        <f t="shared" si="30"/>
        <v>26</v>
      </c>
      <c r="H28" s="1032">
        <f t="shared" si="30"/>
        <v>26</v>
      </c>
      <c r="I28" s="1033">
        <f t="shared" si="30"/>
        <v>26</v>
      </c>
      <c r="J28" s="1034">
        <f t="shared" ref="J28:P28" si="31">J26+14</f>
        <v>43188</v>
      </c>
      <c r="K28" s="1035">
        <f t="shared" si="31"/>
        <v>43189</v>
      </c>
      <c r="L28" s="1036">
        <f t="shared" si="31"/>
        <v>43195</v>
      </c>
      <c r="M28" s="1034">
        <f t="shared" si="31"/>
        <v>43196</v>
      </c>
      <c r="N28" s="1034">
        <f t="shared" si="31"/>
        <v>43198</v>
      </c>
      <c r="O28" s="1034">
        <f t="shared" si="31"/>
        <v>43199</v>
      </c>
      <c r="P28" s="1037">
        <f t="shared" si="31"/>
        <v>43202</v>
      </c>
      <c r="S28" s="488"/>
      <c r="T28" s="488"/>
      <c r="U28" s="488"/>
      <c r="V28" s="488"/>
      <c r="W28" s="488"/>
      <c r="X28" s="488"/>
    </row>
    <row r="29" spans="1:24" ht="15" customHeight="1" thickTop="1">
      <c r="A29" s="497">
        <v>14</v>
      </c>
      <c r="B29" s="998" t="s">
        <v>137</v>
      </c>
      <c r="C29" s="999" t="s">
        <v>55</v>
      </c>
      <c r="D29" s="1000" t="s">
        <v>136</v>
      </c>
      <c r="E29" s="1001"/>
      <c r="F29" s="1002">
        <f t="shared" ref="F29:I29" si="32">F27+1</f>
        <v>121</v>
      </c>
      <c r="G29" s="1003">
        <f t="shared" si="32"/>
        <v>121</v>
      </c>
      <c r="H29" s="1004">
        <f t="shared" si="32"/>
        <v>188</v>
      </c>
      <c r="I29" s="1025">
        <f t="shared" si="32"/>
        <v>188</v>
      </c>
      <c r="J29" s="1006">
        <f t="shared" ref="J29:P29" si="33">J27+14</f>
        <v>43195</v>
      </c>
      <c r="K29" s="1007">
        <f t="shared" si="33"/>
        <v>43196</v>
      </c>
      <c r="L29" s="1008">
        <f t="shared" si="33"/>
        <v>43202</v>
      </c>
      <c r="M29" s="1006">
        <f t="shared" si="33"/>
        <v>43203</v>
      </c>
      <c r="N29" s="1006">
        <f t="shared" si="33"/>
        <v>43205</v>
      </c>
      <c r="O29" s="1006">
        <f t="shared" si="33"/>
        <v>43206</v>
      </c>
      <c r="P29" s="1010">
        <f t="shared" si="33"/>
        <v>43209</v>
      </c>
      <c r="S29" s="488"/>
      <c r="T29" s="488"/>
      <c r="U29" s="488"/>
      <c r="V29" s="488"/>
      <c r="W29" s="488"/>
      <c r="X29" s="488"/>
    </row>
    <row r="30" spans="1:24" ht="15" customHeight="1" thickBot="1">
      <c r="A30" s="496">
        <v>15</v>
      </c>
      <c r="B30" s="1026" t="s">
        <v>274</v>
      </c>
      <c r="C30" s="1027" t="s">
        <v>261</v>
      </c>
      <c r="D30" s="1028" t="s">
        <v>275</v>
      </c>
      <c r="E30" s="1029"/>
      <c r="F30" s="1030">
        <f t="shared" ref="F30:I30" si="34">F28+1</f>
        <v>27</v>
      </c>
      <c r="G30" s="1031">
        <f t="shared" si="34"/>
        <v>27</v>
      </c>
      <c r="H30" s="1032">
        <f t="shared" si="34"/>
        <v>27</v>
      </c>
      <c r="I30" s="1033">
        <f t="shared" si="34"/>
        <v>27</v>
      </c>
      <c r="J30" s="1034">
        <f t="shared" ref="J30:P30" si="35">J28+14</f>
        <v>43202</v>
      </c>
      <c r="K30" s="1035">
        <f t="shared" si="35"/>
        <v>43203</v>
      </c>
      <c r="L30" s="1036">
        <f t="shared" si="35"/>
        <v>43209</v>
      </c>
      <c r="M30" s="1034">
        <f t="shared" si="35"/>
        <v>43210</v>
      </c>
      <c r="N30" s="1034">
        <f t="shared" si="35"/>
        <v>43212</v>
      </c>
      <c r="O30" s="1034">
        <f t="shared" si="35"/>
        <v>43213</v>
      </c>
      <c r="P30" s="1037">
        <f t="shared" si="35"/>
        <v>43216</v>
      </c>
      <c r="S30" s="488"/>
      <c r="T30" s="488"/>
      <c r="U30" s="488"/>
      <c r="V30" s="488"/>
      <c r="W30" s="488"/>
      <c r="X30" s="488"/>
    </row>
    <row r="31" spans="1:24" ht="15" customHeight="1" thickTop="1">
      <c r="A31" s="497">
        <v>16</v>
      </c>
      <c r="B31" s="998" t="s">
        <v>137</v>
      </c>
      <c r="C31" s="999" t="s">
        <v>55</v>
      </c>
      <c r="D31" s="1000" t="s">
        <v>136</v>
      </c>
      <c r="E31" s="1001"/>
      <c r="F31" s="1002">
        <f t="shared" ref="F31:I31" si="36">F29+1</f>
        <v>122</v>
      </c>
      <c r="G31" s="1003">
        <f t="shared" si="36"/>
        <v>122</v>
      </c>
      <c r="H31" s="1004">
        <f t="shared" si="36"/>
        <v>189</v>
      </c>
      <c r="I31" s="1025">
        <f t="shared" si="36"/>
        <v>189</v>
      </c>
      <c r="J31" s="1006">
        <f t="shared" ref="J31:P31" si="37">J29+14</f>
        <v>43209</v>
      </c>
      <c r="K31" s="1007">
        <f t="shared" si="37"/>
        <v>43210</v>
      </c>
      <c r="L31" s="1008">
        <f t="shared" si="37"/>
        <v>43216</v>
      </c>
      <c r="M31" s="1006">
        <f t="shared" si="37"/>
        <v>43217</v>
      </c>
      <c r="N31" s="1006">
        <f t="shared" si="37"/>
        <v>43219</v>
      </c>
      <c r="O31" s="1006">
        <f t="shared" si="37"/>
        <v>43220</v>
      </c>
      <c r="P31" s="1010">
        <f t="shared" si="37"/>
        <v>43223</v>
      </c>
      <c r="S31" s="488"/>
      <c r="T31" s="488"/>
      <c r="U31" s="488"/>
      <c r="V31" s="488"/>
      <c r="W31" s="488"/>
      <c r="X31" s="488"/>
    </row>
    <row r="32" spans="1:24" ht="15" customHeight="1" thickBot="1">
      <c r="A32" s="496">
        <v>17</v>
      </c>
      <c r="B32" s="1026" t="s">
        <v>274</v>
      </c>
      <c r="C32" s="1027" t="s">
        <v>261</v>
      </c>
      <c r="D32" s="1028" t="s">
        <v>275</v>
      </c>
      <c r="E32" s="1029"/>
      <c r="F32" s="1030">
        <f t="shared" ref="F32:I32" si="38">F30+1</f>
        <v>28</v>
      </c>
      <c r="G32" s="1031">
        <f t="shared" si="38"/>
        <v>28</v>
      </c>
      <c r="H32" s="1032">
        <f t="shared" si="38"/>
        <v>28</v>
      </c>
      <c r="I32" s="1033">
        <f t="shared" si="38"/>
        <v>28</v>
      </c>
      <c r="J32" s="1034">
        <f t="shared" ref="J32:P32" si="39">J30+14</f>
        <v>43216</v>
      </c>
      <c r="K32" s="1035">
        <f t="shared" si="39"/>
        <v>43217</v>
      </c>
      <c r="L32" s="1036">
        <f t="shared" si="39"/>
        <v>43223</v>
      </c>
      <c r="M32" s="1034">
        <f t="shared" si="39"/>
        <v>43224</v>
      </c>
      <c r="N32" s="1034">
        <f t="shared" si="39"/>
        <v>43226</v>
      </c>
      <c r="O32" s="1034">
        <f t="shared" si="39"/>
        <v>43227</v>
      </c>
      <c r="P32" s="1037">
        <f t="shared" si="39"/>
        <v>43230</v>
      </c>
      <c r="S32" s="488"/>
      <c r="T32" s="488"/>
      <c r="U32" s="488"/>
      <c r="V32" s="488"/>
      <c r="W32" s="488"/>
      <c r="X32" s="488"/>
    </row>
    <row r="33" spans="1:24" ht="15" customHeight="1" thickTop="1">
      <c r="S33" s="488"/>
      <c r="T33" s="488"/>
      <c r="U33" s="488"/>
      <c r="V33" s="488"/>
      <c r="W33" s="488"/>
      <c r="X33" s="488"/>
    </row>
    <row r="34" spans="1:24" ht="15" hidden="1" customHeight="1">
      <c r="A34" s="771" t="s">
        <v>467</v>
      </c>
      <c r="B34" s="770" t="s">
        <v>448</v>
      </c>
    </row>
    <row r="35" spans="1:24" ht="15" hidden="1" customHeight="1">
      <c r="B35" s="706"/>
      <c r="H35" s="766"/>
    </row>
    <row r="36" spans="1:24" ht="15" hidden="1" customHeight="1">
      <c r="A36" s="1949" t="s">
        <v>48</v>
      </c>
      <c r="B36" s="1952" t="s">
        <v>0</v>
      </c>
      <c r="C36" s="1955" t="s">
        <v>49</v>
      </c>
      <c r="D36" s="1958" t="s">
        <v>50</v>
      </c>
      <c r="E36" s="1959"/>
      <c r="F36" s="1958" t="s">
        <v>51</v>
      </c>
      <c r="G36" s="1962"/>
      <c r="H36" s="1962"/>
      <c r="I36" s="1959"/>
      <c r="J36" s="1937" t="s">
        <v>52</v>
      </c>
      <c r="K36" s="1938"/>
      <c r="L36" s="1939" t="s">
        <v>173</v>
      </c>
      <c r="M36" s="1940"/>
      <c r="N36" s="1941" t="s">
        <v>65</v>
      </c>
      <c r="O36" s="1942"/>
      <c r="P36" s="493" t="s">
        <v>52</v>
      </c>
    </row>
    <row r="37" spans="1:24" ht="15" hidden="1" customHeight="1">
      <c r="A37" s="1950"/>
      <c r="B37" s="1953"/>
      <c r="C37" s="1956"/>
      <c r="D37" s="1960"/>
      <c r="E37" s="1961"/>
      <c r="F37" s="1960"/>
      <c r="G37" s="1963"/>
      <c r="H37" s="1963"/>
      <c r="I37" s="1961"/>
      <c r="J37" s="1943" t="s">
        <v>1</v>
      </c>
      <c r="K37" s="1944"/>
      <c r="L37" s="1945" t="s">
        <v>32</v>
      </c>
      <c r="M37" s="1946"/>
      <c r="N37" s="1947" t="s">
        <v>39</v>
      </c>
      <c r="O37" s="1948"/>
      <c r="P37" s="494" t="s">
        <v>1</v>
      </c>
    </row>
    <row r="38" spans="1:24" ht="15" hidden="1" customHeight="1">
      <c r="A38" s="1951"/>
      <c r="B38" s="1953"/>
      <c r="C38" s="1956"/>
      <c r="D38" s="1964" t="s">
        <v>54</v>
      </c>
      <c r="E38" s="1967" t="s">
        <v>55</v>
      </c>
      <c r="F38" s="1958" t="s">
        <v>54</v>
      </c>
      <c r="G38" s="1959"/>
      <c r="H38" s="1958" t="s">
        <v>56</v>
      </c>
      <c r="I38" s="1972"/>
      <c r="J38" s="487" t="s">
        <v>57</v>
      </c>
      <c r="K38" s="499" t="s">
        <v>4</v>
      </c>
      <c r="L38" s="503" t="s">
        <v>57</v>
      </c>
      <c r="M38" s="501" t="s">
        <v>4</v>
      </c>
      <c r="N38" s="487" t="s">
        <v>57</v>
      </c>
      <c r="O38" s="487" t="s">
        <v>4</v>
      </c>
      <c r="P38" s="487" t="s">
        <v>57</v>
      </c>
    </row>
    <row r="39" spans="1:24" ht="15" hidden="1" customHeight="1">
      <c r="A39" s="1951"/>
      <c r="B39" s="1953"/>
      <c r="C39" s="1956"/>
      <c r="D39" s="1965"/>
      <c r="E39" s="1968"/>
      <c r="F39" s="1970"/>
      <c r="G39" s="1971"/>
      <c r="H39" s="1973"/>
      <c r="I39" s="1974"/>
      <c r="J39" s="487" t="s">
        <v>40</v>
      </c>
      <c r="K39" s="499" t="s">
        <v>35</v>
      </c>
      <c r="L39" s="503" t="s">
        <v>28</v>
      </c>
      <c r="M39" s="501" t="s">
        <v>29</v>
      </c>
      <c r="N39" s="487" t="s">
        <v>35</v>
      </c>
      <c r="O39" s="487" t="s">
        <v>27</v>
      </c>
      <c r="P39" s="487" t="s">
        <v>40</v>
      </c>
    </row>
    <row r="40" spans="1:24" ht="15" hidden="1" customHeight="1">
      <c r="A40" s="1951"/>
      <c r="B40" s="1954"/>
      <c r="C40" s="1957"/>
      <c r="D40" s="1966"/>
      <c r="E40" s="1969"/>
      <c r="F40" s="1960"/>
      <c r="G40" s="1961"/>
      <c r="H40" s="1975"/>
      <c r="I40" s="1976"/>
      <c r="J40" s="489">
        <v>0.5</v>
      </c>
      <c r="K40" s="500">
        <v>0.75</v>
      </c>
      <c r="L40" s="504">
        <v>0.625</v>
      </c>
      <c r="M40" s="502">
        <v>0.41666666666666669</v>
      </c>
      <c r="N40" s="489">
        <v>0.29166666666666669</v>
      </c>
      <c r="O40" s="489">
        <v>0.625</v>
      </c>
      <c r="P40" s="489">
        <v>0.5</v>
      </c>
    </row>
    <row r="41" spans="1:24" ht="15" hidden="1" customHeight="1">
      <c r="A41" s="808">
        <v>51</v>
      </c>
      <c r="B41" s="809" t="s">
        <v>274</v>
      </c>
      <c r="C41" s="810" t="s">
        <v>261</v>
      </c>
      <c r="D41" s="811" t="s">
        <v>275</v>
      </c>
      <c r="E41" s="812"/>
      <c r="F41" s="813" t="s">
        <v>22</v>
      </c>
      <c r="G41" s="814" t="s">
        <v>23</v>
      </c>
      <c r="H41" s="815" t="s">
        <v>22</v>
      </c>
      <c r="I41" s="816" t="s">
        <v>23</v>
      </c>
      <c r="J41" s="817">
        <v>43076</v>
      </c>
      <c r="K41" s="818">
        <f>J41+1</f>
        <v>43077</v>
      </c>
      <c r="L41" s="819">
        <f>K41+4</f>
        <v>43081</v>
      </c>
      <c r="M41" s="817">
        <f>L41+1</f>
        <v>43082</v>
      </c>
      <c r="N41" s="817">
        <f>M41+2</f>
        <v>43084</v>
      </c>
      <c r="O41" s="817">
        <f>N41+2</f>
        <v>43086</v>
      </c>
      <c r="P41" s="817">
        <v>43090</v>
      </c>
    </row>
    <row r="43" spans="1:24" ht="15" customHeight="1">
      <c r="A43" s="462" t="s">
        <v>276</v>
      </c>
      <c r="L43" s="492" t="s">
        <v>614</v>
      </c>
      <c r="P43" s="459"/>
    </row>
    <row r="44" spans="1:24" ht="15" customHeight="1">
      <c r="A44" s="459" t="s">
        <v>277</v>
      </c>
      <c r="P44" s="460"/>
    </row>
    <row r="45" spans="1:24" ht="15" customHeight="1">
      <c r="A45" s="461" t="s">
        <v>302</v>
      </c>
      <c r="G45" s="766"/>
      <c r="P45" s="461"/>
    </row>
    <row r="46" spans="1:24" ht="15" customHeight="1">
      <c r="A46" s="461" t="s">
        <v>303</v>
      </c>
      <c r="G46" s="766"/>
    </row>
    <row r="47" spans="1:24" ht="15" customHeight="1">
      <c r="A47" s="114"/>
    </row>
    <row r="48" spans="1:24" ht="15" hidden="1" customHeight="1">
      <c r="A48" s="706" t="s">
        <v>468</v>
      </c>
    </row>
    <row r="49" spans="1:1" ht="15" hidden="1" customHeight="1">
      <c r="A49" s="706" t="s">
        <v>469</v>
      </c>
    </row>
    <row r="50" spans="1:1" ht="15" hidden="1" customHeight="1">
      <c r="A50" s="706" t="s">
        <v>446</v>
      </c>
    </row>
    <row r="51" spans="1:1" ht="15" customHeight="1">
      <c r="A51" s="879" t="s">
        <v>568</v>
      </c>
    </row>
  </sheetData>
  <customSheetViews>
    <customSheetView guid="{967F5A9F-B253-4BD7-B2F0-D5E9263F4F1E}" showPageBreaks="1">
      <selection activeCell="B71" sqref="B71:G71"/>
      <pageMargins left="0" right="0" top="0.75" bottom="0.75" header="0.3" footer="0.3"/>
      <pageSetup paperSize="9" scale="75" orientation="landscape" r:id="rId1"/>
    </customSheetView>
    <customSheetView guid="{EDB95A30-2005-496F-A42F-4573444B48C4}" hiddenRows="1" topLeftCell="A88">
      <selection activeCell="N151" sqref="N151"/>
      <pageMargins left="0" right="0" top="0.75" bottom="0.75" header="0.3" footer="0.3"/>
      <pageSetup paperSize="9" scale="75" orientation="landscape" r:id="rId2"/>
    </customSheetView>
    <customSheetView guid="{BCF08811-82CB-4E16-BDD9-794154AADE6D}" showPageBreaks="1">
      <selection activeCell="B71" sqref="B71:G71"/>
      <pageMargins left="0" right="0" top="0.75" bottom="0.75" header="0.3" footer="0.3"/>
      <pageSetup paperSize="9" scale="75" orientation="landscape" r:id="rId3"/>
    </customSheetView>
    <customSheetView guid="{8D57CB67-B754-4BD0-BD8A-07ED4472C255}" hiddenRows="1">
      <selection activeCell="B71" sqref="B71:G71"/>
      <pageMargins left="0" right="0" top="0.75" bottom="0.75" header="0.3" footer="0.3"/>
      <pageSetup paperSize="9" scale="75" orientation="landscape" r:id="rId4"/>
    </customSheetView>
    <customSheetView guid="{CE63BE3B-321D-4576-9D13-C9B7CB99D4AC}" hiddenRows="1" topLeftCell="A94">
      <selection activeCell="I124" sqref="I124"/>
      <pageMargins left="0" right="0" top="0.75" bottom="0.75" header="0.3" footer="0.3"/>
      <pageSetup paperSize="9" scale="75" orientation="landscape" r:id="rId5"/>
    </customSheetView>
    <customSheetView guid="{58347BB0-EA7D-4163-8F7A-9A95E53AC1B7}" scale="90" hiddenRows="1" topLeftCell="A68">
      <selection activeCell="J51" sqref="J51"/>
      <pageMargins left="0" right="0" top="0.75" bottom="0.75" header="0.3" footer="0.3"/>
      <pageSetup paperSize="9" scale="60" orientation="landscape" r:id="rId6"/>
    </customSheetView>
    <customSheetView guid="{B5A50C90-D2E8-4109-B6CD-C9EF05DECB2C}" showPageBreaks="1" printArea="1" topLeftCell="A115">
      <selection activeCell="K104" sqref="K104"/>
      <rowBreaks count="1" manualBreakCount="1">
        <brk id="88" max="18" man="1"/>
      </rowBreaks>
      <colBreaks count="1" manualBreakCount="1">
        <brk id="18" max="107" man="1"/>
      </colBreaks>
      <pageMargins left="0" right="0" top="0.74803149606299213" bottom="0.74803149606299213" header="0.31496062992125984" footer="0.31496062992125984"/>
      <pageSetup paperSize="9" scale="81" orientation="landscape" r:id="rId7"/>
    </customSheetView>
  </customSheetViews>
  <mergeCells count="30">
    <mergeCell ref="L4:M4"/>
    <mergeCell ref="N4:O4"/>
    <mergeCell ref="A4:A8"/>
    <mergeCell ref="B4:B8"/>
    <mergeCell ref="D6:D8"/>
    <mergeCell ref="C4:C8"/>
    <mergeCell ref="D4:E5"/>
    <mergeCell ref="E6:E8"/>
    <mergeCell ref="F6:G8"/>
    <mergeCell ref="H6:I8"/>
    <mergeCell ref="J5:K5"/>
    <mergeCell ref="L5:M5"/>
    <mergeCell ref="N5:O5"/>
    <mergeCell ref="F4:I5"/>
    <mergeCell ref="J4:K4"/>
    <mergeCell ref="A36:A40"/>
    <mergeCell ref="B36:B40"/>
    <mergeCell ref="C36:C40"/>
    <mergeCell ref="D36:E37"/>
    <mergeCell ref="F36:I37"/>
    <mergeCell ref="D38:D40"/>
    <mergeCell ref="E38:E40"/>
    <mergeCell ref="F38:G40"/>
    <mergeCell ref="H38:I40"/>
    <mergeCell ref="J36:K36"/>
    <mergeCell ref="L36:M36"/>
    <mergeCell ref="N36:O36"/>
    <mergeCell ref="J37:K37"/>
    <mergeCell ref="L37:M37"/>
    <mergeCell ref="N37:O37"/>
  </mergeCells>
  <phoneticPr fontId="75" type="noConversion"/>
  <pageMargins left="0" right="0" top="0.75" bottom="0.75" header="0.3" footer="0.3"/>
  <pageSetup paperSize="9" scale="75" orientation="landscape" r:id="rId8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U35"/>
  <sheetViews>
    <sheetView zoomScaleNormal="100" workbookViewId="0">
      <selection activeCell="J37" sqref="J37"/>
    </sheetView>
  </sheetViews>
  <sheetFormatPr defaultColWidth="9" defaultRowHeight="15" customHeight="1"/>
  <cols>
    <col min="1" max="1" width="4.25" style="273" customWidth="1"/>
    <col min="2" max="2" width="18.5" style="114" customWidth="1"/>
    <col min="3" max="9" width="9" style="114" customWidth="1"/>
    <col min="10" max="15" width="9.375" style="114" customWidth="1"/>
    <col min="16" max="16" width="10.625" style="114" customWidth="1"/>
    <col min="17" max="21" width="9" style="105"/>
    <col min="22" max="16384" width="9" style="114"/>
  </cols>
  <sheetData>
    <row r="1" spans="1:21" ht="19.5" customHeight="1">
      <c r="A1" s="270" t="s">
        <v>435</v>
      </c>
      <c r="B1" s="89"/>
      <c r="C1" s="89"/>
      <c r="D1" s="101"/>
      <c r="E1" s="101"/>
      <c r="F1" s="101"/>
      <c r="G1" s="101"/>
      <c r="H1" s="102"/>
      <c r="I1" s="103"/>
      <c r="J1" s="104"/>
      <c r="K1" s="104"/>
      <c r="L1" s="104"/>
      <c r="M1" s="104"/>
      <c r="N1" s="104"/>
      <c r="O1" s="104"/>
      <c r="P1" s="104"/>
    </row>
    <row r="2" spans="1:21" ht="19.5" customHeight="1">
      <c r="A2" s="490" t="s">
        <v>437</v>
      </c>
      <c r="B2" s="89"/>
      <c r="C2" s="89"/>
      <c r="D2" s="90"/>
      <c r="E2" s="90"/>
      <c r="F2" s="90"/>
      <c r="G2" s="90"/>
      <c r="H2" s="91"/>
      <c r="I2" s="92"/>
      <c r="J2" s="93"/>
      <c r="K2" s="94"/>
      <c r="L2" s="93"/>
      <c r="M2" s="93"/>
      <c r="N2" s="93"/>
      <c r="O2" s="93"/>
      <c r="P2" s="93"/>
    </row>
    <row r="3" spans="1:21" ht="15.75" customHeight="1" thickBot="1">
      <c r="A3" s="271" t="s">
        <v>66</v>
      </c>
      <c r="B3" s="106"/>
      <c r="C3" s="106"/>
      <c r="D3" s="106"/>
      <c r="E3" s="106"/>
      <c r="F3" s="106"/>
      <c r="G3" s="106"/>
      <c r="H3" s="107"/>
      <c r="I3" s="108"/>
      <c r="J3" s="109"/>
      <c r="K3" s="109"/>
      <c r="L3" s="109"/>
      <c r="M3" s="110"/>
      <c r="N3" s="110"/>
      <c r="O3" s="110"/>
      <c r="P3" s="110"/>
    </row>
    <row r="4" spans="1:21" ht="15" customHeight="1">
      <c r="A4" s="1992" t="s">
        <v>48</v>
      </c>
      <c r="B4" s="1996" t="s">
        <v>0</v>
      </c>
      <c r="C4" s="1998" t="s">
        <v>49</v>
      </c>
      <c r="D4" s="2000" t="s">
        <v>50</v>
      </c>
      <c r="E4" s="2001"/>
      <c r="F4" s="2000" t="s">
        <v>51</v>
      </c>
      <c r="G4" s="2002"/>
      <c r="H4" s="2002"/>
      <c r="I4" s="2001"/>
      <c r="J4" s="1990" t="s">
        <v>52</v>
      </c>
      <c r="K4" s="1991"/>
      <c r="L4" s="1983" t="s">
        <v>65</v>
      </c>
      <c r="M4" s="1984"/>
      <c r="N4" s="1985" t="s">
        <v>67</v>
      </c>
      <c r="O4" s="1986"/>
      <c r="P4" s="111" t="s">
        <v>52</v>
      </c>
    </row>
    <row r="5" spans="1:21" ht="15" customHeight="1">
      <c r="A5" s="1993"/>
      <c r="B5" s="1953"/>
      <c r="C5" s="1956"/>
      <c r="D5" s="1960"/>
      <c r="E5" s="1961"/>
      <c r="F5" s="1960"/>
      <c r="G5" s="1963"/>
      <c r="H5" s="1963"/>
      <c r="I5" s="1961"/>
      <c r="J5" s="1943" t="s">
        <v>1</v>
      </c>
      <c r="K5" s="1987"/>
      <c r="L5" s="1988" t="s">
        <v>37</v>
      </c>
      <c r="M5" s="1989"/>
      <c r="N5" s="1981" t="s">
        <v>31</v>
      </c>
      <c r="O5" s="1946"/>
      <c r="P5" s="112" t="s">
        <v>1</v>
      </c>
    </row>
    <row r="6" spans="1:21" ht="15" customHeight="1">
      <c r="A6" s="1994"/>
      <c r="B6" s="1953"/>
      <c r="C6" s="1956"/>
      <c r="D6" s="1964" t="s">
        <v>54</v>
      </c>
      <c r="E6" s="1967" t="s">
        <v>55</v>
      </c>
      <c r="F6" s="1958" t="s">
        <v>54</v>
      </c>
      <c r="G6" s="1959"/>
      <c r="H6" s="1958" t="s">
        <v>56</v>
      </c>
      <c r="I6" s="1972"/>
      <c r="J6" s="98" t="s">
        <v>57</v>
      </c>
      <c r="K6" s="98" t="s">
        <v>4</v>
      </c>
      <c r="L6" s="98" t="s">
        <v>57</v>
      </c>
      <c r="M6" s="98" t="s">
        <v>4</v>
      </c>
      <c r="N6" s="98" t="s">
        <v>57</v>
      </c>
      <c r="O6" s="98" t="s">
        <v>4</v>
      </c>
      <c r="P6" s="99" t="s">
        <v>57</v>
      </c>
    </row>
    <row r="7" spans="1:21" ht="15" customHeight="1">
      <c r="A7" s="1994"/>
      <c r="B7" s="1953"/>
      <c r="C7" s="1956"/>
      <c r="D7" s="1965"/>
      <c r="E7" s="1968"/>
      <c r="F7" s="1970"/>
      <c r="G7" s="1971"/>
      <c r="H7" s="1973"/>
      <c r="I7" s="1974"/>
      <c r="J7" s="466" t="s">
        <v>35</v>
      </c>
      <c r="K7" s="466" t="s">
        <v>26</v>
      </c>
      <c r="L7" s="466" t="s">
        <v>35</v>
      </c>
      <c r="M7" s="466" t="s">
        <v>26</v>
      </c>
      <c r="N7" s="466" t="s">
        <v>27</v>
      </c>
      <c r="O7" s="466" t="s">
        <v>36</v>
      </c>
      <c r="P7" s="467" t="s">
        <v>35</v>
      </c>
    </row>
    <row r="8" spans="1:21" ht="14.25" thickBot="1">
      <c r="A8" s="1995"/>
      <c r="B8" s="1997"/>
      <c r="C8" s="1999"/>
      <c r="D8" s="2003"/>
      <c r="E8" s="2004"/>
      <c r="F8" s="2005"/>
      <c r="G8" s="2006"/>
      <c r="H8" s="2007"/>
      <c r="I8" s="2008"/>
      <c r="J8" s="451">
        <v>0.66666666666666663</v>
      </c>
      <c r="K8" s="451">
        <v>0.16666666666666666</v>
      </c>
      <c r="L8" s="451">
        <v>0.33333333333333331</v>
      </c>
      <c r="M8" s="451">
        <v>0.20833333333333334</v>
      </c>
      <c r="N8" s="451">
        <v>0.83333333333333337</v>
      </c>
      <c r="O8" s="451">
        <v>0.125</v>
      </c>
      <c r="P8" s="452">
        <v>0.66666666666666663</v>
      </c>
    </row>
    <row r="9" spans="1:21" ht="15" hidden="1" customHeight="1">
      <c r="A9" s="331">
        <v>48</v>
      </c>
      <c r="B9" s="113" t="s">
        <v>154</v>
      </c>
      <c r="C9" s="979" t="s">
        <v>55</v>
      </c>
      <c r="D9" s="985" t="s">
        <v>155</v>
      </c>
      <c r="E9" s="115"/>
      <c r="F9" s="354">
        <v>52</v>
      </c>
      <c r="G9" s="986">
        <v>52</v>
      </c>
      <c r="H9" s="987">
        <v>52</v>
      </c>
      <c r="I9" s="988">
        <v>52</v>
      </c>
      <c r="J9" s="116">
        <v>43077</v>
      </c>
      <c r="K9" s="116">
        <v>43078</v>
      </c>
      <c r="L9" s="116">
        <v>43084</v>
      </c>
      <c r="M9" s="116">
        <v>43085</v>
      </c>
      <c r="N9" s="116">
        <v>43086</v>
      </c>
      <c r="O9" s="116">
        <v>43087</v>
      </c>
      <c r="P9" s="116">
        <v>43091</v>
      </c>
      <c r="Q9" s="554" t="s">
        <v>517</v>
      </c>
    </row>
    <row r="10" spans="1:21" ht="15" hidden="1" customHeight="1">
      <c r="A10" s="997">
        <v>49</v>
      </c>
      <c r="B10" s="989" t="s">
        <v>332</v>
      </c>
      <c r="C10" s="990" t="s">
        <v>55</v>
      </c>
      <c r="D10" s="991" t="s">
        <v>333</v>
      </c>
      <c r="E10" s="992"/>
      <c r="F10" s="993">
        <v>10</v>
      </c>
      <c r="G10" s="994">
        <v>10</v>
      </c>
      <c r="H10" s="995" t="s">
        <v>370</v>
      </c>
      <c r="I10" s="995" t="s">
        <v>371</v>
      </c>
      <c r="J10" s="996">
        <v>43084</v>
      </c>
      <c r="K10" s="996">
        <v>43085</v>
      </c>
      <c r="L10" s="996">
        <v>43091</v>
      </c>
      <c r="M10" s="996">
        <v>43092</v>
      </c>
      <c r="N10" s="996">
        <v>43093</v>
      </c>
      <c r="O10" s="996">
        <v>43094</v>
      </c>
      <c r="P10" s="996">
        <v>43098</v>
      </c>
      <c r="Q10" s="554"/>
    </row>
    <row r="11" spans="1:21" ht="15" hidden="1" customHeight="1">
      <c r="A11" s="331">
        <v>50</v>
      </c>
      <c r="B11" s="113" t="s">
        <v>154</v>
      </c>
      <c r="C11" s="979" t="s">
        <v>55</v>
      </c>
      <c r="D11" s="985" t="s">
        <v>155</v>
      </c>
      <c r="E11" s="115"/>
      <c r="F11" s="354">
        <v>53</v>
      </c>
      <c r="G11" s="986">
        <v>53</v>
      </c>
      <c r="H11" s="987">
        <f>H9+1</f>
        <v>53</v>
      </c>
      <c r="I11" s="988">
        <f>I9+1</f>
        <v>53</v>
      </c>
      <c r="J11" s="116">
        <f>J10+7</f>
        <v>43091</v>
      </c>
      <c r="K11" s="116">
        <f>K10+7</f>
        <v>43092</v>
      </c>
      <c r="L11" s="116">
        <f t="shared" ref="L11:P11" si="0">L10+7</f>
        <v>43098</v>
      </c>
      <c r="M11" s="116">
        <f t="shared" si="0"/>
        <v>43099</v>
      </c>
      <c r="N11" s="116">
        <f t="shared" si="0"/>
        <v>43100</v>
      </c>
      <c r="O11" s="116">
        <f t="shared" si="0"/>
        <v>43101</v>
      </c>
      <c r="P11" s="116">
        <f t="shared" si="0"/>
        <v>43105</v>
      </c>
      <c r="Q11" s="554" t="s">
        <v>519</v>
      </c>
    </row>
    <row r="12" spans="1:21" ht="15" hidden="1" customHeight="1">
      <c r="A12" s="997">
        <v>51</v>
      </c>
      <c r="B12" s="989" t="s">
        <v>332</v>
      </c>
      <c r="C12" s="990" t="s">
        <v>55</v>
      </c>
      <c r="D12" s="991" t="s">
        <v>333</v>
      </c>
      <c r="E12" s="992"/>
      <c r="F12" s="993">
        <f t="shared" ref="F12:G12" si="1">F10+1</f>
        <v>11</v>
      </c>
      <c r="G12" s="994">
        <f t="shared" si="1"/>
        <v>11</v>
      </c>
      <c r="H12" s="995" t="s">
        <v>372</v>
      </c>
      <c r="I12" s="995" t="s">
        <v>373</v>
      </c>
      <c r="J12" s="996">
        <f t="shared" ref="J12:P22" si="2">J11+7</f>
        <v>43098</v>
      </c>
      <c r="K12" s="996">
        <f t="shared" ref="K12:P20" si="3">K11+7</f>
        <v>43099</v>
      </c>
      <c r="L12" s="996">
        <f t="shared" si="3"/>
        <v>43105</v>
      </c>
      <c r="M12" s="996">
        <f t="shared" si="3"/>
        <v>43106</v>
      </c>
      <c r="N12" s="996">
        <f t="shared" si="3"/>
        <v>43107</v>
      </c>
      <c r="O12" s="996">
        <f t="shared" si="3"/>
        <v>43108</v>
      </c>
      <c r="P12" s="996">
        <f t="shared" si="3"/>
        <v>43112</v>
      </c>
    </row>
    <row r="13" spans="1:21" ht="15" customHeight="1">
      <c r="A13" s="331">
        <v>1</v>
      </c>
      <c r="B13" s="113" t="s">
        <v>154</v>
      </c>
      <c r="C13" s="979" t="s">
        <v>55</v>
      </c>
      <c r="D13" s="985" t="s">
        <v>155</v>
      </c>
      <c r="E13" s="115"/>
      <c r="F13" s="354">
        <v>54</v>
      </c>
      <c r="G13" s="986">
        <v>54</v>
      </c>
      <c r="H13" s="987">
        <f>H11+1</f>
        <v>54</v>
      </c>
      <c r="I13" s="988">
        <f>I11+1</f>
        <v>54</v>
      </c>
      <c r="J13" s="116">
        <f t="shared" si="2"/>
        <v>43105</v>
      </c>
      <c r="K13" s="116">
        <f t="shared" si="3"/>
        <v>43106</v>
      </c>
      <c r="L13" s="116">
        <f t="shared" si="3"/>
        <v>43112</v>
      </c>
      <c r="M13" s="116">
        <f t="shared" si="3"/>
        <v>43113</v>
      </c>
      <c r="N13" s="116">
        <f t="shared" si="3"/>
        <v>43114</v>
      </c>
      <c r="O13" s="116">
        <f t="shared" si="3"/>
        <v>43115</v>
      </c>
      <c r="P13" s="116">
        <f t="shared" si="3"/>
        <v>43119</v>
      </c>
      <c r="S13" s="462"/>
      <c r="T13" s="114"/>
      <c r="U13" s="114"/>
    </row>
    <row r="14" spans="1:21" ht="15" customHeight="1">
      <c r="A14" s="997">
        <v>2</v>
      </c>
      <c r="B14" s="989" t="s">
        <v>332</v>
      </c>
      <c r="C14" s="990" t="s">
        <v>55</v>
      </c>
      <c r="D14" s="991" t="s">
        <v>333</v>
      </c>
      <c r="E14" s="992"/>
      <c r="F14" s="993">
        <f t="shared" ref="F14:G14" si="4">F12+1</f>
        <v>12</v>
      </c>
      <c r="G14" s="994">
        <f t="shared" si="4"/>
        <v>12</v>
      </c>
      <c r="H14" s="995" t="s">
        <v>470</v>
      </c>
      <c r="I14" s="995" t="s">
        <v>471</v>
      </c>
      <c r="J14" s="996">
        <f t="shared" si="2"/>
        <v>43112</v>
      </c>
      <c r="K14" s="996">
        <f t="shared" si="3"/>
        <v>43113</v>
      </c>
      <c r="L14" s="996">
        <f t="shared" si="3"/>
        <v>43119</v>
      </c>
      <c r="M14" s="996">
        <f t="shared" si="3"/>
        <v>43120</v>
      </c>
      <c r="N14" s="996">
        <f t="shared" si="3"/>
        <v>43121</v>
      </c>
      <c r="O14" s="996">
        <f t="shared" si="3"/>
        <v>43122</v>
      </c>
      <c r="P14" s="996">
        <f t="shared" si="3"/>
        <v>43126</v>
      </c>
      <c r="S14" s="459"/>
      <c r="T14" s="114"/>
      <c r="U14" s="114"/>
    </row>
    <row r="15" spans="1:21" ht="15" customHeight="1">
      <c r="A15" s="331">
        <v>3</v>
      </c>
      <c r="B15" s="113" t="s">
        <v>154</v>
      </c>
      <c r="C15" s="979" t="s">
        <v>55</v>
      </c>
      <c r="D15" s="985" t="s">
        <v>155</v>
      </c>
      <c r="E15" s="115"/>
      <c r="F15" s="354">
        <v>55</v>
      </c>
      <c r="G15" s="986">
        <v>55</v>
      </c>
      <c r="H15" s="987">
        <f>H13+1</f>
        <v>55</v>
      </c>
      <c r="I15" s="988">
        <f>I13+1</f>
        <v>55</v>
      </c>
      <c r="J15" s="116">
        <f t="shared" si="2"/>
        <v>43119</v>
      </c>
      <c r="K15" s="116">
        <f t="shared" si="3"/>
        <v>43120</v>
      </c>
      <c r="L15" s="116">
        <f t="shared" si="3"/>
        <v>43126</v>
      </c>
      <c r="M15" s="116">
        <f t="shared" si="3"/>
        <v>43127</v>
      </c>
      <c r="N15" s="116">
        <f t="shared" si="3"/>
        <v>43128</v>
      </c>
      <c r="O15" s="116">
        <f t="shared" si="3"/>
        <v>43129</v>
      </c>
      <c r="P15" s="116">
        <f t="shared" si="3"/>
        <v>43133</v>
      </c>
      <c r="S15" s="460"/>
      <c r="T15" s="464"/>
      <c r="U15" s="114"/>
    </row>
    <row r="16" spans="1:21" ht="15" customHeight="1">
      <c r="A16" s="997">
        <v>4</v>
      </c>
      <c r="B16" s="989" t="s">
        <v>544</v>
      </c>
      <c r="C16" s="990" t="s">
        <v>55</v>
      </c>
      <c r="D16" s="991" t="s">
        <v>543</v>
      </c>
      <c r="E16" s="992"/>
      <c r="F16" s="993">
        <v>18</v>
      </c>
      <c r="G16" s="994">
        <v>18</v>
      </c>
      <c r="H16" s="995" t="s">
        <v>472</v>
      </c>
      <c r="I16" s="995" t="s">
        <v>473</v>
      </c>
      <c r="J16" s="996">
        <f t="shared" si="2"/>
        <v>43126</v>
      </c>
      <c r="K16" s="996">
        <f t="shared" si="3"/>
        <v>43127</v>
      </c>
      <c r="L16" s="996">
        <f t="shared" si="3"/>
        <v>43133</v>
      </c>
      <c r="M16" s="996">
        <f t="shared" si="3"/>
        <v>43134</v>
      </c>
      <c r="N16" s="996">
        <f t="shared" si="3"/>
        <v>43135</v>
      </c>
      <c r="O16" s="996">
        <f t="shared" si="3"/>
        <v>43136</v>
      </c>
      <c r="P16" s="996">
        <f t="shared" si="3"/>
        <v>43140</v>
      </c>
      <c r="Q16" s="554" t="s">
        <v>540</v>
      </c>
      <c r="S16" s="461"/>
      <c r="T16" s="114"/>
      <c r="U16" s="114"/>
    </row>
    <row r="17" spans="1:21" ht="15" customHeight="1">
      <c r="A17" s="331">
        <v>5</v>
      </c>
      <c r="B17" s="113" t="s">
        <v>154</v>
      </c>
      <c r="C17" s="979" t="s">
        <v>55</v>
      </c>
      <c r="D17" s="985" t="s">
        <v>155</v>
      </c>
      <c r="E17" s="115"/>
      <c r="F17" s="354">
        <v>56</v>
      </c>
      <c r="G17" s="986">
        <v>56</v>
      </c>
      <c r="H17" s="987">
        <f>H15+1</f>
        <v>56</v>
      </c>
      <c r="I17" s="988">
        <f>I15+1</f>
        <v>56</v>
      </c>
      <c r="J17" s="116">
        <f t="shared" si="2"/>
        <v>43133</v>
      </c>
      <c r="K17" s="116">
        <f t="shared" si="3"/>
        <v>43134</v>
      </c>
      <c r="L17" s="116">
        <f t="shared" si="3"/>
        <v>43140</v>
      </c>
      <c r="M17" s="116">
        <f t="shared" si="3"/>
        <v>43141</v>
      </c>
      <c r="N17" s="116">
        <f t="shared" si="3"/>
        <v>43142</v>
      </c>
      <c r="O17" s="116">
        <f t="shared" si="3"/>
        <v>43143</v>
      </c>
      <c r="P17" s="116">
        <f t="shared" si="3"/>
        <v>43147</v>
      </c>
    </row>
    <row r="18" spans="1:21" ht="15" customHeight="1">
      <c r="A18" s="997">
        <v>6</v>
      </c>
      <c r="B18" s="989" t="s">
        <v>544</v>
      </c>
      <c r="C18" s="990" t="s">
        <v>55</v>
      </c>
      <c r="D18" s="991" t="s">
        <v>543</v>
      </c>
      <c r="E18" s="992"/>
      <c r="F18" s="993">
        <f t="shared" ref="F18:G18" si="5">F16+1</f>
        <v>19</v>
      </c>
      <c r="G18" s="994">
        <f t="shared" si="5"/>
        <v>19</v>
      </c>
      <c r="H18" s="995" t="s">
        <v>525</v>
      </c>
      <c r="I18" s="995" t="s">
        <v>526</v>
      </c>
      <c r="J18" s="996">
        <f t="shared" si="2"/>
        <v>43140</v>
      </c>
      <c r="K18" s="996">
        <f t="shared" si="3"/>
        <v>43141</v>
      </c>
      <c r="L18" s="996">
        <f t="shared" si="3"/>
        <v>43147</v>
      </c>
      <c r="M18" s="996">
        <f t="shared" si="3"/>
        <v>43148</v>
      </c>
      <c r="N18" s="996">
        <f t="shared" si="3"/>
        <v>43149</v>
      </c>
      <c r="O18" s="996">
        <f t="shared" si="3"/>
        <v>43150</v>
      </c>
      <c r="P18" s="996">
        <f t="shared" si="3"/>
        <v>43154</v>
      </c>
      <c r="Q18" s="554" t="s">
        <v>541</v>
      </c>
      <c r="R18" s="488"/>
    </row>
    <row r="19" spans="1:21" ht="15" customHeight="1">
      <c r="A19" s="331">
        <v>7</v>
      </c>
      <c r="B19" s="113" t="s">
        <v>154</v>
      </c>
      <c r="C19" s="979" t="s">
        <v>55</v>
      </c>
      <c r="D19" s="985" t="s">
        <v>155</v>
      </c>
      <c r="E19" s="115"/>
      <c r="F19" s="354">
        <v>57</v>
      </c>
      <c r="G19" s="986">
        <v>57</v>
      </c>
      <c r="H19" s="987">
        <f>H17+1</f>
        <v>57</v>
      </c>
      <c r="I19" s="988">
        <f>I17+1</f>
        <v>57</v>
      </c>
      <c r="J19" s="116">
        <f t="shared" si="2"/>
        <v>43147</v>
      </c>
      <c r="K19" s="116">
        <f t="shared" si="3"/>
        <v>43148</v>
      </c>
      <c r="L19" s="116">
        <f t="shared" si="3"/>
        <v>43154</v>
      </c>
      <c r="M19" s="116">
        <f t="shared" si="3"/>
        <v>43155</v>
      </c>
      <c r="N19" s="116">
        <f t="shared" si="3"/>
        <v>43156</v>
      </c>
      <c r="O19" s="116">
        <f t="shared" si="3"/>
        <v>43157</v>
      </c>
      <c r="P19" s="116">
        <f t="shared" si="3"/>
        <v>43161</v>
      </c>
      <c r="Q19" s="114"/>
      <c r="R19" s="488"/>
    </row>
    <row r="20" spans="1:21" ht="15" customHeight="1">
      <c r="A20" s="997">
        <v>8</v>
      </c>
      <c r="B20" s="989" t="s">
        <v>544</v>
      </c>
      <c r="C20" s="990" t="s">
        <v>55</v>
      </c>
      <c r="D20" s="991" t="s">
        <v>543</v>
      </c>
      <c r="E20" s="992"/>
      <c r="F20" s="993">
        <f t="shared" ref="F20:G20" si="6">F18+1</f>
        <v>20</v>
      </c>
      <c r="G20" s="994">
        <f t="shared" si="6"/>
        <v>20</v>
      </c>
      <c r="H20" s="995" t="s">
        <v>527</v>
      </c>
      <c r="I20" s="995" t="s">
        <v>528</v>
      </c>
      <c r="J20" s="996">
        <f t="shared" si="2"/>
        <v>43154</v>
      </c>
      <c r="K20" s="996">
        <f t="shared" si="3"/>
        <v>43155</v>
      </c>
      <c r="L20" s="996">
        <f t="shared" si="3"/>
        <v>43161</v>
      </c>
      <c r="M20" s="996">
        <f t="shared" si="3"/>
        <v>43162</v>
      </c>
      <c r="N20" s="996">
        <f t="shared" si="3"/>
        <v>43163</v>
      </c>
      <c r="O20" s="996">
        <f t="shared" si="3"/>
        <v>43164</v>
      </c>
      <c r="P20" s="996">
        <f t="shared" si="3"/>
        <v>43168</v>
      </c>
      <c r="Q20" s="554" t="s">
        <v>542</v>
      </c>
      <c r="R20" s="488"/>
    </row>
    <row r="21" spans="1:21" ht="15" customHeight="1">
      <c r="A21" s="331">
        <v>9</v>
      </c>
      <c r="B21" s="113" t="s">
        <v>154</v>
      </c>
      <c r="C21" s="1425" t="s">
        <v>55</v>
      </c>
      <c r="D21" s="985" t="s">
        <v>155</v>
      </c>
      <c r="E21" s="115"/>
      <c r="F21" s="354">
        <v>58</v>
      </c>
      <c r="G21" s="986">
        <v>58</v>
      </c>
      <c r="H21" s="987">
        <f>H19+1</f>
        <v>58</v>
      </c>
      <c r="I21" s="988">
        <f>I19+1</f>
        <v>58</v>
      </c>
      <c r="J21" s="116">
        <f t="shared" si="2"/>
        <v>43161</v>
      </c>
      <c r="K21" s="116">
        <f t="shared" si="2"/>
        <v>43162</v>
      </c>
      <c r="L21" s="116">
        <f t="shared" si="2"/>
        <v>43168</v>
      </c>
      <c r="M21" s="116">
        <f t="shared" si="2"/>
        <v>43169</v>
      </c>
      <c r="N21" s="116">
        <f t="shared" si="2"/>
        <v>43170</v>
      </c>
      <c r="O21" s="116">
        <f t="shared" si="2"/>
        <v>43171</v>
      </c>
      <c r="P21" s="116">
        <f t="shared" si="2"/>
        <v>43175</v>
      </c>
      <c r="Q21" s="114"/>
      <c r="R21" s="488"/>
    </row>
    <row r="22" spans="1:21" ht="15" customHeight="1">
      <c r="A22" s="997">
        <v>10</v>
      </c>
      <c r="B22" s="989" t="s">
        <v>544</v>
      </c>
      <c r="C22" s="990" t="s">
        <v>55</v>
      </c>
      <c r="D22" s="991" t="s">
        <v>543</v>
      </c>
      <c r="E22" s="992"/>
      <c r="F22" s="993">
        <f t="shared" ref="F22:G22" si="7">F20+1</f>
        <v>21</v>
      </c>
      <c r="G22" s="994">
        <f t="shared" si="7"/>
        <v>21</v>
      </c>
      <c r="H22" s="995" t="s">
        <v>615</v>
      </c>
      <c r="I22" s="995" t="s">
        <v>616</v>
      </c>
      <c r="J22" s="996">
        <f t="shared" si="2"/>
        <v>43168</v>
      </c>
      <c r="K22" s="996">
        <f t="shared" si="2"/>
        <v>43169</v>
      </c>
      <c r="L22" s="996">
        <f t="shared" si="2"/>
        <v>43175</v>
      </c>
      <c r="M22" s="996">
        <f t="shared" si="2"/>
        <v>43176</v>
      </c>
      <c r="N22" s="996">
        <f t="shared" si="2"/>
        <v>43177</v>
      </c>
      <c r="O22" s="996">
        <f t="shared" si="2"/>
        <v>43178</v>
      </c>
      <c r="P22" s="996">
        <f t="shared" si="2"/>
        <v>43182</v>
      </c>
      <c r="Q22" s="114"/>
      <c r="R22" s="488"/>
      <c r="S22" s="488"/>
      <c r="T22" s="488"/>
      <c r="U22" s="488"/>
    </row>
    <row r="23" spans="1:21" ht="15" customHeight="1">
      <c r="A23" s="331">
        <v>11</v>
      </c>
      <c r="B23" s="113" t="s">
        <v>154</v>
      </c>
      <c r="C23" s="1425" t="s">
        <v>55</v>
      </c>
      <c r="D23" s="985" t="s">
        <v>155</v>
      </c>
      <c r="E23" s="115"/>
      <c r="F23" s="354">
        <v>59</v>
      </c>
      <c r="G23" s="986">
        <v>59</v>
      </c>
      <c r="H23" s="987">
        <f>H21+1</f>
        <v>59</v>
      </c>
      <c r="I23" s="988">
        <f>I21+1</f>
        <v>59</v>
      </c>
      <c r="J23" s="116">
        <f t="shared" ref="J23:P23" si="8">J22+7</f>
        <v>43175</v>
      </c>
      <c r="K23" s="116">
        <f t="shared" si="8"/>
        <v>43176</v>
      </c>
      <c r="L23" s="116">
        <f t="shared" si="8"/>
        <v>43182</v>
      </c>
      <c r="M23" s="116">
        <f t="shared" si="8"/>
        <v>43183</v>
      </c>
      <c r="N23" s="116">
        <f t="shared" si="8"/>
        <v>43184</v>
      </c>
      <c r="O23" s="116">
        <f t="shared" si="8"/>
        <v>43185</v>
      </c>
      <c r="P23" s="116">
        <f t="shared" si="8"/>
        <v>43189</v>
      </c>
      <c r="Q23" s="114"/>
      <c r="R23" s="488"/>
      <c r="S23" s="488"/>
      <c r="T23" s="488"/>
      <c r="U23" s="488"/>
    </row>
    <row r="24" spans="1:21" ht="15" customHeight="1">
      <c r="A24" s="997">
        <v>12</v>
      </c>
      <c r="B24" s="989" t="s">
        <v>544</v>
      </c>
      <c r="C24" s="990" t="s">
        <v>55</v>
      </c>
      <c r="D24" s="991" t="s">
        <v>543</v>
      </c>
      <c r="E24" s="992"/>
      <c r="F24" s="993">
        <f t="shared" ref="F24:G24" si="9">F22+1</f>
        <v>22</v>
      </c>
      <c r="G24" s="994">
        <f t="shared" si="9"/>
        <v>22</v>
      </c>
      <c r="H24" s="995" t="s">
        <v>617</v>
      </c>
      <c r="I24" s="995" t="s">
        <v>618</v>
      </c>
      <c r="J24" s="996">
        <f t="shared" ref="J24:P24" si="10">J23+7</f>
        <v>43182</v>
      </c>
      <c r="K24" s="996">
        <f t="shared" si="10"/>
        <v>43183</v>
      </c>
      <c r="L24" s="996">
        <f t="shared" si="10"/>
        <v>43189</v>
      </c>
      <c r="M24" s="996">
        <f t="shared" si="10"/>
        <v>43190</v>
      </c>
      <c r="N24" s="996">
        <f t="shared" si="10"/>
        <v>43191</v>
      </c>
      <c r="O24" s="996">
        <f t="shared" si="10"/>
        <v>43192</v>
      </c>
      <c r="P24" s="996">
        <f t="shared" si="10"/>
        <v>43196</v>
      </c>
      <c r="Q24" s="114"/>
      <c r="R24" s="488"/>
      <c r="S24" s="488"/>
      <c r="T24" s="488"/>
      <c r="U24" s="488"/>
    </row>
    <row r="25" spans="1:21" ht="15" customHeight="1">
      <c r="A25" s="331">
        <v>13</v>
      </c>
      <c r="B25" s="113" t="s">
        <v>154</v>
      </c>
      <c r="C25" s="1425" t="s">
        <v>55</v>
      </c>
      <c r="D25" s="985" t="s">
        <v>155</v>
      </c>
      <c r="E25" s="115"/>
      <c r="F25" s="354">
        <v>60</v>
      </c>
      <c r="G25" s="986">
        <v>60</v>
      </c>
      <c r="H25" s="987">
        <f>H23+1</f>
        <v>60</v>
      </c>
      <c r="I25" s="988">
        <f>I23+1</f>
        <v>60</v>
      </c>
      <c r="J25" s="116">
        <f t="shared" ref="J25:P25" si="11">J24+7</f>
        <v>43189</v>
      </c>
      <c r="K25" s="116">
        <f t="shared" si="11"/>
        <v>43190</v>
      </c>
      <c r="L25" s="116">
        <f t="shared" si="11"/>
        <v>43196</v>
      </c>
      <c r="M25" s="116">
        <f t="shared" si="11"/>
        <v>43197</v>
      </c>
      <c r="N25" s="116">
        <f t="shared" si="11"/>
        <v>43198</v>
      </c>
      <c r="O25" s="116">
        <f t="shared" si="11"/>
        <v>43199</v>
      </c>
      <c r="P25" s="116">
        <f t="shared" si="11"/>
        <v>43203</v>
      </c>
      <c r="Q25" s="114"/>
      <c r="R25" s="488"/>
      <c r="S25" s="488"/>
      <c r="T25" s="488"/>
      <c r="U25" s="488"/>
    </row>
    <row r="26" spans="1:21" ht="15" customHeight="1">
      <c r="A26" s="997">
        <v>14</v>
      </c>
      <c r="B26" s="989" t="s">
        <v>544</v>
      </c>
      <c r="C26" s="990" t="s">
        <v>55</v>
      </c>
      <c r="D26" s="991" t="s">
        <v>543</v>
      </c>
      <c r="E26" s="992"/>
      <c r="F26" s="993">
        <f t="shared" ref="F26:G26" si="12">F24+1</f>
        <v>23</v>
      </c>
      <c r="G26" s="994">
        <f t="shared" si="12"/>
        <v>23</v>
      </c>
      <c r="H26" s="995" t="s">
        <v>620</v>
      </c>
      <c r="I26" s="995" t="s">
        <v>621</v>
      </c>
      <c r="J26" s="996">
        <f t="shared" ref="J26:P26" si="13">J25+7</f>
        <v>43196</v>
      </c>
      <c r="K26" s="996">
        <f t="shared" si="13"/>
        <v>43197</v>
      </c>
      <c r="L26" s="996">
        <f t="shared" si="13"/>
        <v>43203</v>
      </c>
      <c r="M26" s="996">
        <f t="shared" si="13"/>
        <v>43204</v>
      </c>
      <c r="N26" s="996">
        <f t="shared" si="13"/>
        <v>43205</v>
      </c>
      <c r="O26" s="996">
        <f t="shared" si="13"/>
        <v>43206</v>
      </c>
      <c r="P26" s="996">
        <f t="shared" si="13"/>
        <v>43210</v>
      </c>
      <c r="Q26" s="114"/>
      <c r="R26" s="488"/>
      <c r="S26" s="488"/>
      <c r="T26" s="488"/>
      <c r="U26" s="488"/>
    </row>
    <row r="27" spans="1:21" ht="15" customHeight="1">
      <c r="A27" s="460"/>
      <c r="Q27" s="114"/>
      <c r="R27" s="488"/>
      <c r="S27" s="488"/>
      <c r="T27" s="488"/>
      <c r="U27" s="488"/>
    </row>
    <row r="28" spans="1:21" ht="15" customHeight="1">
      <c r="B28" s="460"/>
      <c r="Q28" s="488"/>
    </row>
    <row r="29" spans="1:21" ht="15" customHeight="1">
      <c r="A29" s="462" t="s">
        <v>276</v>
      </c>
      <c r="L29" s="461"/>
      <c r="O29" s="461" t="s">
        <v>614</v>
      </c>
      <c r="Q29" s="114"/>
    </row>
    <row r="30" spans="1:21" ht="15" customHeight="1">
      <c r="A30" s="459" t="s">
        <v>277</v>
      </c>
      <c r="Q30" s="114"/>
    </row>
    <row r="31" spans="1:21" ht="15" customHeight="1">
      <c r="A31" s="460" t="s">
        <v>278</v>
      </c>
    </row>
    <row r="32" spans="1:21" ht="15" customHeight="1">
      <c r="A32" s="461" t="s">
        <v>279</v>
      </c>
      <c r="N32" s="461"/>
    </row>
    <row r="33" spans="2:7" ht="15" customHeight="1">
      <c r="B33" s="462"/>
    </row>
    <row r="34" spans="2:7" ht="15" customHeight="1">
      <c r="G34" s="878"/>
    </row>
    <row r="35" spans="2:7" ht="15" customHeight="1">
      <c r="G35" s="878"/>
    </row>
  </sheetData>
  <customSheetViews>
    <customSheetView guid="{967F5A9F-B253-4BD7-B2F0-D5E9263F4F1E}" showPageBreaks="1" printArea="1" hiddenRows="1">
      <selection activeCell="I136" sqref="I136"/>
      <pageMargins left="0" right="0" top="0.74803149606299213" bottom="0.74803149606299213" header="0.31496062992125984" footer="0.31496062992125984"/>
      <pageSetup paperSize="9" scale="81" orientation="landscape" r:id="rId1"/>
    </customSheetView>
    <customSheetView guid="{EDB95A30-2005-496F-A42F-4573444B48C4}" showPageBreaks="1" printArea="1" hiddenRows="1">
      <selection activeCell="E90" sqref="E90"/>
      <pageMargins left="0" right="0" top="0.74803149606299213" bottom="0.74803149606299213" header="0.31496062992125984" footer="0.31496062992125984"/>
      <pageSetup paperSize="9" scale="95" orientation="landscape" r:id="rId2"/>
    </customSheetView>
    <customSheetView guid="{BCF08811-82CB-4E16-BDD9-794154AADE6D}" showPageBreaks="1" printArea="1" hiddenRows="1">
      <selection activeCell="E90" sqref="E90"/>
      <pageMargins left="0" right="0" top="0.74803149606299213" bottom="0.74803149606299213" header="0.31496062992125984" footer="0.31496062992125984"/>
      <pageSetup paperSize="9" scale="95" orientation="landscape" r:id="rId3"/>
    </customSheetView>
    <customSheetView guid="{CE63BE3B-321D-4576-9D13-C9B7CB99D4AC}" hiddenRows="1" topLeftCell="A87">
      <selection activeCell="F106" sqref="F106"/>
      <pageMargins left="0" right="0" top="0.74803149606299213" bottom="0.74803149606299213" header="0.31496062992125984" footer="0.31496062992125984"/>
      <pageSetup paperSize="9" scale="61" orientation="landscape" r:id="rId4"/>
    </customSheetView>
    <customSheetView guid="{58347BB0-EA7D-4163-8F7A-9A95E53AC1B7}" hiddenRows="1">
      <selection activeCell="I136" sqref="I136"/>
      <pageMargins left="0" right="0" top="0.74803149606299213" bottom="0.74803149606299213" header="0.31496062992125984" footer="0.31496062992125984"/>
      <pageSetup paperSize="9" scale="81" orientation="landscape" r:id="rId5"/>
    </customSheetView>
    <customSheetView guid="{B5A50C90-D2E8-4109-B6CD-C9EF05DECB2C}" showPageBreaks="1" printArea="1" hiddenRows="1">
      <selection activeCell="E90" sqref="E90"/>
      <pageMargins left="0" right="0" top="0.74803149606299213" bottom="0.74803149606299213" header="0.31496062992125984" footer="0.31496062992125984"/>
      <pageSetup paperSize="9" scale="67" orientation="landscape" r:id="rId6"/>
    </customSheetView>
  </customSheetViews>
  <mergeCells count="15"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L4:M4"/>
    <mergeCell ref="N4:O4"/>
    <mergeCell ref="J5:K5"/>
    <mergeCell ref="L5:M5"/>
    <mergeCell ref="N5:O5"/>
    <mergeCell ref="J4:K4"/>
  </mergeCells>
  <phoneticPr fontId="75" type="noConversion"/>
  <pageMargins left="0" right="0" top="0.74803149606299213" bottom="0.74803149606299213" header="0.31496062992125984" footer="0.31496062992125984"/>
  <pageSetup paperSize="9" scale="81" orientation="landscape" r:id="rId7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Y35"/>
  <sheetViews>
    <sheetView zoomScaleNormal="100" workbookViewId="0">
      <selection activeCell="J37" sqref="J37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4" width="9" style="142"/>
    <col min="5" max="5" width="9" style="142" customWidth="1"/>
    <col min="6" max="6" width="9" style="153"/>
    <col min="7" max="7" width="9" style="158"/>
    <col min="8" max="8" width="9" style="153"/>
    <col min="9" max="9" width="9" style="158"/>
    <col min="10" max="13" width="9.375" style="1" customWidth="1"/>
    <col min="14" max="14" width="10.625" style="1" customWidth="1"/>
    <col min="15" max="15" width="9" style="258"/>
    <col min="16" max="16" width="10.625" style="258" customWidth="1"/>
    <col min="17" max="25" width="9" style="258"/>
    <col min="26" max="16384" width="9" style="1"/>
  </cols>
  <sheetData>
    <row r="1" spans="1:25" ht="19.5">
      <c r="A1" s="252" t="s">
        <v>440</v>
      </c>
      <c r="B1" s="137"/>
      <c r="C1" s="137"/>
      <c r="D1" s="167"/>
      <c r="E1" s="167"/>
      <c r="F1" s="159"/>
      <c r="G1" s="163"/>
      <c r="H1" s="150"/>
      <c r="I1" s="154"/>
      <c r="J1" s="192"/>
      <c r="K1" s="192"/>
      <c r="L1" s="192"/>
      <c r="M1" s="192"/>
      <c r="N1" s="60"/>
      <c r="O1" s="295"/>
      <c r="P1" s="192"/>
    </row>
    <row r="2" spans="1:25" s="142" customFormat="1" ht="19.5">
      <c r="A2" s="252" t="s">
        <v>438</v>
      </c>
      <c r="B2" s="137"/>
      <c r="C2" s="137"/>
      <c r="D2" s="168"/>
      <c r="E2" s="168"/>
      <c r="F2" s="160"/>
      <c r="G2" s="164"/>
      <c r="H2" s="151"/>
      <c r="I2" s="155"/>
      <c r="J2" s="143"/>
      <c r="K2" s="143"/>
      <c r="L2" s="143"/>
      <c r="M2" s="143"/>
      <c r="N2" s="192"/>
      <c r="O2" s="295"/>
      <c r="P2" s="258"/>
      <c r="Q2" s="258"/>
      <c r="R2" s="258"/>
      <c r="S2" s="258"/>
      <c r="T2" s="258"/>
      <c r="U2" s="258"/>
      <c r="V2" s="258"/>
      <c r="W2" s="258"/>
      <c r="X2" s="258"/>
      <c r="Y2" s="258"/>
    </row>
    <row r="3" spans="1:25" s="142" customFormat="1" ht="15.75" thickBot="1">
      <c r="A3" s="253" t="s">
        <v>196</v>
      </c>
      <c r="B3" s="169"/>
      <c r="C3" s="169"/>
      <c r="D3" s="169"/>
      <c r="E3" s="169"/>
      <c r="F3" s="161"/>
      <c r="G3" s="165"/>
      <c r="H3" s="152"/>
      <c r="I3" s="156"/>
      <c r="J3" s="145"/>
      <c r="K3" s="145"/>
      <c r="L3" s="145"/>
      <c r="M3" s="145"/>
      <c r="N3" s="145"/>
      <c r="O3" s="295"/>
      <c r="P3" s="258"/>
      <c r="Q3" s="258"/>
      <c r="R3" s="258"/>
      <c r="S3" s="258"/>
      <c r="T3" s="258"/>
      <c r="U3" s="258"/>
      <c r="V3" s="258"/>
      <c r="W3" s="258"/>
      <c r="X3" s="258"/>
      <c r="Y3" s="258"/>
    </row>
    <row r="4" spans="1:25" s="258" customFormat="1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52</v>
      </c>
      <c r="K4" s="1784"/>
      <c r="L4" s="1783" t="s">
        <v>90</v>
      </c>
      <c r="M4" s="1784"/>
      <c r="N4" s="1785" t="s">
        <v>104</v>
      </c>
      <c r="O4" s="1786"/>
      <c r="P4" s="194" t="s">
        <v>52</v>
      </c>
    </row>
    <row r="5" spans="1:25" s="258" customFormat="1" ht="15" customHeight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1</v>
      </c>
      <c r="K5" s="1782"/>
      <c r="L5" s="1781" t="s">
        <v>98</v>
      </c>
      <c r="M5" s="1782"/>
      <c r="N5" s="1775" t="s">
        <v>105</v>
      </c>
      <c r="O5" s="1776"/>
      <c r="P5" s="195" t="s">
        <v>1</v>
      </c>
    </row>
    <row r="6" spans="1:25" s="258" customFormat="1" ht="15" customHeight="1">
      <c r="A6" s="1687"/>
      <c r="B6" s="1766"/>
      <c r="C6" s="1769"/>
      <c r="D6" s="1771" t="s">
        <v>54</v>
      </c>
      <c r="E6" s="1772" t="s">
        <v>55</v>
      </c>
      <c r="F6" s="1753" t="s">
        <v>54</v>
      </c>
      <c r="G6" s="1754"/>
      <c r="H6" s="2009" t="s">
        <v>56</v>
      </c>
      <c r="I6" s="2010"/>
      <c r="J6" s="183" t="s">
        <v>57</v>
      </c>
      <c r="K6" s="183" t="s">
        <v>4</v>
      </c>
      <c r="L6" s="183" t="s">
        <v>57</v>
      </c>
      <c r="M6" s="183" t="s">
        <v>4</v>
      </c>
      <c r="N6" s="183" t="s">
        <v>57</v>
      </c>
      <c r="O6" s="183" t="s">
        <v>4</v>
      </c>
      <c r="P6" s="196" t="s">
        <v>57</v>
      </c>
    </row>
    <row r="7" spans="1:25" s="258" customFormat="1" ht="15" customHeight="1">
      <c r="A7" s="1687"/>
      <c r="B7" s="1766"/>
      <c r="C7" s="1769"/>
      <c r="D7" s="1766"/>
      <c r="E7" s="1773"/>
      <c r="F7" s="1755"/>
      <c r="G7" s="1756"/>
      <c r="H7" s="2011"/>
      <c r="I7" s="2012"/>
      <c r="J7" s="191" t="s">
        <v>28</v>
      </c>
      <c r="K7" s="191" t="s">
        <v>29</v>
      </c>
      <c r="L7" s="191" t="s">
        <v>28</v>
      </c>
      <c r="M7" s="191" t="s">
        <v>40</v>
      </c>
      <c r="N7" s="191" t="s">
        <v>28</v>
      </c>
      <c r="O7" s="191" t="s">
        <v>40</v>
      </c>
      <c r="P7" s="197" t="s">
        <v>28</v>
      </c>
    </row>
    <row r="8" spans="1:25" s="258" customFormat="1" ht="15" customHeight="1" thickBot="1">
      <c r="A8" s="1742"/>
      <c r="B8" s="1767"/>
      <c r="C8" s="1770"/>
      <c r="D8" s="1767"/>
      <c r="E8" s="1774"/>
      <c r="F8" s="1757"/>
      <c r="G8" s="1758"/>
      <c r="H8" s="2013"/>
      <c r="I8" s="2014"/>
      <c r="J8" s="127">
        <v>0.33333333333333331</v>
      </c>
      <c r="K8" s="127">
        <v>0.70833333333333337</v>
      </c>
      <c r="L8" s="127">
        <v>0.375</v>
      </c>
      <c r="M8" s="127">
        <v>0.83333333333333337</v>
      </c>
      <c r="N8" s="127">
        <v>0.79166666666666663</v>
      </c>
      <c r="O8" s="127">
        <v>0.66666666666666663</v>
      </c>
      <c r="P8" s="128">
        <v>0.33333333333333331</v>
      </c>
    </row>
    <row r="9" spans="1:25" ht="15" hidden="1" customHeight="1">
      <c r="A9" s="255">
        <v>48</v>
      </c>
      <c r="B9" s="220" t="s">
        <v>181</v>
      </c>
      <c r="C9" s="148" t="s">
        <v>55</v>
      </c>
      <c r="D9" s="183" t="s">
        <v>182</v>
      </c>
      <c r="E9" s="183"/>
      <c r="F9" s="235">
        <v>48</v>
      </c>
      <c r="G9" s="236">
        <v>49</v>
      </c>
      <c r="H9" s="83">
        <v>243</v>
      </c>
      <c r="I9" s="157">
        <v>244</v>
      </c>
      <c r="J9" s="19">
        <v>43067</v>
      </c>
      <c r="K9" s="19">
        <v>43068</v>
      </c>
      <c r="L9" s="19">
        <v>43069</v>
      </c>
      <c r="M9" s="19">
        <v>43069</v>
      </c>
      <c r="N9" s="19">
        <v>43074</v>
      </c>
      <c r="O9" s="19">
        <v>43076</v>
      </c>
      <c r="P9" s="19">
        <v>43081</v>
      </c>
    </row>
    <row r="10" spans="1:25" ht="15" hidden="1" customHeight="1">
      <c r="A10" s="255">
        <v>49</v>
      </c>
      <c r="B10" s="220" t="s">
        <v>167</v>
      </c>
      <c r="C10" s="148" t="s">
        <v>55</v>
      </c>
      <c r="D10" s="183" t="s">
        <v>168</v>
      </c>
      <c r="E10" s="183"/>
      <c r="F10" s="235">
        <v>37</v>
      </c>
      <c r="G10" s="236">
        <v>38</v>
      </c>
      <c r="H10" s="83">
        <v>58</v>
      </c>
      <c r="I10" s="157">
        <v>59</v>
      </c>
      <c r="J10" s="19">
        <v>43074</v>
      </c>
      <c r="K10" s="19">
        <v>43075</v>
      </c>
      <c r="L10" s="19">
        <v>43076</v>
      </c>
      <c r="M10" s="19">
        <v>43076</v>
      </c>
      <c r="N10" s="19">
        <v>43081</v>
      </c>
      <c r="O10" s="19">
        <v>43083</v>
      </c>
      <c r="P10" s="19">
        <v>43088</v>
      </c>
    </row>
    <row r="11" spans="1:25" ht="15" hidden="1" customHeight="1">
      <c r="A11" s="255">
        <v>50</v>
      </c>
      <c r="B11" s="220" t="s">
        <v>181</v>
      </c>
      <c r="C11" s="148" t="s">
        <v>55</v>
      </c>
      <c r="D11" s="183" t="s">
        <v>182</v>
      </c>
      <c r="E11" s="183"/>
      <c r="F11" s="235">
        <f t="shared" ref="F11:I11" si="0">F9+1</f>
        <v>49</v>
      </c>
      <c r="G11" s="236">
        <f t="shared" si="0"/>
        <v>50</v>
      </c>
      <c r="H11" s="83">
        <f t="shared" si="0"/>
        <v>244</v>
      </c>
      <c r="I11" s="157">
        <f t="shared" si="0"/>
        <v>245</v>
      </c>
      <c r="J11" s="19">
        <f t="shared" ref="J11:P11" si="1">7+J10</f>
        <v>43081</v>
      </c>
      <c r="K11" s="19">
        <f t="shared" si="1"/>
        <v>43082</v>
      </c>
      <c r="L11" s="19">
        <f t="shared" si="1"/>
        <v>43083</v>
      </c>
      <c r="M11" s="19">
        <f t="shared" si="1"/>
        <v>43083</v>
      </c>
      <c r="N11" s="19">
        <f t="shared" si="1"/>
        <v>43088</v>
      </c>
      <c r="O11" s="19">
        <f t="shared" si="1"/>
        <v>43090</v>
      </c>
      <c r="P11" s="19">
        <f t="shared" si="1"/>
        <v>43095</v>
      </c>
      <c r="Q11" s="521" t="s">
        <v>515</v>
      </c>
    </row>
    <row r="12" spans="1:25" ht="15" hidden="1" customHeight="1">
      <c r="A12" s="255">
        <v>51</v>
      </c>
      <c r="B12" s="220" t="s">
        <v>167</v>
      </c>
      <c r="C12" s="148" t="s">
        <v>55</v>
      </c>
      <c r="D12" s="183" t="s">
        <v>168</v>
      </c>
      <c r="E12" s="183"/>
      <c r="F12" s="235">
        <f>F10+1</f>
        <v>38</v>
      </c>
      <c r="G12" s="236">
        <f>G10+1</f>
        <v>39</v>
      </c>
      <c r="H12" s="83">
        <f>H10+1</f>
        <v>59</v>
      </c>
      <c r="I12" s="157">
        <f>I10+1</f>
        <v>60</v>
      </c>
      <c r="J12" s="19">
        <f t="shared" ref="J12:P12" si="2">7+J11</f>
        <v>43088</v>
      </c>
      <c r="K12" s="19">
        <f t="shared" si="2"/>
        <v>43089</v>
      </c>
      <c r="L12" s="19">
        <f t="shared" si="2"/>
        <v>43090</v>
      </c>
      <c r="M12" s="19">
        <f t="shared" si="2"/>
        <v>43090</v>
      </c>
      <c r="N12" s="19">
        <f t="shared" si="2"/>
        <v>43095</v>
      </c>
      <c r="O12" s="19">
        <f t="shared" si="2"/>
        <v>43097</v>
      </c>
      <c r="P12" s="19">
        <f t="shared" si="2"/>
        <v>43102</v>
      </c>
      <c r="Q12" s="521"/>
    </row>
    <row r="13" spans="1:25" ht="15" hidden="1" customHeight="1">
      <c r="A13" s="255">
        <v>52</v>
      </c>
      <c r="B13" s="220" t="s">
        <v>181</v>
      </c>
      <c r="C13" s="148" t="s">
        <v>55</v>
      </c>
      <c r="D13" s="183" t="s">
        <v>182</v>
      </c>
      <c r="E13" s="183"/>
      <c r="F13" s="235">
        <f t="shared" ref="F13:I13" si="3">F11+1</f>
        <v>50</v>
      </c>
      <c r="G13" s="236">
        <f t="shared" si="3"/>
        <v>51</v>
      </c>
      <c r="H13" s="83">
        <f t="shared" si="3"/>
        <v>245</v>
      </c>
      <c r="I13" s="157">
        <f t="shared" si="3"/>
        <v>246</v>
      </c>
      <c r="J13" s="19">
        <f t="shared" ref="J13:P13" si="4">7+J12</f>
        <v>43095</v>
      </c>
      <c r="K13" s="19">
        <f t="shared" si="4"/>
        <v>43096</v>
      </c>
      <c r="L13" s="19">
        <f t="shared" si="4"/>
        <v>43097</v>
      </c>
      <c r="M13" s="19">
        <f t="shared" si="4"/>
        <v>43097</v>
      </c>
      <c r="N13" s="19">
        <f t="shared" si="4"/>
        <v>43102</v>
      </c>
      <c r="O13" s="19">
        <f t="shared" si="4"/>
        <v>43104</v>
      </c>
      <c r="P13" s="19">
        <f t="shared" si="4"/>
        <v>43109</v>
      </c>
      <c r="Q13" s="521" t="s">
        <v>516</v>
      </c>
    </row>
    <row r="14" spans="1:25" ht="15" hidden="1" customHeight="1">
      <c r="A14" s="255">
        <v>1</v>
      </c>
      <c r="B14" s="220" t="s">
        <v>167</v>
      </c>
      <c r="C14" s="148" t="s">
        <v>55</v>
      </c>
      <c r="D14" s="183" t="s">
        <v>168</v>
      </c>
      <c r="E14" s="183"/>
      <c r="F14" s="235">
        <f>F12+1</f>
        <v>39</v>
      </c>
      <c r="G14" s="236">
        <f>G12+1</f>
        <v>40</v>
      </c>
      <c r="H14" s="83">
        <f>H12+1</f>
        <v>60</v>
      </c>
      <c r="I14" s="157">
        <f>I12+1</f>
        <v>61</v>
      </c>
      <c r="J14" s="19">
        <f t="shared" ref="J14:P14" si="5">7+J13</f>
        <v>43102</v>
      </c>
      <c r="K14" s="19">
        <f t="shared" si="5"/>
        <v>43103</v>
      </c>
      <c r="L14" s="19">
        <f t="shared" si="5"/>
        <v>43104</v>
      </c>
      <c r="M14" s="19">
        <f t="shared" si="5"/>
        <v>43104</v>
      </c>
      <c r="N14" s="19">
        <f t="shared" si="5"/>
        <v>43109</v>
      </c>
      <c r="O14" s="19">
        <f t="shared" si="5"/>
        <v>43111</v>
      </c>
      <c r="P14" s="19">
        <f t="shared" si="5"/>
        <v>43116</v>
      </c>
    </row>
    <row r="15" spans="1:25" ht="15" hidden="1" customHeight="1">
      <c r="A15" s="255">
        <v>2</v>
      </c>
      <c r="B15" s="220" t="s">
        <v>181</v>
      </c>
      <c r="C15" s="148" t="s">
        <v>55</v>
      </c>
      <c r="D15" s="183" t="s">
        <v>182</v>
      </c>
      <c r="E15" s="183"/>
      <c r="F15" s="235">
        <f t="shared" ref="F15:I15" si="6">F13+1</f>
        <v>51</v>
      </c>
      <c r="G15" s="236">
        <f t="shared" si="6"/>
        <v>52</v>
      </c>
      <c r="H15" s="83">
        <f t="shared" si="6"/>
        <v>246</v>
      </c>
      <c r="I15" s="157">
        <f t="shared" si="6"/>
        <v>247</v>
      </c>
      <c r="J15" s="19">
        <f t="shared" ref="J15:P15" si="7">7+J14</f>
        <v>43109</v>
      </c>
      <c r="K15" s="19">
        <f t="shared" si="7"/>
        <v>43110</v>
      </c>
      <c r="L15" s="19">
        <f t="shared" si="7"/>
        <v>43111</v>
      </c>
      <c r="M15" s="19">
        <f t="shared" si="7"/>
        <v>43111</v>
      </c>
      <c r="N15" s="19">
        <f t="shared" si="7"/>
        <v>43116</v>
      </c>
      <c r="O15" s="19">
        <f t="shared" si="7"/>
        <v>43118</v>
      </c>
      <c r="P15" s="19">
        <f t="shared" si="7"/>
        <v>43123</v>
      </c>
    </row>
    <row r="16" spans="1:25" ht="15" hidden="1" customHeight="1">
      <c r="A16" s="255">
        <v>3</v>
      </c>
      <c r="B16" s="220" t="s">
        <v>167</v>
      </c>
      <c r="C16" s="148" t="s">
        <v>55</v>
      </c>
      <c r="D16" s="183" t="s">
        <v>168</v>
      </c>
      <c r="E16" s="183"/>
      <c r="F16" s="235">
        <f>F14+1</f>
        <v>40</v>
      </c>
      <c r="G16" s="236">
        <f>G14+1</f>
        <v>41</v>
      </c>
      <c r="H16" s="83">
        <f>H14+1</f>
        <v>61</v>
      </c>
      <c r="I16" s="157">
        <f>I14+1</f>
        <v>62</v>
      </c>
      <c r="J16" s="19">
        <f t="shared" ref="J16:P16" si="8">7+J15</f>
        <v>43116</v>
      </c>
      <c r="K16" s="19">
        <f t="shared" si="8"/>
        <v>43117</v>
      </c>
      <c r="L16" s="19">
        <f t="shared" si="8"/>
        <v>43118</v>
      </c>
      <c r="M16" s="19">
        <f t="shared" si="8"/>
        <v>43118</v>
      </c>
      <c r="N16" s="19">
        <f t="shared" si="8"/>
        <v>43123</v>
      </c>
      <c r="O16" s="19">
        <f t="shared" si="8"/>
        <v>43125</v>
      </c>
      <c r="P16" s="19">
        <f t="shared" si="8"/>
        <v>43130</v>
      </c>
    </row>
    <row r="17" spans="1:16" ht="15" hidden="1" customHeight="1">
      <c r="A17" s="255">
        <v>4</v>
      </c>
      <c r="B17" s="220" t="s">
        <v>181</v>
      </c>
      <c r="C17" s="148" t="s">
        <v>55</v>
      </c>
      <c r="D17" s="183" t="s">
        <v>182</v>
      </c>
      <c r="E17" s="183"/>
      <c r="F17" s="235">
        <f t="shared" ref="F17:I17" si="9">F15+1</f>
        <v>52</v>
      </c>
      <c r="G17" s="236">
        <f t="shared" si="9"/>
        <v>53</v>
      </c>
      <c r="H17" s="83">
        <f t="shared" si="9"/>
        <v>247</v>
      </c>
      <c r="I17" s="157">
        <f t="shared" si="9"/>
        <v>248</v>
      </c>
      <c r="J17" s="19">
        <f t="shared" ref="J17:P17" si="10">7+J16</f>
        <v>43123</v>
      </c>
      <c r="K17" s="19">
        <f t="shared" si="10"/>
        <v>43124</v>
      </c>
      <c r="L17" s="19">
        <f t="shared" si="10"/>
        <v>43125</v>
      </c>
      <c r="M17" s="19">
        <f t="shared" si="10"/>
        <v>43125</v>
      </c>
      <c r="N17" s="19">
        <f t="shared" si="10"/>
        <v>43130</v>
      </c>
      <c r="O17" s="19">
        <f t="shared" si="10"/>
        <v>43132</v>
      </c>
      <c r="P17" s="19">
        <f t="shared" si="10"/>
        <v>43137</v>
      </c>
    </row>
    <row r="18" spans="1:16" ht="15" customHeight="1">
      <c r="A18" s="255">
        <v>5</v>
      </c>
      <c r="B18" s="220" t="s">
        <v>167</v>
      </c>
      <c r="C18" s="148" t="s">
        <v>55</v>
      </c>
      <c r="D18" s="183" t="s">
        <v>168</v>
      </c>
      <c r="E18" s="183"/>
      <c r="F18" s="235">
        <f>F16+1</f>
        <v>41</v>
      </c>
      <c r="G18" s="236">
        <f>G16+1</f>
        <v>42</v>
      </c>
      <c r="H18" s="83">
        <f>H16+1</f>
        <v>62</v>
      </c>
      <c r="I18" s="157">
        <f>I16+1</f>
        <v>63</v>
      </c>
      <c r="J18" s="19">
        <f t="shared" ref="J18:P18" si="11">7+J17</f>
        <v>43130</v>
      </c>
      <c r="K18" s="19">
        <f t="shared" si="11"/>
        <v>43131</v>
      </c>
      <c r="L18" s="19">
        <f t="shared" si="11"/>
        <v>43132</v>
      </c>
      <c r="M18" s="19">
        <f t="shared" si="11"/>
        <v>43132</v>
      </c>
      <c r="N18" s="19">
        <f t="shared" si="11"/>
        <v>43137</v>
      </c>
      <c r="O18" s="19">
        <f t="shared" si="11"/>
        <v>43139</v>
      </c>
      <c r="P18" s="19">
        <f t="shared" si="11"/>
        <v>43144</v>
      </c>
    </row>
    <row r="19" spans="1:16" ht="15" customHeight="1">
      <c r="A19" s="255">
        <v>6</v>
      </c>
      <c r="B19" s="220" t="s">
        <v>181</v>
      </c>
      <c r="C19" s="148" t="s">
        <v>55</v>
      </c>
      <c r="D19" s="183" t="s">
        <v>182</v>
      </c>
      <c r="E19" s="183"/>
      <c r="F19" s="235">
        <f t="shared" ref="F19:I19" si="12">F17+1</f>
        <v>53</v>
      </c>
      <c r="G19" s="236">
        <f t="shared" si="12"/>
        <v>54</v>
      </c>
      <c r="H19" s="83">
        <f t="shared" si="12"/>
        <v>248</v>
      </c>
      <c r="I19" s="157">
        <f t="shared" si="12"/>
        <v>249</v>
      </c>
      <c r="J19" s="19">
        <f t="shared" ref="J19:P19" si="13">7+J18</f>
        <v>43137</v>
      </c>
      <c r="K19" s="19">
        <f t="shared" si="13"/>
        <v>43138</v>
      </c>
      <c r="L19" s="19">
        <f t="shared" si="13"/>
        <v>43139</v>
      </c>
      <c r="M19" s="19">
        <f t="shared" si="13"/>
        <v>43139</v>
      </c>
      <c r="N19" s="19">
        <f t="shared" si="13"/>
        <v>43144</v>
      </c>
      <c r="O19" s="19">
        <f t="shared" si="13"/>
        <v>43146</v>
      </c>
      <c r="P19" s="19">
        <f t="shared" si="13"/>
        <v>43151</v>
      </c>
    </row>
    <row r="20" spans="1:16" ht="15" customHeight="1">
      <c r="A20" s="255">
        <v>7</v>
      </c>
      <c r="B20" s="220" t="s">
        <v>167</v>
      </c>
      <c r="C20" s="148" t="s">
        <v>55</v>
      </c>
      <c r="D20" s="183" t="s">
        <v>168</v>
      </c>
      <c r="E20" s="183"/>
      <c r="F20" s="235">
        <f>F18+1</f>
        <v>42</v>
      </c>
      <c r="G20" s="236">
        <f>G18+1</f>
        <v>43</v>
      </c>
      <c r="H20" s="83">
        <f>H18+1</f>
        <v>63</v>
      </c>
      <c r="I20" s="157">
        <f>I18+1</f>
        <v>64</v>
      </c>
      <c r="J20" s="19">
        <f t="shared" ref="J20:P20" si="14">7+J19</f>
        <v>43144</v>
      </c>
      <c r="K20" s="19">
        <f t="shared" si="14"/>
        <v>43145</v>
      </c>
      <c r="L20" s="19">
        <f t="shared" si="14"/>
        <v>43146</v>
      </c>
      <c r="M20" s="19">
        <f t="shared" si="14"/>
        <v>43146</v>
      </c>
      <c r="N20" s="19">
        <f t="shared" si="14"/>
        <v>43151</v>
      </c>
      <c r="O20" s="19">
        <f t="shared" si="14"/>
        <v>43153</v>
      </c>
      <c r="P20" s="19">
        <f t="shared" si="14"/>
        <v>43158</v>
      </c>
    </row>
    <row r="21" spans="1:16" ht="15" customHeight="1">
      <c r="A21" s="255">
        <v>8</v>
      </c>
      <c r="B21" s="220" t="s">
        <v>181</v>
      </c>
      <c r="C21" s="148" t="s">
        <v>55</v>
      </c>
      <c r="D21" s="183" t="s">
        <v>182</v>
      </c>
      <c r="E21" s="183"/>
      <c r="F21" s="235">
        <f t="shared" ref="F21:I21" si="15">F19+1</f>
        <v>54</v>
      </c>
      <c r="G21" s="236">
        <f t="shared" si="15"/>
        <v>55</v>
      </c>
      <c r="H21" s="83">
        <f t="shared" si="15"/>
        <v>249</v>
      </c>
      <c r="I21" s="157">
        <f t="shared" si="15"/>
        <v>250</v>
      </c>
      <c r="J21" s="19">
        <f t="shared" ref="J21:P21" si="16">7+J20</f>
        <v>43151</v>
      </c>
      <c r="K21" s="19">
        <f t="shared" si="16"/>
        <v>43152</v>
      </c>
      <c r="L21" s="19">
        <f t="shared" si="16"/>
        <v>43153</v>
      </c>
      <c r="M21" s="19">
        <f t="shared" si="16"/>
        <v>43153</v>
      </c>
      <c r="N21" s="19">
        <f t="shared" si="16"/>
        <v>43158</v>
      </c>
      <c r="O21" s="19">
        <f t="shared" si="16"/>
        <v>43160</v>
      </c>
      <c r="P21" s="19">
        <f t="shared" si="16"/>
        <v>43165</v>
      </c>
    </row>
    <row r="22" spans="1:16" ht="15" customHeight="1">
      <c r="A22" s="255">
        <v>9</v>
      </c>
      <c r="B22" s="220" t="s">
        <v>167</v>
      </c>
      <c r="C22" s="148" t="s">
        <v>55</v>
      </c>
      <c r="D22" s="183" t="s">
        <v>168</v>
      </c>
      <c r="E22" s="183"/>
      <c r="F22" s="235">
        <f>F20+1</f>
        <v>43</v>
      </c>
      <c r="G22" s="236">
        <f>G20+1</f>
        <v>44</v>
      </c>
      <c r="H22" s="83">
        <f>H20+1</f>
        <v>64</v>
      </c>
      <c r="I22" s="157">
        <f>I20+1</f>
        <v>65</v>
      </c>
      <c r="J22" s="19">
        <f t="shared" ref="J22:P22" si="17">7+J21</f>
        <v>43158</v>
      </c>
      <c r="K22" s="19">
        <f t="shared" si="17"/>
        <v>43159</v>
      </c>
      <c r="L22" s="19">
        <f t="shared" si="17"/>
        <v>43160</v>
      </c>
      <c r="M22" s="19">
        <f t="shared" si="17"/>
        <v>43160</v>
      </c>
      <c r="N22" s="19">
        <f t="shared" si="17"/>
        <v>43165</v>
      </c>
      <c r="O22" s="19">
        <f t="shared" si="17"/>
        <v>43167</v>
      </c>
      <c r="P22" s="19">
        <f t="shared" si="17"/>
        <v>43172</v>
      </c>
    </row>
    <row r="23" spans="1:16" ht="15" customHeight="1">
      <c r="A23" s="255">
        <v>10</v>
      </c>
      <c r="B23" s="220" t="s">
        <v>181</v>
      </c>
      <c r="C23" s="148" t="s">
        <v>55</v>
      </c>
      <c r="D23" s="183" t="s">
        <v>182</v>
      </c>
      <c r="E23" s="183"/>
      <c r="F23" s="235">
        <f t="shared" ref="F23:I23" si="18">F21+1</f>
        <v>55</v>
      </c>
      <c r="G23" s="236">
        <f t="shared" si="18"/>
        <v>56</v>
      </c>
      <c r="H23" s="83">
        <f t="shared" si="18"/>
        <v>250</v>
      </c>
      <c r="I23" s="157">
        <f t="shared" si="18"/>
        <v>251</v>
      </c>
      <c r="J23" s="19">
        <f t="shared" ref="J23:P23" si="19">7+J22</f>
        <v>43165</v>
      </c>
      <c r="K23" s="19">
        <f t="shared" si="19"/>
        <v>43166</v>
      </c>
      <c r="L23" s="19">
        <f t="shared" si="19"/>
        <v>43167</v>
      </c>
      <c r="M23" s="19">
        <f t="shared" si="19"/>
        <v>43167</v>
      </c>
      <c r="N23" s="19">
        <f t="shared" si="19"/>
        <v>43172</v>
      </c>
      <c r="O23" s="19">
        <f t="shared" si="19"/>
        <v>43174</v>
      </c>
      <c r="P23" s="19">
        <f t="shared" si="19"/>
        <v>43179</v>
      </c>
    </row>
    <row r="24" spans="1:16" ht="15" customHeight="1">
      <c r="A24" s="255">
        <v>9</v>
      </c>
      <c r="B24" s="220" t="s">
        <v>167</v>
      </c>
      <c r="C24" s="148" t="s">
        <v>55</v>
      </c>
      <c r="D24" s="183" t="s">
        <v>168</v>
      </c>
      <c r="E24" s="183"/>
      <c r="F24" s="235">
        <f>F22+1</f>
        <v>44</v>
      </c>
      <c r="G24" s="236">
        <f>G22+1</f>
        <v>45</v>
      </c>
      <c r="H24" s="83">
        <f>H22+1</f>
        <v>65</v>
      </c>
      <c r="I24" s="157">
        <f>I22+1</f>
        <v>66</v>
      </c>
      <c r="J24" s="19">
        <f t="shared" ref="J24:P24" si="20">7+J23</f>
        <v>43172</v>
      </c>
      <c r="K24" s="19">
        <f t="shared" si="20"/>
        <v>43173</v>
      </c>
      <c r="L24" s="19">
        <f t="shared" si="20"/>
        <v>43174</v>
      </c>
      <c r="M24" s="19">
        <f t="shared" si="20"/>
        <v>43174</v>
      </c>
      <c r="N24" s="19">
        <f t="shared" si="20"/>
        <v>43179</v>
      </c>
      <c r="O24" s="19">
        <f t="shared" si="20"/>
        <v>43181</v>
      </c>
      <c r="P24" s="19">
        <f t="shared" si="20"/>
        <v>43186</v>
      </c>
    </row>
    <row r="25" spans="1:16" ht="15" customHeight="1">
      <c r="A25" s="255">
        <v>10</v>
      </c>
      <c r="B25" s="220" t="s">
        <v>181</v>
      </c>
      <c r="C25" s="148" t="s">
        <v>55</v>
      </c>
      <c r="D25" s="183" t="s">
        <v>182</v>
      </c>
      <c r="E25" s="183"/>
      <c r="F25" s="235">
        <f t="shared" ref="F25:I25" si="21">F23+1</f>
        <v>56</v>
      </c>
      <c r="G25" s="236">
        <f t="shared" si="21"/>
        <v>57</v>
      </c>
      <c r="H25" s="83">
        <f t="shared" si="21"/>
        <v>251</v>
      </c>
      <c r="I25" s="157">
        <f t="shared" si="21"/>
        <v>252</v>
      </c>
      <c r="J25" s="19">
        <f t="shared" ref="J25:P25" si="22">7+J24</f>
        <v>43179</v>
      </c>
      <c r="K25" s="19">
        <f t="shared" si="22"/>
        <v>43180</v>
      </c>
      <c r="L25" s="19">
        <f t="shared" si="22"/>
        <v>43181</v>
      </c>
      <c r="M25" s="19">
        <f t="shared" si="22"/>
        <v>43181</v>
      </c>
      <c r="N25" s="19">
        <f t="shared" si="22"/>
        <v>43186</v>
      </c>
      <c r="O25" s="19">
        <f t="shared" si="22"/>
        <v>43188</v>
      </c>
      <c r="P25" s="19">
        <f t="shared" si="22"/>
        <v>43193</v>
      </c>
    </row>
    <row r="26" spans="1:16" ht="15" customHeight="1">
      <c r="A26" s="255">
        <v>9</v>
      </c>
      <c r="B26" s="220" t="s">
        <v>167</v>
      </c>
      <c r="C26" s="148" t="s">
        <v>55</v>
      </c>
      <c r="D26" s="183" t="s">
        <v>168</v>
      </c>
      <c r="E26" s="183"/>
      <c r="F26" s="235">
        <f>F24+1</f>
        <v>45</v>
      </c>
      <c r="G26" s="236">
        <f>G24+1</f>
        <v>46</v>
      </c>
      <c r="H26" s="83">
        <f>H24+1</f>
        <v>66</v>
      </c>
      <c r="I26" s="157">
        <f>I24+1</f>
        <v>67</v>
      </c>
      <c r="J26" s="19">
        <f t="shared" ref="J26:P26" si="23">7+J25</f>
        <v>43186</v>
      </c>
      <c r="K26" s="19">
        <f t="shared" si="23"/>
        <v>43187</v>
      </c>
      <c r="L26" s="19">
        <f t="shared" si="23"/>
        <v>43188</v>
      </c>
      <c r="M26" s="19">
        <f t="shared" si="23"/>
        <v>43188</v>
      </c>
      <c r="N26" s="19">
        <f t="shared" si="23"/>
        <v>43193</v>
      </c>
      <c r="O26" s="19">
        <f t="shared" si="23"/>
        <v>43195</v>
      </c>
      <c r="P26" s="19">
        <f t="shared" si="23"/>
        <v>43200</v>
      </c>
    </row>
    <row r="27" spans="1:16" ht="15" customHeight="1">
      <c r="A27" s="255">
        <v>10</v>
      </c>
      <c r="B27" s="220" t="s">
        <v>181</v>
      </c>
      <c r="C27" s="148" t="s">
        <v>55</v>
      </c>
      <c r="D27" s="183" t="s">
        <v>182</v>
      </c>
      <c r="E27" s="183"/>
      <c r="F27" s="235">
        <f t="shared" ref="F27:I27" si="24">F25+1</f>
        <v>57</v>
      </c>
      <c r="G27" s="236">
        <f t="shared" si="24"/>
        <v>58</v>
      </c>
      <c r="H27" s="83">
        <f t="shared" si="24"/>
        <v>252</v>
      </c>
      <c r="I27" s="157">
        <f t="shared" si="24"/>
        <v>253</v>
      </c>
      <c r="J27" s="19">
        <f t="shared" ref="J27:P27" si="25">7+J26</f>
        <v>43193</v>
      </c>
      <c r="K27" s="19">
        <f t="shared" si="25"/>
        <v>43194</v>
      </c>
      <c r="L27" s="19">
        <f t="shared" si="25"/>
        <v>43195</v>
      </c>
      <c r="M27" s="19">
        <f t="shared" si="25"/>
        <v>43195</v>
      </c>
      <c r="N27" s="19">
        <f t="shared" si="25"/>
        <v>43200</v>
      </c>
      <c r="O27" s="19">
        <f t="shared" si="25"/>
        <v>43202</v>
      </c>
      <c r="P27" s="19">
        <f t="shared" si="25"/>
        <v>43207</v>
      </c>
    </row>
    <row r="28" spans="1:16" ht="15" customHeight="1">
      <c r="A28" s="142"/>
      <c r="E28" s="153"/>
      <c r="F28" s="158"/>
      <c r="G28" s="153"/>
      <c r="H28" s="158"/>
      <c r="I28" s="1"/>
      <c r="N28" s="258"/>
    </row>
    <row r="29" spans="1:16" ht="15" customHeight="1">
      <c r="B29" s="256"/>
      <c r="C29" s="650"/>
      <c r="F29" s="142"/>
      <c r="G29" s="153"/>
      <c r="H29" s="158"/>
      <c r="I29" s="153"/>
      <c r="J29" s="158"/>
      <c r="O29" s="1"/>
    </row>
    <row r="30" spans="1:16" ht="15" customHeight="1">
      <c r="B30" s="650" t="s">
        <v>365</v>
      </c>
      <c r="O30" s="1" t="s">
        <v>614</v>
      </c>
    </row>
    <row r="31" spans="1:16" ht="15" customHeight="1">
      <c r="B31" s="142" t="s">
        <v>367</v>
      </c>
    </row>
    <row r="32" spans="1:16" ht="15" customHeight="1">
      <c r="B32" s="142" t="s">
        <v>366</v>
      </c>
    </row>
    <row r="33" spans="2:15" ht="15" customHeight="1">
      <c r="B33" s="256"/>
      <c r="F33" s="142"/>
      <c r="G33" s="153"/>
      <c r="H33" s="158"/>
      <c r="I33" s="153"/>
      <c r="J33" s="158"/>
      <c r="O33" s="1"/>
    </row>
    <row r="34" spans="2:15" ht="15" customHeight="1">
      <c r="B34" s="256"/>
      <c r="F34" s="142"/>
      <c r="G34" s="153"/>
      <c r="H34" s="158"/>
      <c r="I34" s="153"/>
      <c r="J34" s="158"/>
      <c r="O34" s="1"/>
    </row>
    <row r="35" spans="2:15" ht="15" customHeight="1">
      <c r="B35" s="256"/>
      <c r="F35" s="142"/>
      <c r="G35" s="153"/>
      <c r="H35" s="158"/>
      <c r="I35" s="153"/>
      <c r="J35" s="158"/>
      <c r="O35" s="1"/>
    </row>
  </sheetData>
  <customSheetViews>
    <customSheetView guid="{967F5A9F-B253-4BD7-B2F0-D5E9263F4F1E}" showPageBreaks="1" fitToPage="1">
      <selection activeCell="N75" sqref="N75"/>
      <pageMargins left="0.25" right="0.25" top="0.75" bottom="0.75" header="0.3" footer="0.3"/>
      <pageSetup paperSize="9" scale="40" orientation="landscape" r:id="rId1"/>
    </customSheetView>
    <customSheetView guid="{EDB95A30-2005-496F-A42F-4573444B48C4}" fitToPage="1">
      <selection activeCell="N75" sqref="N75"/>
      <pageMargins left="0.25" right="0.25" top="0.75" bottom="0.75" header="0.3" footer="0.3"/>
      <pageSetup paperSize="9" scale="48" orientation="landscape" r:id="rId2"/>
    </customSheetView>
    <customSheetView guid="{BCF08811-82CB-4E16-BDD9-794154AADE6D}" showPageBreaks="1" fitToPage="1">
      <selection activeCell="N75" sqref="N75"/>
      <pageMargins left="0.25" right="0.25" top="0.75" bottom="0.75" header="0.3" footer="0.3"/>
      <pageSetup paperSize="9" scale="48" orientation="landscape" r:id="rId3"/>
    </customSheetView>
    <customSheetView guid="{D237E25F-83F7-4363-8B2A-30407D508333}" topLeftCell="A13">
      <selection activeCell="I47" sqref="I47"/>
      <pageMargins left="0.7" right="0.7" top="0.75" bottom="0.75" header="0.3" footer="0.3"/>
    </customSheetView>
    <customSheetView guid="{8D57CB67-B754-4BD0-BD8A-07ED4472C255}" topLeftCell="A16">
      <selection activeCell="F47" sqref="F47:I48"/>
      <pageMargins left="0.7" right="0.7" top="0.75" bottom="0.75" header="0.3" footer="0.3"/>
    </customSheetView>
    <customSheetView guid="{CE63BE3B-321D-4576-9D13-C9B7CB99D4AC}" fitToPage="1" hiddenRows="1" topLeftCell="A2">
      <selection activeCell="H55" sqref="H55"/>
      <pageMargins left="0.25" right="0.25" top="0.75" bottom="0.75" header="0.3" footer="0.3"/>
      <pageSetup paperSize="9" scale="76" orientation="landscape" r:id="rId4"/>
    </customSheetView>
    <customSheetView guid="{58347BB0-EA7D-4163-8F7A-9A95E53AC1B7}" fitToPage="1" hiddenRows="1">
      <selection activeCell="R80" sqref="R80"/>
      <pageMargins left="0.25" right="0.25" top="0.75" bottom="0.75" header="0.3" footer="0.3"/>
      <pageSetup paperSize="9" scale="73" orientation="landscape" r:id="rId5"/>
    </customSheetView>
    <customSheetView guid="{B5A50C90-D2E8-4109-B6CD-C9EF05DECB2C}" showPageBreaks="1" hiddenRows="1">
      <selection activeCell="J37" sqref="J37"/>
      <pageMargins left="0.7" right="0.7" top="0.75" bottom="0.75" header="0.3" footer="0.3"/>
      <pageSetup paperSize="9" scale="71" orientation="landscape" r:id="rId6"/>
    </customSheetView>
  </customSheetViews>
  <mergeCells count="15">
    <mergeCell ref="J4:K4"/>
    <mergeCell ref="N4:O4"/>
    <mergeCell ref="J5:K5"/>
    <mergeCell ref="N5:O5"/>
    <mergeCell ref="D6:D8"/>
    <mergeCell ref="E6:E8"/>
    <mergeCell ref="F6:G8"/>
    <mergeCell ref="H6:I8"/>
    <mergeCell ref="L4:M4"/>
    <mergeCell ref="L5:M5"/>
    <mergeCell ref="A4:A8"/>
    <mergeCell ref="B4:B8"/>
    <mergeCell ref="C4:C8"/>
    <mergeCell ref="D4:E5"/>
    <mergeCell ref="F4:I5"/>
  </mergeCells>
  <phoneticPr fontId="75" type="noConversion"/>
  <pageMargins left="0.25" right="0.25" top="0.75" bottom="0.75" header="0.3" footer="0.3"/>
  <pageSetup paperSize="9" scale="80" orientation="landscape" r:id="rId7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W64"/>
  <sheetViews>
    <sheetView topLeftCell="A2" zoomScaleNormal="100" workbookViewId="0">
      <selection activeCell="J67" sqref="J67"/>
    </sheetView>
  </sheetViews>
  <sheetFormatPr defaultColWidth="4.25" defaultRowHeight="13.5"/>
  <cols>
    <col min="1" max="1" width="4.25" style="256" customWidth="1"/>
    <col min="2" max="2" width="18.5" style="1" customWidth="1"/>
    <col min="3" max="9" width="9" style="1" customWidth="1"/>
    <col min="10" max="13" width="9.375" style="1" customWidth="1"/>
    <col min="14" max="14" width="10.625" style="1" customWidth="1"/>
    <col min="15" max="18" width="9" style="36" customWidth="1"/>
    <col min="19" max="19" width="10.625" style="36" customWidth="1"/>
    <col min="20" max="21" width="9" style="36" customWidth="1"/>
    <col min="22" max="22" width="12.5" style="36" customWidth="1"/>
    <col min="23" max="23" width="9" style="36" customWidth="1"/>
    <col min="24" max="255" width="9" style="1" customWidth="1"/>
    <col min="256" max="16384" width="4.25" style="1"/>
  </cols>
  <sheetData>
    <row r="1" spans="1:14" ht="21" customHeight="1">
      <c r="A1" s="252" t="s">
        <v>391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M1" s="6"/>
      <c r="N1" s="6"/>
    </row>
    <row r="2" spans="1:14" ht="15" customHeight="1">
      <c r="A2" s="252" t="s">
        <v>392</v>
      </c>
      <c r="B2" s="2"/>
      <c r="C2" s="2"/>
      <c r="D2" s="7"/>
      <c r="E2" s="7"/>
      <c r="F2" s="7"/>
      <c r="G2" s="7"/>
      <c r="H2" s="8"/>
      <c r="I2" s="9"/>
      <c r="J2" s="10"/>
      <c r="K2" s="11"/>
      <c r="L2" s="10"/>
      <c r="M2" s="10"/>
      <c r="N2" s="10"/>
    </row>
    <row r="3" spans="1:14" ht="15" customHeight="1" thickBot="1">
      <c r="A3" s="253" t="s">
        <v>83</v>
      </c>
      <c r="B3" s="12"/>
      <c r="C3" s="12"/>
      <c r="D3" s="12"/>
      <c r="E3" s="12"/>
      <c r="F3" s="12"/>
      <c r="G3" s="12"/>
      <c r="H3" s="13"/>
      <c r="I3" s="14"/>
      <c r="J3" s="15"/>
      <c r="K3" s="15"/>
      <c r="L3" s="15"/>
      <c r="M3" s="16"/>
      <c r="N3" s="16"/>
    </row>
    <row r="4" spans="1:14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2019" t="s">
        <v>52</v>
      </c>
      <c r="K4" s="2020"/>
      <c r="L4" s="2015" t="s">
        <v>84</v>
      </c>
      <c r="M4" s="2016"/>
      <c r="N4" s="47" t="s">
        <v>52</v>
      </c>
    </row>
    <row r="5" spans="1:14">
      <c r="A5" s="1687"/>
      <c r="B5" s="1691"/>
      <c r="C5" s="1694"/>
      <c r="D5" s="1698"/>
      <c r="E5" s="1699"/>
      <c r="F5" s="1698"/>
      <c r="G5" s="1701"/>
      <c r="H5" s="1701"/>
      <c r="I5" s="1699"/>
      <c r="J5" s="2017" t="s">
        <v>1</v>
      </c>
      <c r="K5" s="2017"/>
      <c r="L5" s="2018" t="s">
        <v>85</v>
      </c>
      <c r="M5" s="2018"/>
      <c r="N5" s="48" t="s">
        <v>1</v>
      </c>
    </row>
    <row r="6" spans="1:14">
      <c r="A6" s="1687"/>
      <c r="B6" s="1691"/>
      <c r="C6" s="1694"/>
      <c r="D6" s="1711" t="s">
        <v>54</v>
      </c>
      <c r="E6" s="1731" t="s">
        <v>59</v>
      </c>
      <c r="F6" s="1712" t="s">
        <v>54</v>
      </c>
      <c r="G6" s="1713"/>
      <c r="H6" s="1712" t="s">
        <v>56</v>
      </c>
      <c r="I6" s="1713"/>
      <c r="J6" s="17" t="s">
        <v>57</v>
      </c>
      <c r="K6" s="17" t="s">
        <v>4</v>
      </c>
      <c r="L6" s="17" t="s">
        <v>57</v>
      </c>
      <c r="M6" s="17" t="s">
        <v>4</v>
      </c>
      <c r="N6" s="49" t="s">
        <v>57</v>
      </c>
    </row>
    <row r="7" spans="1:14">
      <c r="A7" s="1687"/>
      <c r="B7" s="1691"/>
      <c r="C7" s="1694"/>
      <c r="D7" s="1691"/>
      <c r="E7" s="1732"/>
      <c r="F7" s="1714"/>
      <c r="G7" s="1715"/>
      <c r="H7" s="1714"/>
      <c r="I7" s="1715"/>
      <c r="J7" s="243" t="s">
        <v>86</v>
      </c>
      <c r="K7" s="243" t="s">
        <v>87</v>
      </c>
      <c r="L7" s="244" t="s">
        <v>89</v>
      </c>
      <c r="M7" s="244" t="s">
        <v>88</v>
      </c>
      <c r="N7" s="245"/>
    </row>
    <row r="8" spans="1:14" ht="14.25" thickBot="1">
      <c r="A8" s="1742"/>
      <c r="B8" s="1692"/>
      <c r="C8" s="1695"/>
      <c r="D8" s="1692"/>
      <c r="E8" s="1733"/>
      <c r="F8" s="1716"/>
      <c r="G8" s="1717"/>
      <c r="H8" s="1716"/>
      <c r="I8" s="1717"/>
      <c r="J8" s="473">
        <v>0.83333333333333337</v>
      </c>
      <c r="K8" s="473">
        <v>0.45833333333333331</v>
      </c>
      <c r="L8" s="473">
        <v>0.95833333333333337</v>
      </c>
      <c r="M8" s="473">
        <v>0.54166666666666663</v>
      </c>
      <c r="N8" s="474">
        <v>0.83333333333333337</v>
      </c>
    </row>
    <row r="9" spans="1:14" hidden="1">
      <c r="A9" s="602">
        <v>48</v>
      </c>
      <c r="B9" s="407" t="s">
        <v>191</v>
      </c>
      <c r="C9" s="408" t="s">
        <v>59</v>
      </c>
      <c r="D9" s="409" t="s">
        <v>194</v>
      </c>
      <c r="E9" s="410"/>
      <c r="F9" s="412">
        <v>572</v>
      </c>
      <c r="G9" s="453">
        <v>572</v>
      </c>
      <c r="H9" s="413">
        <v>201</v>
      </c>
      <c r="I9" s="415">
        <v>201</v>
      </c>
      <c r="J9" s="411">
        <v>43067</v>
      </c>
      <c r="K9" s="411">
        <v>43067</v>
      </c>
      <c r="L9" s="411">
        <v>43068</v>
      </c>
      <c r="M9" s="411">
        <v>43069</v>
      </c>
      <c r="N9" s="411">
        <v>43069</v>
      </c>
    </row>
    <row r="10" spans="1:14" hidden="1">
      <c r="A10" s="602">
        <v>48</v>
      </c>
      <c r="B10" s="407" t="s">
        <v>191</v>
      </c>
      <c r="C10" s="408" t="s">
        <v>59</v>
      </c>
      <c r="D10" s="409" t="s">
        <v>194</v>
      </c>
      <c r="E10" s="410"/>
      <c r="F10" s="412">
        <v>573</v>
      </c>
      <c r="G10" s="414">
        <v>573</v>
      </c>
      <c r="H10" s="413">
        <v>202</v>
      </c>
      <c r="I10" s="415">
        <v>202</v>
      </c>
      <c r="J10" s="411">
        <v>43069</v>
      </c>
      <c r="K10" s="411">
        <v>43070</v>
      </c>
      <c r="L10" s="411">
        <v>43070</v>
      </c>
      <c r="M10" s="411">
        <v>43071</v>
      </c>
      <c r="N10" s="411">
        <v>43071</v>
      </c>
    </row>
    <row r="11" spans="1:14" hidden="1">
      <c r="A11" s="602">
        <v>48</v>
      </c>
      <c r="B11" s="407" t="s">
        <v>191</v>
      </c>
      <c r="C11" s="408" t="s">
        <v>59</v>
      </c>
      <c r="D11" s="409" t="s">
        <v>194</v>
      </c>
      <c r="E11" s="410"/>
      <c r="F11" s="412">
        <v>574</v>
      </c>
      <c r="G11" s="414"/>
      <c r="H11" s="413">
        <v>203</v>
      </c>
      <c r="I11" s="415"/>
      <c r="J11" s="411">
        <v>43071</v>
      </c>
      <c r="K11" s="411">
        <v>43072</v>
      </c>
      <c r="L11" s="411">
        <v>43072</v>
      </c>
      <c r="M11" s="411"/>
      <c r="N11" s="411"/>
    </row>
    <row r="12" spans="1:14" hidden="1">
      <c r="A12" s="254">
        <v>49</v>
      </c>
      <c r="B12" s="20" t="s">
        <v>191</v>
      </c>
      <c r="C12" s="697" t="s">
        <v>59</v>
      </c>
      <c r="D12" s="55" t="s">
        <v>194</v>
      </c>
      <c r="E12" s="21"/>
      <c r="F12" s="81">
        <f t="shared" ref="F12:I12" si="0">F9+3</f>
        <v>575</v>
      </c>
      <c r="G12" s="82">
        <f t="shared" si="0"/>
        <v>575</v>
      </c>
      <c r="H12" s="640">
        <f t="shared" si="0"/>
        <v>204</v>
      </c>
      <c r="I12" s="641">
        <f t="shared" si="0"/>
        <v>204</v>
      </c>
      <c r="J12" s="19">
        <f t="shared" ref="J12:N12" si="1">J9+7</f>
        <v>43074</v>
      </c>
      <c r="K12" s="19">
        <f t="shared" si="1"/>
        <v>43074</v>
      </c>
      <c r="L12" s="19">
        <f t="shared" si="1"/>
        <v>43075</v>
      </c>
      <c r="M12" s="19">
        <f t="shared" si="1"/>
        <v>43076</v>
      </c>
      <c r="N12" s="19">
        <f t="shared" si="1"/>
        <v>43076</v>
      </c>
    </row>
    <row r="13" spans="1:14" hidden="1">
      <c r="A13" s="254">
        <v>49</v>
      </c>
      <c r="B13" s="20" t="s">
        <v>191</v>
      </c>
      <c r="C13" s="697" t="s">
        <v>59</v>
      </c>
      <c r="D13" s="55" t="s">
        <v>194</v>
      </c>
      <c r="E13" s="21"/>
      <c r="F13" s="81">
        <f t="shared" ref="F13:I14" si="2">F10+3</f>
        <v>576</v>
      </c>
      <c r="G13" s="73">
        <f t="shared" si="2"/>
        <v>576</v>
      </c>
      <c r="H13" s="640">
        <f t="shared" si="2"/>
        <v>205</v>
      </c>
      <c r="I13" s="641">
        <f t="shared" si="2"/>
        <v>205</v>
      </c>
      <c r="J13" s="19">
        <f t="shared" ref="J13:N13" si="3">J10+7</f>
        <v>43076</v>
      </c>
      <c r="K13" s="19">
        <f t="shared" si="3"/>
        <v>43077</v>
      </c>
      <c r="L13" s="19">
        <f t="shared" si="3"/>
        <v>43077</v>
      </c>
      <c r="M13" s="19">
        <f t="shared" si="3"/>
        <v>43078</v>
      </c>
      <c r="N13" s="19">
        <f t="shared" si="3"/>
        <v>43078</v>
      </c>
    </row>
    <row r="14" spans="1:14" hidden="1">
      <c r="A14" s="254">
        <v>49</v>
      </c>
      <c r="B14" s="20" t="s">
        <v>191</v>
      </c>
      <c r="C14" s="697" t="s">
        <v>59</v>
      </c>
      <c r="D14" s="55" t="s">
        <v>194</v>
      </c>
      <c r="E14" s="21"/>
      <c r="F14" s="81">
        <f t="shared" si="2"/>
        <v>577</v>
      </c>
      <c r="G14" s="73"/>
      <c r="H14" s="640">
        <f t="shared" si="2"/>
        <v>206</v>
      </c>
      <c r="I14" s="641"/>
      <c r="J14" s="19">
        <f t="shared" ref="J14:L14" si="4">J11+7</f>
        <v>43078</v>
      </c>
      <c r="K14" s="19">
        <f t="shared" si="4"/>
        <v>43079</v>
      </c>
      <c r="L14" s="19">
        <f t="shared" si="4"/>
        <v>43079</v>
      </c>
      <c r="M14" s="19"/>
      <c r="N14" s="19"/>
    </row>
    <row r="15" spans="1:14" hidden="1">
      <c r="A15" s="602">
        <v>50</v>
      </c>
      <c r="B15" s="407" t="s">
        <v>191</v>
      </c>
      <c r="C15" s="408" t="s">
        <v>59</v>
      </c>
      <c r="D15" s="409" t="s">
        <v>194</v>
      </c>
      <c r="E15" s="410"/>
      <c r="F15" s="412">
        <f t="shared" ref="F15:I15" si="5">F12+3</f>
        <v>578</v>
      </c>
      <c r="G15" s="453">
        <f t="shared" si="5"/>
        <v>578</v>
      </c>
      <c r="H15" s="413">
        <f t="shared" si="5"/>
        <v>207</v>
      </c>
      <c r="I15" s="415">
        <f t="shared" si="5"/>
        <v>207</v>
      </c>
      <c r="J15" s="411">
        <f t="shared" ref="J15:N15" si="6">J12+7</f>
        <v>43081</v>
      </c>
      <c r="K15" s="411">
        <f t="shared" si="6"/>
        <v>43081</v>
      </c>
      <c r="L15" s="411">
        <f t="shared" si="6"/>
        <v>43082</v>
      </c>
      <c r="M15" s="411">
        <f t="shared" si="6"/>
        <v>43083</v>
      </c>
      <c r="N15" s="411">
        <f t="shared" si="6"/>
        <v>43083</v>
      </c>
    </row>
    <row r="16" spans="1:14" hidden="1">
      <c r="A16" s="602">
        <v>50</v>
      </c>
      <c r="B16" s="407" t="s">
        <v>191</v>
      </c>
      <c r="C16" s="408" t="s">
        <v>59</v>
      </c>
      <c r="D16" s="409" t="s">
        <v>194</v>
      </c>
      <c r="E16" s="410"/>
      <c r="F16" s="412">
        <f t="shared" ref="F16:I16" si="7">F13+3</f>
        <v>579</v>
      </c>
      <c r="G16" s="414">
        <f t="shared" si="7"/>
        <v>579</v>
      </c>
      <c r="H16" s="413">
        <f t="shared" si="7"/>
        <v>208</v>
      </c>
      <c r="I16" s="415">
        <f t="shared" si="7"/>
        <v>208</v>
      </c>
      <c r="J16" s="411">
        <f t="shared" ref="J16:N16" si="8">J13+7</f>
        <v>43083</v>
      </c>
      <c r="K16" s="411">
        <f t="shared" si="8"/>
        <v>43084</v>
      </c>
      <c r="L16" s="411">
        <f t="shared" si="8"/>
        <v>43084</v>
      </c>
      <c r="M16" s="411">
        <f t="shared" si="8"/>
        <v>43085</v>
      </c>
      <c r="N16" s="411">
        <f t="shared" si="8"/>
        <v>43085</v>
      </c>
    </row>
    <row r="17" spans="1:15" hidden="1">
      <c r="A17" s="602">
        <v>50</v>
      </c>
      <c r="B17" s="407" t="s">
        <v>191</v>
      </c>
      <c r="C17" s="408" t="s">
        <v>59</v>
      </c>
      <c r="D17" s="409" t="s">
        <v>194</v>
      </c>
      <c r="E17" s="410"/>
      <c r="F17" s="412">
        <f t="shared" ref="F17" si="9">F14+3</f>
        <v>580</v>
      </c>
      <c r="G17" s="414"/>
      <c r="H17" s="413">
        <f t="shared" ref="H17" si="10">H14+3</f>
        <v>209</v>
      </c>
      <c r="I17" s="415"/>
      <c r="J17" s="411">
        <f t="shared" ref="J17:L17" si="11">J14+7</f>
        <v>43085</v>
      </c>
      <c r="K17" s="411">
        <f t="shared" si="11"/>
        <v>43086</v>
      </c>
      <c r="L17" s="411">
        <f t="shared" si="11"/>
        <v>43086</v>
      </c>
      <c r="M17" s="411"/>
      <c r="N17" s="411"/>
    </row>
    <row r="18" spans="1:15" hidden="1">
      <c r="A18" s="254">
        <v>51</v>
      </c>
      <c r="B18" s="20" t="s">
        <v>191</v>
      </c>
      <c r="C18" s="697" t="s">
        <v>59</v>
      </c>
      <c r="D18" s="55" t="s">
        <v>194</v>
      </c>
      <c r="E18" s="21"/>
      <c r="F18" s="81">
        <f t="shared" ref="F18:I18" si="12">F15+3</f>
        <v>581</v>
      </c>
      <c r="G18" s="82">
        <f t="shared" si="12"/>
        <v>581</v>
      </c>
      <c r="H18" s="640">
        <f t="shared" si="12"/>
        <v>210</v>
      </c>
      <c r="I18" s="641">
        <f t="shared" si="12"/>
        <v>210</v>
      </c>
      <c r="J18" s="19">
        <f t="shared" ref="J18:N18" si="13">J15+7</f>
        <v>43088</v>
      </c>
      <c r="K18" s="19">
        <f t="shared" si="13"/>
        <v>43088</v>
      </c>
      <c r="L18" s="19">
        <f t="shared" si="13"/>
        <v>43089</v>
      </c>
      <c r="M18" s="19">
        <f t="shared" si="13"/>
        <v>43090</v>
      </c>
      <c r="N18" s="19">
        <f t="shared" si="13"/>
        <v>43090</v>
      </c>
    </row>
    <row r="19" spans="1:15" hidden="1">
      <c r="A19" s="254">
        <v>51</v>
      </c>
      <c r="B19" s="20" t="s">
        <v>191</v>
      </c>
      <c r="C19" s="697" t="s">
        <v>59</v>
      </c>
      <c r="D19" s="55" t="s">
        <v>194</v>
      </c>
      <c r="E19" s="21"/>
      <c r="F19" s="81">
        <f t="shared" ref="F19:I19" si="14">F16+3</f>
        <v>582</v>
      </c>
      <c r="G19" s="73">
        <f t="shared" si="14"/>
        <v>582</v>
      </c>
      <c r="H19" s="640">
        <f t="shared" si="14"/>
        <v>211</v>
      </c>
      <c r="I19" s="641">
        <f t="shared" si="14"/>
        <v>211</v>
      </c>
      <c r="J19" s="19">
        <f t="shared" ref="J19:N19" si="15">J16+7</f>
        <v>43090</v>
      </c>
      <c r="K19" s="19">
        <f t="shared" si="15"/>
        <v>43091</v>
      </c>
      <c r="L19" s="19">
        <f t="shared" si="15"/>
        <v>43091</v>
      </c>
      <c r="M19" s="19">
        <f t="shared" si="15"/>
        <v>43092</v>
      </c>
      <c r="N19" s="19">
        <f t="shared" si="15"/>
        <v>43092</v>
      </c>
    </row>
    <row r="20" spans="1:15" hidden="1">
      <c r="A20" s="254">
        <v>51</v>
      </c>
      <c r="B20" s="20" t="s">
        <v>191</v>
      </c>
      <c r="C20" s="697" t="s">
        <v>59</v>
      </c>
      <c r="D20" s="55" t="s">
        <v>194</v>
      </c>
      <c r="E20" s="21"/>
      <c r="F20" s="81">
        <f t="shared" ref="F20" si="16">F17+3</f>
        <v>583</v>
      </c>
      <c r="G20" s="73"/>
      <c r="H20" s="640">
        <f t="shared" ref="H20" si="17">H17+3</f>
        <v>212</v>
      </c>
      <c r="I20" s="641"/>
      <c r="J20" s="19">
        <f t="shared" ref="J20:L20" si="18">J17+7</f>
        <v>43092</v>
      </c>
      <c r="K20" s="19">
        <f t="shared" si="18"/>
        <v>43093</v>
      </c>
      <c r="L20" s="19">
        <f t="shared" si="18"/>
        <v>43093</v>
      </c>
      <c r="M20" s="19"/>
      <c r="N20" s="19"/>
    </row>
    <row r="21" spans="1:15" hidden="1">
      <c r="A21" s="602">
        <v>52</v>
      </c>
      <c r="B21" s="407" t="s">
        <v>191</v>
      </c>
      <c r="C21" s="408" t="s">
        <v>59</v>
      </c>
      <c r="D21" s="409" t="s">
        <v>194</v>
      </c>
      <c r="E21" s="410"/>
      <c r="F21" s="412">
        <f t="shared" ref="F21:I21" si="19">F18+3</f>
        <v>584</v>
      </c>
      <c r="G21" s="453">
        <f t="shared" si="19"/>
        <v>584</v>
      </c>
      <c r="H21" s="413">
        <f t="shared" si="19"/>
        <v>213</v>
      </c>
      <c r="I21" s="415">
        <f t="shared" si="19"/>
        <v>213</v>
      </c>
      <c r="J21" s="411">
        <f t="shared" ref="J21:N21" si="20">J18+7</f>
        <v>43095</v>
      </c>
      <c r="K21" s="411">
        <f t="shared" si="20"/>
        <v>43095</v>
      </c>
      <c r="L21" s="411">
        <f t="shared" si="20"/>
        <v>43096</v>
      </c>
      <c r="M21" s="411">
        <f t="shared" si="20"/>
        <v>43097</v>
      </c>
      <c r="N21" s="411">
        <f t="shared" si="20"/>
        <v>43097</v>
      </c>
    </row>
    <row r="22" spans="1:15" hidden="1">
      <c r="A22" s="602">
        <v>52</v>
      </c>
      <c r="B22" s="407" t="s">
        <v>191</v>
      </c>
      <c r="C22" s="408" t="s">
        <v>59</v>
      </c>
      <c r="D22" s="409" t="s">
        <v>194</v>
      </c>
      <c r="E22" s="410"/>
      <c r="F22" s="412">
        <f t="shared" ref="F22:I22" si="21">F19+3</f>
        <v>585</v>
      </c>
      <c r="G22" s="414">
        <f t="shared" si="21"/>
        <v>585</v>
      </c>
      <c r="H22" s="413">
        <f t="shared" si="21"/>
        <v>214</v>
      </c>
      <c r="I22" s="415">
        <f t="shared" si="21"/>
        <v>214</v>
      </c>
      <c r="J22" s="411">
        <f t="shared" ref="J22:N22" si="22">J19+7</f>
        <v>43097</v>
      </c>
      <c r="K22" s="411">
        <f t="shared" si="22"/>
        <v>43098</v>
      </c>
      <c r="L22" s="411">
        <f t="shared" si="22"/>
        <v>43098</v>
      </c>
      <c r="M22" s="411">
        <f t="shared" si="22"/>
        <v>43099</v>
      </c>
      <c r="N22" s="411">
        <f t="shared" si="22"/>
        <v>43099</v>
      </c>
    </row>
    <row r="23" spans="1:15" hidden="1">
      <c r="A23" s="602">
        <v>52</v>
      </c>
      <c r="B23" s="407" t="s">
        <v>191</v>
      </c>
      <c r="C23" s="408" t="s">
        <v>59</v>
      </c>
      <c r="D23" s="409" t="s">
        <v>194</v>
      </c>
      <c r="E23" s="410"/>
      <c r="F23" s="412">
        <f t="shared" ref="F23" si="23">F20+3</f>
        <v>586</v>
      </c>
      <c r="G23" s="414"/>
      <c r="H23" s="413">
        <f t="shared" ref="H23" si="24">H20+3</f>
        <v>215</v>
      </c>
      <c r="I23" s="415"/>
      <c r="J23" s="411">
        <f t="shared" ref="J23:L23" si="25">J20+7</f>
        <v>43099</v>
      </c>
      <c r="K23" s="411">
        <f t="shared" si="25"/>
        <v>43100</v>
      </c>
      <c r="L23" s="411">
        <f t="shared" si="25"/>
        <v>43100</v>
      </c>
      <c r="M23" s="411"/>
      <c r="N23" s="411"/>
    </row>
    <row r="24" spans="1:15" hidden="1">
      <c r="A24" s="821">
        <v>1</v>
      </c>
      <c r="B24" s="20" t="s">
        <v>191</v>
      </c>
      <c r="C24" s="697" t="s">
        <v>59</v>
      </c>
      <c r="D24" s="55" t="s">
        <v>194</v>
      </c>
      <c r="E24" s="21"/>
      <c r="F24" s="81">
        <f t="shared" ref="F24:I24" si="26">F21+3</f>
        <v>587</v>
      </c>
      <c r="G24" s="82">
        <f t="shared" si="26"/>
        <v>587</v>
      </c>
      <c r="H24" s="640">
        <f t="shared" si="26"/>
        <v>216</v>
      </c>
      <c r="I24" s="641">
        <f t="shared" si="26"/>
        <v>216</v>
      </c>
      <c r="J24" s="19">
        <f t="shared" ref="J24:N24" si="27">J21+7</f>
        <v>43102</v>
      </c>
      <c r="K24" s="19">
        <f t="shared" si="27"/>
        <v>43102</v>
      </c>
      <c r="L24" s="19">
        <f t="shared" si="27"/>
        <v>43103</v>
      </c>
      <c r="M24" s="19">
        <f t="shared" si="27"/>
        <v>43104</v>
      </c>
      <c r="N24" s="19">
        <f t="shared" si="27"/>
        <v>43104</v>
      </c>
    </row>
    <row r="25" spans="1:15" hidden="1">
      <c r="A25" s="254">
        <f>A24</f>
        <v>1</v>
      </c>
      <c r="B25" s="20" t="s">
        <v>191</v>
      </c>
      <c r="C25" s="697" t="s">
        <v>59</v>
      </c>
      <c r="D25" s="55" t="s">
        <v>194</v>
      </c>
      <c r="E25" s="21"/>
      <c r="F25" s="81">
        <f t="shared" ref="F25:I26" si="28">F22+3</f>
        <v>588</v>
      </c>
      <c r="G25" s="73">
        <f t="shared" si="28"/>
        <v>588</v>
      </c>
      <c r="H25" s="640">
        <f t="shared" si="28"/>
        <v>217</v>
      </c>
      <c r="I25" s="641">
        <f t="shared" si="28"/>
        <v>217</v>
      </c>
      <c r="J25" s="19">
        <f t="shared" ref="J25:N25" si="29">J22+7</f>
        <v>43104</v>
      </c>
      <c r="K25" s="19">
        <f t="shared" si="29"/>
        <v>43105</v>
      </c>
      <c r="L25" s="19">
        <f t="shared" si="29"/>
        <v>43105</v>
      </c>
      <c r="M25" s="19">
        <f t="shared" si="29"/>
        <v>43106</v>
      </c>
      <c r="N25" s="19">
        <f t="shared" si="29"/>
        <v>43106</v>
      </c>
    </row>
    <row r="26" spans="1:15" hidden="1">
      <c r="A26" s="254">
        <f>A24</f>
        <v>1</v>
      </c>
      <c r="B26" s="20" t="s">
        <v>191</v>
      </c>
      <c r="C26" s="697" t="s">
        <v>59</v>
      </c>
      <c r="D26" s="55" t="s">
        <v>194</v>
      </c>
      <c r="E26" s="21"/>
      <c r="F26" s="81">
        <f t="shared" si="28"/>
        <v>589</v>
      </c>
      <c r="G26" s="73"/>
      <c r="H26" s="640">
        <f t="shared" si="28"/>
        <v>218</v>
      </c>
      <c r="I26" s="641"/>
      <c r="J26" s="19">
        <f t="shared" ref="J26:L26" si="30">J23+7</f>
        <v>43106</v>
      </c>
      <c r="K26" s="19">
        <f t="shared" si="30"/>
        <v>43107</v>
      </c>
      <c r="L26" s="19">
        <f t="shared" si="30"/>
        <v>43107</v>
      </c>
      <c r="M26" s="19"/>
      <c r="N26" s="19"/>
    </row>
    <row r="27" spans="1:15" hidden="1">
      <c r="A27" s="602">
        <f>A24+1</f>
        <v>2</v>
      </c>
      <c r="B27" s="407" t="s">
        <v>191</v>
      </c>
      <c r="C27" s="408" t="s">
        <v>59</v>
      </c>
      <c r="D27" s="409" t="s">
        <v>194</v>
      </c>
      <c r="E27" s="410"/>
      <c r="F27" s="412">
        <f t="shared" ref="F27:I27" si="31">F24+3</f>
        <v>590</v>
      </c>
      <c r="G27" s="453">
        <f t="shared" si="31"/>
        <v>590</v>
      </c>
      <c r="H27" s="413">
        <f t="shared" si="31"/>
        <v>219</v>
      </c>
      <c r="I27" s="415">
        <f t="shared" si="31"/>
        <v>219</v>
      </c>
      <c r="J27" s="411">
        <f t="shared" ref="J27:N27" si="32">J24+7</f>
        <v>43109</v>
      </c>
      <c r="K27" s="411">
        <f t="shared" si="32"/>
        <v>43109</v>
      </c>
      <c r="L27" s="411">
        <f t="shared" si="32"/>
        <v>43110</v>
      </c>
      <c r="M27" s="411">
        <f t="shared" si="32"/>
        <v>43111</v>
      </c>
      <c r="N27" s="411">
        <f t="shared" si="32"/>
        <v>43111</v>
      </c>
    </row>
    <row r="28" spans="1:15" hidden="1">
      <c r="A28" s="602">
        <f>A27</f>
        <v>2</v>
      </c>
      <c r="B28" s="407" t="s">
        <v>191</v>
      </c>
      <c r="C28" s="408" t="s">
        <v>59</v>
      </c>
      <c r="D28" s="409" t="s">
        <v>194</v>
      </c>
      <c r="E28" s="410"/>
      <c r="F28" s="412">
        <f t="shared" ref="F28:I29" si="33">F25+3</f>
        <v>591</v>
      </c>
      <c r="G28" s="414">
        <f t="shared" si="33"/>
        <v>591</v>
      </c>
      <c r="H28" s="413">
        <f t="shared" si="33"/>
        <v>220</v>
      </c>
      <c r="I28" s="415">
        <f t="shared" si="33"/>
        <v>220</v>
      </c>
      <c r="J28" s="411">
        <f t="shared" ref="J28:N28" si="34">J25+7</f>
        <v>43111</v>
      </c>
      <c r="K28" s="411">
        <f t="shared" si="34"/>
        <v>43112</v>
      </c>
      <c r="L28" s="411">
        <f t="shared" si="34"/>
        <v>43112</v>
      </c>
      <c r="M28" s="411">
        <f t="shared" si="34"/>
        <v>43113</v>
      </c>
      <c r="N28" s="411">
        <f t="shared" si="34"/>
        <v>43113</v>
      </c>
    </row>
    <row r="29" spans="1:15" hidden="1">
      <c r="A29" s="602">
        <f>A28</f>
        <v>2</v>
      </c>
      <c r="B29" s="407" t="s">
        <v>191</v>
      </c>
      <c r="C29" s="408" t="s">
        <v>59</v>
      </c>
      <c r="D29" s="409" t="s">
        <v>194</v>
      </c>
      <c r="E29" s="410"/>
      <c r="F29" s="412">
        <f t="shared" si="33"/>
        <v>592</v>
      </c>
      <c r="G29" s="414"/>
      <c r="H29" s="413">
        <f t="shared" si="33"/>
        <v>221</v>
      </c>
      <c r="I29" s="415"/>
      <c r="J29" s="411">
        <f t="shared" ref="J29:L29" si="35">J26+7</f>
        <v>43113</v>
      </c>
      <c r="K29" s="411">
        <f t="shared" si="35"/>
        <v>43114</v>
      </c>
      <c r="L29" s="411">
        <f t="shared" si="35"/>
        <v>43114</v>
      </c>
      <c r="M29" s="411"/>
      <c r="N29" s="411"/>
    </row>
    <row r="30" spans="1:15" hidden="1">
      <c r="A30" s="254">
        <f>A27+1</f>
        <v>3</v>
      </c>
      <c r="B30" s="20" t="s">
        <v>191</v>
      </c>
      <c r="C30" s="697" t="s">
        <v>59</v>
      </c>
      <c r="D30" s="55" t="s">
        <v>194</v>
      </c>
      <c r="E30" s="21"/>
      <c r="F30" s="81">
        <f t="shared" ref="F30:I30" si="36">F27+3</f>
        <v>593</v>
      </c>
      <c r="G30" s="82">
        <f t="shared" si="36"/>
        <v>593</v>
      </c>
      <c r="H30" s="640">
        <f t="shared" si="36"/>
        <v>222</v>
      </c>
      <c r="I30" s="641">
        <f t="shared" si="36"/>
        <v>222</v>
      </c>
      <c r="J30" s="19">
        <f t="shared" ref="J30:N30" si="37">J27+7</f>
        <v>43116</v>
      </c>
      <c r="K30" s="19">
        <f t="shared" si="37"/>
        <v>43116</v>
      </c>
      <c r="L30" s="19">
        <f t="shared" si="37"/>
        <v>43117</v>
      </c>
      <c r="M30" s="19">
        <f t="shared" si="37"/>
        <v>43118</v>
      </c>
      <c r="N30" s="19">
        <f t="shared" si="37"/>
        <v>43118</v>
      </c>
    </row>
    <row r="31" spans="1:15" ht="14.25" hidden="1">
      <c r="A31" s="1276">
        <f>A30</f>
        <v>3</v>
      </c>
      <c r="B31" s="20" t="s">
        <v>191</v>
      </c>
      <c r="C31" s="697" t="s">
        <v>59</v>
      </c>
      <c r="D31" s="55" t="s">
        <v>194</v>
      </c>
      <c r="E31" s="21"/>
      <c r="F31" s="81">
        <f t="shared" ref="F31:I31" si="38">F28+3</f>
        <v>594</v>
      </c>
      <c r="G31" s="73">
        <f t="shared" si="38"/>
        <v>594</v>
      </c>
      <c r="H31" s="640">
        <f t="shared" si="38"/>
        <v>223</v>
      </c>
      <c r="I31" s="641">
        <f t="shared" si="38"/>
        <v>223</v>
      </c>
      <c r="J31" s="19">
        <f t="shared" ref="J31:N31" si="39">J28+7</f>
        <v>43118</v>
      </c>
      <c r="K31" s="19">
        <f t="shared" si="39"/>
        <v>43119</v>
      </c>
      <c r="L31" s="19">
        <f t="shared" si="39"/>
        <v>43119</v>
      </c>
      <c r="M31" s="19">
        <f t="shared" si="39"/>
        <v>43120</v>
      </c>
      <c r="N31" s="19">
        <f t="shared" si="39"/>
        <v>43120</v>
      </c>
      <c r="O31" s="34"/>
    </row>
    <row r="32" spans="1:15" ht="14.25" hidden="1">
      <c r="A32" s="1276">
        <f>A30</f>
        <v>3</v>
      </c>
      <c r="B32" s="20" t="s">
        <v>191</v>
      </c>
      <c r="C32" s="697" t="s">
        <v>59</v>
      </c>
      <c r="D32" s="55" t="s">
        <v>194</v>
      </c>
      <c r="E32" s="21"/>
      <c r="F32" s="81">
        <f t="shared" ref="F32" si="40">F29+3</f>
        <v>595</v>
      </c>
      <c r="G32" s="73"/>
      <c r="H32" s="640">
        <f t="shared" ref="H32" si="41">H29+3</f>
        <v>224</v>
      </c>
      <c r="I32" s="641"/>
      <c r="J32" s="19">
        <f t="shared" ref="J32:L32" si="42">J29+7</f>
        <v>43120</v>
      </c>
      <c r="K32" s="19">
        <f t="shared" si="42"/>
        <v>43121</v>
      </c>
      <c r="L32" s="19">
        <f t="shared" si="42"/>
        <v>43121</v>
      </c>
      <c r="M32" s="19"/>
      <c r="N32" s="19"/>
      <c r="O32" s="34"/>
    </row>
    <row r="33" spans="1:23" ht="14.25" hidden="1">
      <c r="A33" s="1277">
        <f>A30+1</f>
        <v>4</v>
      </c>
      <c r="B33" s="407" t="s">
        <v>191</v>
      </c>
      <c r="C33" s="408" t="s">
        <v>59</v>
      </c>
      <c r="D33" s="409" t="s">
        <v>194</v>
      </c>
      <c r="E33" s="410"/>
      <c r="F33" s="412">
        <f t="shared" ref="F33:I33" si="43">F30+3</f>
        <v>596</v>
      </c>
      <c r="G33" s="453">
        <f t="shared" si="43"/>
        <v>596</v>
      </c>
      <c r="H33" s="413">
        <f t="shared" si="43"/>
        <v>225</v>
      </c>
      <c r="I33" s="415">
        <f t="shared" si="43"/>
        <v>225</v>
      </c>
      <c r="J33" s="411">
        <f t="shared" ref="J33:N33" si="44">J30+7</f>
        <v>43123</v>
      </c>
      <c r="K33" s="411">
        <f t="shared" si="44"/>
        <v>43123</v>
      </c>
      <c r="L33" s="411">
        <f t="shared" si="44"/>
        <v>43124</v>
      </c>
      <c r="M33" s="411">
        <f t="shared" si="44"/>
        <v>43125</v>
      </c>
      <c r="N33" s="411">
        <f t="shared" si="44"/>
        <v>43125</v>
      </c>
      <c r="O33" s="34"/>
    </row>
    <row r="34" spans="1:23" ht="14.25" hidden="1">
      <c r="A34" s="1277">
        <f>A33</f>
        <v>4</v>
      </c>
      <c r="B34" s="407" t="s">
        <v>191</v>
      </c>
      <c r="C34" s="408" t="s">
        <v>59</v>
      </c>
      <c r="D34" s="409" t="s">
        <v>194</v>
      </c>
      <c r="E34" s="410"/>
      <c r="F34" s="412">
        <f t="shared" ref="F34:I34" si="45">F31+3</f>
        <v>597</v>
      </c>
      <c r="G34" s="414">
        <f t="shared" si="45"/>
        <v>597</v>
      </c>
      <c r="H34" s="413">
        <f t="shared" si="45"/>
        <v>226</v>
      </c>
      <c r="I34" s="415">
        <f t="shared" si="45"/>
        <v>226</v>
      </c>
      <c r="J34" s="411">
        <f t="shared" ref="J34:N34" si="46">J31+7</f>
        <v>43125</v>
      </c>
      <c r="K34" s="411">
        <f t="shared" si="46"/>
        <v>43126</v>
      </c>
      <c r="L34" s="411">
        <f t="shared" si="46"/>
        <v>43126</v>
      </c>
      <c r="M34" s="411">
        <f t="shared" si="46"/>
        <v>43127</v>
      </c>
      <c r="N34" s="411">
        <f t="shared" si="46"/>
        <v>43127</v>
      </c>
      <c r="O34" s="34"/>
    </row>
    <row r="35" spans="1:23" ht="14.25" hidden="1">
      <c r="A35" s="1277">
        <f>A34</f>
        <v>4</v>
      </c>
      <c r="B35" s="407" t="s">
        <v>191</v>
      </c>
      <c r="C35" s="408" t="s">
        <v>59</v>
      </c>
      <c r="D35" s="409" t="s">
        <v>194</v>
      </c>
      <c r="E35" s="410"/>
      <c r="F35" s="412">
        <f t="shared" ref="F35" si="47">F32+3</f>
        <v>598</v>
      </c>
      <c r="G35" s="414"/>
      <c r="H35" s="413">
        <f t="shared" ref="H35" si="48">H32+3</f>
        <v>227</v>
      </c>
      <c r="I35" s="415"/>
      <c r="J35" s="411">
        <f t="shared" ref="J35:L35" si="49">J32+7</f>
        <v>43127</v>
      </c>
      <c r="K35" s="411">
        <f t="shared" si="49"/>
        <v>43128</v>
      </c>
      <c r="L35" s="411">
        <f t="shared" si="49"/>
        <v>43128</v>
      </c>
      <c r="M35" s="411"/>
      <c r="N35" s="411"/>
      <c r="O35" s="34"/>
    </row>
    <row r="36" spans="1:23" ht="14.25" hidden="1">
      <c r="A36" s="1276">
        <f>A33+1</f>
        <v>5</v>
      </c>
      <c r="B36" s="20" t="s">
        <v>191</v>
      </c>
      <c r="C36" s="697" t="s">
        <v>59</v>
      </c>
      <c r="D36" s="55" t="s">
        <v>194</v>
      </c>
      <c r="E36" s="21"/>
      <c r="F36" s="81">
        <f t="shared" ref="F36:I36" si="50">F33+3</f>
        <v>599</v>
      </c>
      <c r="G36" s="82">
        <f t="shared" si="50"/>
        <v>599</v>
      </c>
      <c r="H36" s="640">
        <f t="shared" si="50"/>
        <v>228</v>
      </c>
      <c r="I36" s="641">
        <f t="shared" si="50"/>
        <v>228</v>
      </c>
      <c r="J36" s="19">
        <f t="shared" ref="J36:N36" si="51">J33+7</f>
        <v>43130</v>
      </c>
      <c r="K36" s="19">
        <f t="shared" si="51"/>
        <v>43130</v>
      </c>
      <c r="L36" s="19">
        <f t="shared" si="51"/>
        <v>43131</v>
      </c>
      <c r="M36" s="19">
        <f t="shared" si="51"/>
        <v>43132</v>
      </c>
      <c r="N36" s="19">
        <f t="shared" si="51"/>
        <v>43132</v>
      </c>
      <c r="O36" s="34"/>
    </row>
    <row r="37" spans="1:23" ht="14.25" hidden="1">
      <c r="A37" s="1276">
        <f>A36</f>
        <v>5</v>
      </c>
      <c r="B37" s="20" t="s">
        <v>191</v>
      </c>
      <c r="C37" s="697" t="s">
        <v>59</v>
      </c>
      <c r="D37" s="55" t="s">
        <v>194</v>
      </c>
      <c r="E37" s="21"/>
      <c r="F37" s="81">
        <f t="shared" ref="F37:I37" si="52">F34+3</f>
        <v>600</v>
      </c>
      <c r="G37" s="73">
        <f t="shared" si="52"/>
        <v>600</v>
      </c>
      <c r="H37" s="640">
        <f t="shared" si="52"/>
        <v>229</v>
      </c>
      <c r="I37" s="641">
        <f t="shared" si="52"/>
        <v>229</v>
      </c>
      <c r="J37" s="19">
        <f t="shared" ref="J37:N37" si="53">J34+7</f>
        <v>43132</v>
      </c>
      <c r="K37" s="19">
        <f t="shared" si="53"/>
        <v>43133</v>
      </c>
      <c r="L37" s="19">
        <f t="shared" si="53"/>
        <v>43133</v>
      </c>
      <c r="M37" s="19">
        <f t="shared" si="53"/>
        <v>43134</v>
      </c>
      <c r="N37" s="19">
        <f t="shared" si="53"/>
        <v>43134</v>
      </c>
      <c r="O37" s="34"/>
    </row>
    <row r="38" spans="1:23" ht="14.25" hidden="1">
      <c r="A38" s="1276">
        <f>A36</f>
        <v>5</v>
      </c>
      <c r="B38" s="20" t="s">
        <v>191</v>
      </c>
      <c r="C38" s="697" t="s">
        <v>59</v>
      </c>
      <c r="D38" s="55" t="s">
        <v>194</v>
      </c>
      <c r="E38" s="21"/>
      <c r="F38" s="81">
        <f t="shared" ref="F38" si="54">F35+3</f>
        <v>601</v>
      </c>
      <c r="G38" s="73"/>
      <c r="H38" s="640">
        <f t="shared" ref="H38" si="55">H35+3</f>
        <v>230</v>
      </c>
      <c r="I38" s="641"/>
      <c r="J38" s="19">
        <f t="shared" ref="J38:L38" si="56">J35+7</f>
        <v>43134</v>
      </c>
      <c r="K38" s="19">
        <f t="shared" si="56"/>
        <v>43135</v>
      </c>
      <c r="L38" s="19">
        <f t="shared" si="56"/>
        <v>43135</v>
      </c>
      <c r="M38" s="19"/>
      <c r="N38" s="19"/>
      <c r="O38" s="34"/>
    </row>
    <row r="39" spans="1:23" ht="14.25">
      <c r="A39" s="1277">
        <f>A36+1</f>
        <v>6</v>
      </c>
      <c r="B39" s="407" t="s">
        <v>191</v>
      </c>
      <c r="C39" s="408" t="s">
        <v>59</v>
      </c>
      <c r="D39" s="409" t="s">
        <v>194</v>
      </c>
      <c r="E39" s="410"/>
      <c r="F39" s="412">
        <f t="shared" ref="F39:I39" si="57">F36+3</f>
        <v>602</v>
      </c>
      <c r="G39" s="453">
        <f t="shared" si="57"/>
        <v>602</v>
      </c>
      <c r="H39" s="413">
        <f t="shared" si="57"/>
        <v>231</v>
      </c>
      <c r="I39" s="415">
        <f t="shared" si="57"/>
        <v>231</v>
      </c>
      <c r="J39" s="411">
        <f t="shared" ref="J39:N39" si="58">J36+7</f>
        <v>43137</v>
      </c>
      <c r="K39" s="411">
        <f t="shared" si="58"/>
        <v>43137</v>
      </c>
      <c r="L39" s="411">
        <f t="shared" si="58"/>
        <v>43138</v>
      </c>
      <c r="M39" s="411">
        <f t="shared" si="58"/>
        <v>43139</v>
      </c>
      <c r="N39" s="411">
        <f t="shared" si="58"/>
        <v>43139</v>
      </c>
      <c r="O39" s="34"/>
    </row>
    <row r="40" spans="1:23" ht="14.25">
      <c r="A40" s="1277">
        <f>A39</f>
        <v>6</v>
      </c>
      <c r="B40" s="407" t="s">
        <v>191</v>
      </c>
      <c r="C40" s="408" t="s">
        <v>59</v>
      </c>
      <c r="D40" s="409" t="s">
        <v>194</v>
      </c>
      <c r="E40" s="410"/>
      <c r="F40" s="412">
        <f t="shared" ref="F40:I40" si="59">F37+3</f>
        <v>603</v>
      </c>
      <c r="G40" s="414">
        <f t="shared" si="59"/>
        <v>603</v>
      </c>
      <c r="H40" s="413">
        <f t="shared" si="59"/>
        <v>232</v>
      </c>
      <c r="I40" s="415">
        <f t="shared" si="59"/>
        <v>232</v>
      </c>
      <c r="J40" s="411">
        <f t="shared" ref="J40:N40" si="60">J37+7</f>
        <v>43139</v>
      </c>
      <c r="K40" s="411">
        <f t="shared" si="60"/>
        <v>43140</v>
      </c>
      <c r="L40" s="411">
        <f t="shared" si="60"/>
        <v>43140</v>
      </c>
      <c r="M40" s="411">
        <f t="shared" si="60"/>
        <v>43141</v>
      </c>
      <c r="N40" s="411">
        <f t="shared" si="60"/>
        <v>43141</v>
      </c>
      <c r="O40" s="34"/>
    </row>
    <row r="41" spans="1:23" ht="14.25">
      <c r="A41" s="1277">
        <f>A40</f>
        <v>6</v>
      </c>
      <c r="B41" s="407" t="s">
        <v>191</v>
      </c>
      <c r="C41" s="408" t="s">
        <v>59</v>
      </c>
      <c r="D41" s="409" t="s">
        <v>194</v>
      </c>
      <c r="E41" s="410"/>
      <c r="F41" s="412">
        <f t="shared" ref="F41" si="61">F38+3</f>
        <v>604</v>
      </c>
      <c r="G41" s="414"/>
      <c r="H41" s="413">
        <f t="shared" ref="H41" si="62">H38+3</f>
        <v>233</v>
      </c>
      <c r="I41" s="415"/>
      <c r="J41" s="411">
        <f t="shared" ref="J41:L41" si="63">J38+7</f>
        <v>43141</v>
      </c>
      <c r="K41" s="411">
        <f t="shared" si="63"/>
        <v>43142</v>
      </c>
      <c r="L41" s="411">
        <f t="shared" si="63"/>
        <v>43142</v>
      </c>
      <c r="M41" s="411"/>
      <c r="N41" s="411"/>
      <c r="O41" s="34"/>
    </row>
    <row r="42" spans="1:23" s="29" customFormat="1" ht="14.25">
      <c r="A42" s="1276">
        <f>A39+1</f>
        <v>7</v>
      </c>
      <c r="B42" s="20" t="s">
        <v>191</v>
      </c>
      <c r="C42" s="697" t="s">
        <v>59</v>
      </c>
      <c r="D42" s="55" t="s">
        <v>194</v>
      </c>
      <c r="E42" s="21"/>
      <c r="F42" s="81">
        <f t="shared" ref="F42:I42" si="64">F39+3</f>
        <v>605</v>
      </c>
      <c r="G42" s="82">
        <f t="shared" si="64"/>
        <v>605</v>
      </c>
      <c r="H42" s="640">
        <f t="shared" si="64"/>
        <v>234</v>
      </c>
      <c r="I42" s="641">
        <f t="shared" si="64"/>
        <v>234</v>
      </c>
      <c r="J42" s="19">
        <f t="shared" ref="J42:N42" si="65">J39+7</f>
        <v>43144</v>
      </c>
      <c r="K42" s="19">
        <f t="shared" si="65"/>
        <v>43144</v>
      </c>
      <c r="L42" s="19">
        <f t="shared" si="65"/>
        <v>43145</v>
      </c>
      <c r="M42" s="19">
        <f t="shared" si="65"/>
        <v>43146</v>
      </c>
      <c r="N42" s="19">
        <f t="shared" si="65"/>
        <v>43146</v>
      </c>
      <c r="O42" s="379"/>
      <c r="P42" s="223"/>
      <c r="Q42" s="223"/>
      <c r="R42" s="223"/>
      <c r="S42" s="223"/>
      <c r="T42" s="223"/>
      <c r="U42" s="223"/>
      <c r="V42" s="223"/>
      <c r="W42" s="223"/>
    </row>
    <row r="43" spans="1:23" s="29" customFormat="1" ht="14.25">
      <c r="A43" s="1278">
        <f>A42</f>
        <v>7</v>
      </c>
      <c r="B43" s="1279" t="s">
        <v>191</v>
      </c>
      <c r="C43" s="1280" t="s">
        <v>59</v>
      </c>
      <c r="D43" s="1281" t="s">
        <v>194</v>
      </c>
      <c r="E43" s="1282"/>
      <c r="F43" s="1283">
        <f t="shared" ref="F43:I44" si="66">F40+3</f>
        <v>606</v>
      </c>
      <c r="G43" s="1284">
        <f t="shared" si="66"/>
        <v>606</v>
      </c>
      <c r="H43" s="1285">
        <f t="shared" si="66"/>
        <v>235</v>
      </c>
      <c r="I43" s="1286">
        <f t="shared" si="66"/>
        <v>235</v>
      </c>
      <c r="J43" s="1236">
        <f t="shared" ref="J43:N43" si="67">J40+7</f>
        <v>43146</v>
      </c>
      <c r="K43" s="1236">
        <f t="shared" si="67"/>
        <v>43147</v>
      </c>
      <c r="L43" s="1236">
        <f t="shared" si="67"/>
        <v>43147</v>
      </c>
      <c r="M43" s="1236">
        <f t="shared" si="67"/>
        <v>43148</v>
      </c>
      <c r="N43" s="1236">
        <f t="shared" si="67"/>
        <v>43148</v>
      </c>
      <c r="O43" s="379" t="s">
        <v>539</v>
      </c>
      <c r="P43" s="223"/>
      <c r="Q43" s="223"/>
      <c r="R43" s="223"/>
      <c r="S43" s="223"/>
      <c r="T43" s="223"/>
      <c r="U43" s="223"/>
      <c r="V43" s="223"/>
      <c r="W43" s="223"/>
    </row>
    <row r="44" spans="1:23" s="29" customFormat="1" ht="14.25">
      <c r="A44" s="1278">
        <f>A43</f>
        <v>7</v>
      </c>
      <c r="B44" s="1279" t="s">
        <v>191</v>
      </c>
      <c r="C44" s="1280" t="s">
        <v>59</v>
      </c>
      <c r="D44" s="1281" t="s">
        <v>194</v>
      </c>
      <c r="E44" s="1282"/>
      <c r="F44" s="1283">
        <f t="shared" si="66"/>
        <v>607</v>
      </c>
      <c r="G44" s="1284"/>
      <c r="H44" s="1285">
        <f t="shared" si="66"/>
        <v>236</v>
      </c>
      <c r="I44" s="1286"/>
      <c r="J44" s="1236">
        <f t="shared" ref="J44:L44" si="68">J41+7</f>
        <v>43148</v>
      </c>
      <c r="K44" s="1236">
        <f t="shared" si="68"/>
        <v>43149</v>
      </c>
      <c r="L44" s="1236">
        <f t="shared" si="68"/>
        <v>43149</v>
      </c>
      <c r="M44" s="1236"/>
      <c r="N44" s="1236"/>
      <c r="O44" s="379" t="s">
        <v>539</v>
      </c>
      <c r="P44" s="223"/>
      <c r="Q44" s="223"/>
      <c r="R44" s="223"/>
      <c r="S44" s="223"/>
      <c r="T44" s="223"/>
      <c r="U44" s="223"/>
      <c r="V44" s="223"/>
      <c r="W44" s="223"/>
    </row>
    <row r="45" spans="1:23" ht="14.25">
      <c r="A45" s="1287">
        <f>A42+1</f>
        <v>8</v>
      </c>
      <c r="B45" s="1288" t="s">
        <v>191</v>
      </c>
      <c r="C45" s="1289" t="s">
        <v>59</v>
      </c>
      <c r="D45" s="1290" t="s">
        <v>194</v>
      </c>
      <c r="E45" s="1291"/>
      <c r="F45" s="1292">
        <f t="shared" ref="F45:I45" si="69">F42+3</f>
        <v>608</v>
      </c>
      <c r="G45" s="1293">
        <f t="shared" si="69"/>
        <v>608</v>
      </c>
      <c r="H45" s="1294">
        <f t="shared" si="69"/>
        <v>237</v>
      </c>
      <c r="I45" s="1295">
        <f t="shared" si="69"/>
        <v>237</v>
      </c>
      <c r="J45" s="1237">
        <f t="shared" ref="J45:N45" si="70">J42+7</f>
        <v>43151</v>
      </c>
      <c r="K45" s="1237">
        <f t="shared" si="70"/>
        <v>43151</v>
      </c>
      <c r="L45" s="1237">
        <f t="shared" si="70"/>
        <v>43152</v>
      </c>
      <c r="M45" s="1237">
        <f t="shared" si="70"/>
        <v>43153</v>
      </c>
      <c r="N45" s="1237">
        <f t="shared" si="70"/>
        <v>43153</v>
      </c>
      <c r="O45" s="379" t="s">
        <v>539</v>
      </c>
      <c r="P45" s="129"/>
      <c r="Q45" s="129"/>
      <c r="R45" s="129"/>
      <c r="S45" s="129"/>
      <c r="T45" s="129"/>
      <c r="U45" s="129"/>
      <c r="V45" s="129"/>
      <c r="W45" s="129"/>
    </row>
    <row r="46" spans="1:23" ht="14.25">
      <c r="A46" s="1277">
        <f>A45</f>
        <v>8</v>
      </c>
      <c r="B46" s="407" t="s">
        <v>191</v>
      </c>
      <c r="C46" s="408" t="s">
        <v>59</v>
      </c>
      <c r="D46" s="409" t="s">
        <v>194</v>
      </c>
      <c r="E46" s="410"/>
      <c r="F46" s="412">
        <f t="shared" ref="F46:I46" si="71">F43+3</f>
        <v>609</v>
      </c>
      <c r="G46" s="414">
        <f t="shared" si="71"/>
        <v>609</v>
      </c>
      <c r="H46" s="413">
        <f t="shared" si="71"/>
        <v>238</v>
      </c>
      <c r="I46" s="415">
        <f t="shared" si="71"/>
        <v>238</v>
      </c>
      <c r="J46" s="411">
        <f t="shared" ref="J46:N46" si="72">J43+7</f>
        <v>43153</v>
      </c>
      <c r="K46" s="411">
        <f t="shared" si="72"/>
        <v>43154</v>
      </c>
      <c r="L46" s="411">
        <f t="shared" si="72"/>
        <v>43154</v>
      </c>
      <c r="M46" s="411">
        <f t="shared" si="72"/>
        <v>43155</v>
      </c>
      <c r="N46" s="411">
        <f t="shared" si="72"/>
        <v>43155</v>
      </c>
      <c r="O46" s="34"/>
      <c r="P46" s="129"/>
      <c r="Q46" s="129"/>
      <c r="R46" s="129"/>
      <c r="S46" s="129"/>
      <c r="T46" s="129"/>
      <c r="U46" s="129"/>
      <c r="V46" s="129"/>
      <c r="W46" s="129"/>
    </row>
    <row r="47" spans="1:23" ht="14.25">
      <c r="A47" s="1277">
        <f>A46</f>
        <v>8</v>
      </c>
      <c r="B47" s="407" t="s">
        <v>191</v>
      </c>
      <c r="C47" s="408" t="s">
        <v>59</v>
      </c>
      <c r="D47" s="409" t="s">
        <v>194</v>
      </c>
      <c r="E47" s="410"/>
      <c r="F47" s="412">
        <f t="shared" ref="F47" si="73">F44+3</f>
        <v>610</v>
      </c>
      <c r="G47" s="414"/>
      <c r="H47" s="413">
        <f t="shared" ref="H47" si="74">H44+3</f>
        <v>239</v>
      </c>
      <c r="I47" s="415"/>
      <c r="J47" s="411">
        <f t="shared" ref="J47:L47" si="75">J44+7</f>
        <v>43155</v>
      </c>
      <c r="K47" s="411">
        <f t="shared" si="75"/>
        <v>43156</v>
      </c>
      <c r="L47" s="411">
        <f t="shared" si="75"/>
        <v>43156</v>
      </c>
      <c r="M47" s="411"/>
      <c r="N47" s="411"/>
      <c r="O47" s="34"/>
      <c r="P47" s="129"/>
      <c r="Q47" s="129"/>
      <c r="R47" s="129"/>
      <c r="S47" s="129"/>
      <c r="T47" s="129"/>
      <c r="U47" s="129"/>
      <c r="V47" s="129"/>
      <c r="W47" s="129"/>
    </row>
    <row r="48" spans="1:23" ht="14.25">
      <c r="A48" s="1271">
        <f>A45+1</f>
        <v>9</v>
      </c>
      <c r="B48" s="86" t="s">
        <v>191</v>
      </c>
      <c r="C48" s="87" t="s">
        <v>59</v>
      </c>
      <c r="D48" s="88" t="s">
        <v>194</v>
      </c>
      <c r="E48" s="318"/>
      <c r="F48" s="249">
        <f t="shared" ref="F48:I48" si="76">F45+3</f>
        <v>611</v>
      </c>
      <c r="G48" s="1272">
        <f t="shared" si="76"/>
        <v>611</v>
      </c>
      <c r="H48" s="1273">
        <f t="shared" si="76"/>
        <v>240</v>
      </c>
      <c r="I48" s="1274">
        <f t="shared" si="76"/>
        <v>240</v>
      </c>
      <c r="J48" s="22">
        <f t="shared" ref="J48:N48" si="77">J45+7</f>
        <v>43158</v>
      </c>
      <c r="K48" s="22">
        <f t="shared" si="77"/>
        <v>43158</v>
      </c>
      <c r="L48" s="22">
        <f t="shared" si="77"/>
        <v>43159</v>
      </c>
      <c r="M48" s="22">
        <f t="shared" si="77"/>
        <v>43160</v>
      </c>
      <c r="N48" s="22">
        <f t="shared" si="77"/>
        <v>43160</v>
      </c>
      <c r="O48" s="34"/>
    </row>
    <row r="49" spans="1:15" ht="14.25">
      <c r="A49" s="1271">
        <f>A48</f>
        <v>9</v>
      </c>
      <c r="B49" s="86" t="s">
        <v>191</v>
      </c>
      <c r="C49" s="87" t="s">
        <v>59</v>
      </c>
      <c r="D49" s="88" t="s">
        <v>194</v>
      </c>
      <c r="E49" s="318"/>
      <c r="F49" s="249">
        <f t="shared" ref="F49:I50" si="78">F46+3</f>
        <v>612</v>
      </c>
      <c r="G49" s="1275">
        <f t="shared" si="78"/>
        <v>612</v>
      </c>
      <c r="H49" s="1273">
        <f t="shared" si="78"/>
        <v>241</v>
      </c>
      <c r="I49" s="1274">
        <f t="shared" si="78"/>
        <v>241</v>
      </c>
      <c r="J49" s="22">
        <f t="shared" ref="J49:N49" si="79">J46+7</f>
        <v>43160</v>
      </c>
      <c r="K49" s="22">
        <f t="shared" si="79"/>
        <v>43161</v>
      </c>
      <c r="L49" s="22">
        <f t="shared" si="79"/>
        <v>43161</v>
      </c>
      <c r="M49" s="22">
        <f t="shared" si="79"/>
        <v>43162</v>
      </c>
      <c r="N49" s="22">
        <f t="shared" si="79"/>
        <v>43162</v>
      </c>
      <c r="O49" s="34"/>
    </row>
    <row r="50" spans="1:15" ht="14.25">
      <c r="A50" s="1271">
        <f>A49</f>
        <v>9</v>
      </c>
      <c r="B50" s="86" t="s">
        <v>191</v>
      </c>
      <c r="C50" s="87" t="s">
        <v>59</v>
      </c>
      <c r="D50" s="88" t="s">
        <v>194</v>
      </c>
      <c r="E50" s="318"/>
      <c r="F50" s="249">
        <f t="shared" si="78"/>
        <v>613</v>
      </c>
      <c r="G50" s="1275"/>
      <c r="H50" s="1273">
        <f t="shared" si="78"/>
        <v>242</v>
      </c>
      <c r="I50" s="1274"/>
      <c r="J50" s="22">
        <f t="shared" ref="J50:L50" si="80">J47+7</f>
        <v>43162</v>
      </c>
      <c r="K50" s="22">
        <f t="shared" si="80"/>
        <v>43163</v>
      </c>
      <c r="L50" s="22">
        <f t="shared" si="80"/>
        <v>43163</v>
      </c>
      <c r="M50" s="22"/>
      <c r="N50" s="22"/>
      <c r="O50" s="34"/>
    </row>
    <row r="51" spans="1:15">
      <c r="A51" s="1277">
        <f>A48+1</f>
        <v>10</v>
      </c>
      <c r="B51" s="407" t="s">
        <v>191</v>
      </c>
      <c r="C51" s="408" t="s">
        <v>59</v>
      </c>
      <c r="D51" s="409" t="s">
        <v>194</v>
      </c>
      <c r="E51" s="410"/>
      <c r="F51" s="412">
        <f t="shared" ref="F51:I51" si="81">F48+3</f>
        <v>614</v>
      </c>
      <c r="G51" s="453">
        <f t="shared" si="81"/>
        <v>614</v>
      </c>
      <c r="H51" s="413">
        <f t="shared" si="81"/>
        <v>243</v>
      </c>
      <c r="I51" s="415">
        <f t="shared" si="81"/>
        <v>243</v>
      </c>
      <c r="J51" s="411">
        <f t="shared" ref="J51:N51" si="82">J48+7</f>
        <v>43165</v>
      </c>
      <c r="K51" s="411">
        <f t="shared" si="82"/>
        <v>43165</v>
      </c>
      <c r="L51" s="411">
        <f t="shared" si="82"/>
        <v>43166</v>
      </c>
      <c r="M51" s="411">
        <f t="shared" si="82"/>
        <v>43167</v>
      </c>
      <c r="N51" s="411">
        <f t="shared" si="82"/>
        <v>43167</v>
      </c>
    </row>
    <row r="52" spans="1:15">
      <c r="A52" s="1277">
        <f>A51</f>
        <v>10</v>
      </c>
      <c r="B52" s="407" t="s">
        <v>191</v>
      </c>
      <c r="C52" s="408" t="s">
        <v>59</v>
      </c>
      <c r="D52" s="409" t="s">
        <v>194</v>
      </c>
      <c r="E52" s="410"/>
      <c r="F52" s="412">
        <f t="shared" ref="F52:I53" si="83">F49+3</f>
        <v>615</v>
      </c>
      <c r="G52" s="414">
        <f t="shared" si="83"/>
        <v>615</v>
      </c>
      <c r="H52" s="413">
        <f t="shared" si="83"/>
        <v>244</v>
      </c>
      <c r="I52" s="415">
        <f t="shared" si="83"/>
        <v>244</v>
      </c>
      <c r="J52" s="411">
        <f t="shared" ref="J52:N52" si="84">J49+7</f>
        <v>43167</v>
      </c>
      <c r="K52" s="411">
        <f t="shared" si="84"/>
        <v>43168</v>
      </c>
      <c r="L52" s="411">
        <f t="shared" si="84"/>
        <v>43168</v>
      </c>
      <c r="M52" s="411">
        <f t="shared" si="84"/>
        <v>43169</v>
      </c>
      <c r="N52" s="411">
        <f t="shared" si="84"/>
        <v>43169</v>
      </c>
    </row>
    <row r="53" spans="1:15">
      <c r="A53" s="1277">
        <f>A52</f>
        <v>10</v>
      </c>
      <c r="B53" s="407" t="s">
        <v>191</v>
      </c>
      <c r="C53" s="408" t="s">
        <v>59</v>
      </c>
      <c r="D53" s="409" t="s">
        <v>194</v>
      </c>
      <c r="E53" s="410"/>
      <c r="F53" s="412">
        <f t="shared" si="83"/>
        <v>616</v>
      </c>
      <c r="G53" s="414"/>
      <c r="H53" s="413">
        <f t="shared" si="83"/>
        <v>245</v>
      </c>
      <c r="I53" s="415"/>
      <c r="J53" s="411">
        <f t="shared" ref="J53:L53" si="85">J50+7</f>
        <v>43169</v>
      </c>
      <c r="K53" s="411">
        <f t="shared" si="85"/>
        <v>43170</v>
      </c>
      <c r="L53" s="411">
        <f t="shared" si="85"/>
        <v>43170</v>
      </c>
      <c r="M53" s="411"/>
      <c r="N53" s="411"/>
    </row>
    <row r="54" spans="1:15">
      <c r="A54" s="1271">
        <f>A51+1</f>
        <v>11</v>
      </c>
      <c r="B54" s="86" t="s">
        <v>191</v>
      </c>
      <c r="C54" s="87" t="s">
        <v>59</v>
      </c>
      <c r="D54" s="88" t="s">
        <v>194</v>
      </c>
      <c r="E54" s="318"/>
      <c r="F54" s="249">
        <f t="shared" ref="F54:I54" si="86">F51+3</f>
        <v>617</v>
      </c>
      <c r="G54" s="1272">
        <f t="shared" si="86"/>
        <v>617</v>
      </c>
      <c r="H54" s="1273">
        <f t="shared" si="86"/>
        <v>246</v>
      </c>
      <c r="I54" s="1274">
        <f t="shared" si="86"/>
        <v>246</v>
      </c>
      <c r="J54" s="22">
        <f t="shared" ref="J54:N54" si="87">J51+7</f>
        <v>43172</v>
      </c>
      <c r="K54" s="22">
        <f t="shared" si="87"/>
        <v>43172</v>
      </c>
      <c r="L54" s="22">
        <f t="shared" si="87"/>
        <v>43173</v>
      </c>
      <c r="M54" s="22">
        <f t="shared" si="87"/>
        <v>43174</v>
      </c>
      <c r="N54" s="22">
        <f t="shared" si="87"/>
        <v>43174</v>
      </c>
    </row>
    <row r="55" spans="1:15">
      <c r="A55" s="1271">
        <f>A54</f>
        <v>11</v>
      </c>
      <c r="B55" s="86" t="s">
        <v>191</v>
      </c>
      <c r="C55" s="87" t="s">
        <v>59</v>
      </c>
      <c r="D55" s="88" t="s">
        <v>194</v>
      </c>
      <c r="E55" s="318"/>
      <c r="F55" s="249">
        <f t="shared" ref="F55:I55" si="88">F52+3</f>
        <v>618</v>
      </c>
      <c r="G55" s="1275">
        <f t="shared" si="88"/>
        <v>618</v>
      </c>
      <c r="H55" s="1273">
        <f t="shared" si="88"/>
        <v>247</v>
      </c>
      <c r="I55" s="1274">
        <f t="shared" si="88"/>
        <v>247</v>
      </c>
      <c r="J55" s="22">
        <f t="shared" ref="J55:N55" si="89">J52+7</f>
        <v>43174</v>
      </c>
      <c r="K55" s="22">
        <f t="shared" si="89"/>
        <v>43175</v>
      </c>
      <c r="L55" s="22">
        <f t="shared" si="89"/>
        <v>43175</v>
      </c>
      <c r="M55" s="22">
        <f t="shared" si="89"/>
        <v>43176</v>
      </c>
      <c r="N55" s="22">
        <f t="shared" si="89"/>
        <v>43176</v>
      </c>
    </row>
    <row r="56" spans="1:15">
      <c r="A56" s="1271">
        <f>A55</f>
        <v>11</v>
      </c>
      <c r="B56" s="86" t="s">
        <v>191</v>
      </c>
      <c r="C56" s="87" t="s">
        <v>59</v>
      </c>
      <c r="D56" s="88" t="s">
        <v>194</v>
      </c>
      <c r="E56" s="318"/>
      <c r="F56" s="249">
        <f t="shared" ref="F56" si="90">F53+3</f>
        <v>619</v>
      </c>
      <c r="G56" s="1275"/>
      <c r="H56" s="1273">
        <f t="shared" ref="H56" si="91">H53+3</f>
        <v>248</v>
      </c>
      <c r="I56" s="1274"/>
      <c r="J56" s="22">
        <f t="shared" ref="J56:L56" si="92">J53+7</f>
        <v>43176</v>
      </c>
      <c r="K56" s="22">
        <f t="shared" si="92"/>
        <v>43177</v>
      </c>
      <c r="L56" s="22">
        <f t="shared" si="92"/>
        <v>43177</v>
      </c>
      <c r="M56" s="22"/>
      <c r="N56" s="22"/>
    </row>
    <row r="57" spans="1:15">
      <c r="A57" s="1277">
        <f>A54+1</f>
        <v>12</v>
      </c>
      <c r="B57" s="407" t="s">
        <v>191</v>
      </c>
      <c r="C57" s="408" t="s">
        <v>59</v>
      </c>
      <c r="D57" s="409" t="s">
        <v>194</v>
      </c>
      <c r="E57" s="410"/>
      <c r="F57" s="412">
        <f t="shared" ref="F57:I57" si="93">F54+3</f>
        <v>620</v>
      </c>
      <c r="G57" s="453">
        <f t="shared" si="93"/>
        <v>620</v>
      </c>
      <c r="H57" s="413">
        <f t="shared" si="93"/>
        <v>249</v>
      </c>
      <c r="I57" s="415">
        <f t="shared" si="93"/>
        <v>249</v>
      </c>
      <c r="J57" s="411">
        <f t="shared" ref="J57:N57" si="94">J54+7</f>
        <v>43179</v>
      </c>
      <c r="K57" s="411">
        <f t="shared" si="94"/>
        <v>43179</v>
      </c>
      <c r="L57" s="411">
        <f t="shared" si="94"/>
        <v>43180</v>
      </c>
      <c r="M57" s="411">
        <f t="shared" si="94"/>
        <v>43181</v>
      </c>
      <c r="N57" s="411">
        <f t="shared" si="94"/>
        <v>43181</v>
      </c>
    </row>
    <row r="58" spans="1:15">
      <c r="A58" s="1277">
        <f>A57</f>
        <v>12</v>
      </c>
      <c r="B58" s="407" t="s">
        <v>191</v>
      </c>
      <c r="C58" s="408" t="s">
        <v>59</v>
      </c>
      <c r="D58" s="409" t="s">
        <v>194</v>
      </c>
      <c r="E58" s="410"/>
      <c r="F58" s="412">
        <f t="shared" ref="F58:I58" si="95">F55+3</f>
        <v>621</v>
      </c>
      <c r="G58" s="414">
        <f t="shared" si="95"/>
        <v>621</v>
      </c>
      <c r="H58" s="413">
        <f t="shared" si="95"/>
        <v>250</v>
      </c>
      <c r="I58" s="415">
        <f t="shared" si="95"/>
        <v>250</v>
      </c>
      <c r="J58" s="411">
        <f t="shared" ref="J58:N58" si="96">J55+7</f>
        <v>43181</v>
      </c>
      <c r="K58" s="411">
        <f t="shared" si="96"/>
        <v>43182</v>
      </c>
      <c r="L58" s="411">
        <f t="shared" si="96"/>
        <v>43182</v>
      </c>
      <c r="M58" s="411">
        <f t="shared" si="96"/>
        <v>43183</v>
      </c>
      <c r="N58" s="411">
        <f t="shared" si="96"/>
        <v>43183</v>
      </c>
    </row>
    <row r="59" spans="1:15">
      <c r="A59" s="1277">
        <f>A58</f>
        <v>12</v>
      </c>
      <c r="B59" s="407" t="s">
        <v>191</v>
      </c>
      <c r="C59" s="408" t="s">
        <v>59</v>
      </c>
      <c r="D59" s="409" t="s">
        <v>194</v>
      </c>
      <c r="E59" s="410"/>
      <c r="F59" s="412">
        <f t="shared" ref="F59" si="97">F56+3</f>
        <v>622</v>
      </c>
      <c r="G59" s="414"/>
      <c r="H59" s="413">
        <f t="shared" ref="H59" si="98">H56+3</f>
        <v>251</v>
      </c>
      <c r="I59" s="415"/>
      <c r="J59" s="411">
        <f t="shared" ref="J59:L59" si="99">J56+7</f>
        <v>43183</v>
      </c>
      <c r="K59" s="411">
        <f t="shared" si="99"/>
        <v>43184</v>
      </c>
      <c r="L59" s="411">
        <f t="shared" si="99"/>
        <v>43184</v>
      </c>
      <c r="M59" s="411"/>
      <c r="N59" s="411"/>
    </row>
    <row r="60" spans="1:15">
      <c r="A60" s="1271">
        <f>A57+1</f>
        <v>13</v>
      </c>
      <c r="B60" s="86" t="s">
        <v>191</v>
      </c>
      <c r="C60" s="87" t="s">
        <v>59</v>
      </c>
      <c r="D60" s="88" t="s">
        <v>194</v>
      </c>
      <c r="E60" s="318"/>
      <c r="F60" s="249">
        <f t="shared" ref="F60:I60" si="100">F57+3</f>
        <v>623</v>
      </c>
      <c r="G60" s="1272">
        <f t="shared" si="100"/>
        <v>623</v>
      </c>
      <c r="H60" s="1273">
        <f t="shared" si="100"/>
        <v>252</v>
      </c>
      <c r="I60" s="1274">
        <f t="shared" si="100"/>
        <v>252</v>
      </c>
      <c r="J60" s="22">
        <f t="shared" ref="J60:N60" si="101">J57+7</f>
        <v>43186</v>
      </c>
      <c r="K60" s="22">
        <f t="shared" si="101"/>
        <v>43186</v>
      </c>
      <c r="L60" s="22">
        <f t="shared" si="101"/>
        <v>43187</v>
      </c>
      <c r="M60" s="22">
        <f t="shared" si="101"/>
        <v>43188</v>
      </c>
      <c r="N60" s="22">
        <f t="shared" si="101"/>
        <v>43188</v>
      </c>
    </row>
    <row r="61" spans="1:15">
      <c r="A61" s="1271">
        <f>A60</f>
        <v>13</v>
      </c>
      <c r="B61" s="86" t="s">
        <v>191</v>
      </c>
      <c r="C61" s="87" t="s">
        <v>59</v>
      </c>
      <c r="D61" s="88" t="s">
        <v>194</v>
      </c>
      <c r="E61" s="318"/>
      <c r="F61" s="249">
        <f t="shared" ref="F61:I61" si="102">F58+3</f>
        <v>624</v>
      </c>
      <c r="G61" s="1275">
        <f t="shared" si="102"/>
        <v>624</v>
      </c>
      <c r="H61" s="1273">
        <f t="shared" si="102"/>
        <v>253</v>
      </c>
      <c r="I61" s="1274">
        <f t="shared" si="102"/>
        <v>253</v>
      </c>
      <c r="J61" s="22">
        <f t="shared" ref="J61:N61" si="103">J58+7</f>
        <v>43188</v>
      </c>
      <c r="K61" s="22">
        <f t="shared" si="103"/>
        <v>43189</v>
      </c>
      <c r="L61" s="22">
        <f t="shared" si="103"/>
        <v>43189</v>
      </c>
      <c r="M61" s="22">
        <f t="shared" si="103"/>
        <v>43190</v>
      </c>
      <c r="N61" s="22">
        <f t="shared" si="103"/>
        <v>43190</v>
      </c>
    </row>
    <row r="62" spans="1:15">
      <c r="A62" s="1271">
        <f>A61</f>
        <v>13</v>
      </c>
      <c r="B62" s="86" t="s">
        <v>191</v>
      </c>
      <c r="C62" s="87" t="s">
        <v>59</v>
      </c>
      <c r="D62" s="88" t="s">
        <v>194</v>
      </c>
      <c r="E62" s="318"/>
      <c r="F62" s="249">
        <f t="shared" ref="F62" si="104">F59+3</f>
        <v>625</v>
      </c>
      <c r="G62" s="1275"/>
      <c r="H62" s="1273">
        <f t="shared" ref="H62" si="105">H59+3</f>
        <v>254</v>
      </c>
      <c r="I62" s="1274"/>
      <c r="J62" s="22">
        <f t="shared" ref="J62:L62" si="106">J59+7</f>
        <v>43190</v>
      </c>
      <c r="K62" s="22">
        <f t="shared" si="106"/>
        <v>43191</v>
      </c>
      <c r="L62" s="22">
        <f t="shared" si="106"/>
        <v>43191</v>
      </c>
      <c r="M62" s="22"/>
      <c r="N62" s="22"/>
    </row>
    <row r="64" spans="1:15">
      <c r="L64" s="129" t="s">
        <v>742</v>
      </c>
    </row>
  </sheetData>
  <customSheetViews>
    <customSheetView guid="{967F5A9F-B253-4BD7-B2F0-D5E9263F4F1E}" showPageBreaks="1" hiddenRows="1">
      <selection activeCell="A27" sqref="A27:XFD29"/>
      <pageMargins left="0" right="0" top="0" bottom="0" header="0.3" footer="0.3"/>
      <pageSetup paperSize="9" scale="97" orientation="landscape" r:id="rId1"/>
    </customSheetView>
    <customSheetView guid="{EDB95A30-2005-496F-A42F-4573444B48C4}" hiddenRows="1">
      <selection activeCell="A27" sqref="A27:XFD29"/>
      <pageMargins left="0" right="0" top="0" bottom="0" header="0.3" footer="0.3"/>
      <pageSetup paperSize="9" scale="97" orientation="landscape" r:id="rId2"/>
    </customSheetView>
    <customSheetView guid="{BCF08811-82CB-4E16-BDD9-794154AADE6D}" showPageBreaks="1" hiddenRows="1">
      <selection activeCell="A27" sqref="A27:XFD29"/>
      <pageMargins left="0" right="0" top="0" bottom="0" header="0.3" footer="0.3"/>
      <pageSetup paperSize="9" scale="97" orientation="landscape" r:id="rId3"/>
    </customSheetView>
    <customSheetView guid="{D237E25F-83F7-4363-8B2A-30407D508333}" fitToPage="1" hiddenRows="1" topLeftCell="A82">
      <selection activeCell="S108" sqref="S108"/>
      <pageMargins left="0.7" right="0.7" top="0.75" bottom="0.75" header="0.3" footer="0.3"/>
      <pageSetup paperSize="9" scale="75" orientation="landscape" r:id="rId4"/>
    </customSheetView>
    <customSheetView guid="{8D57CB67-B754-4BD0-BD8A-07ED4472C255}" fitToPage="1" topLeftCell="A24">
      <selection activeCell="Q34" sqref="Q34"/>
      <pageMargins left="0.7" right="0.7" top="0.75" bottom="0.75" header="0.3" footer="0.3"/>
      <pageSetup paperSize="9" scale="75" orientation="landscape" r:id="rId5"/>
    </customSheetView>
    <customSheetView guid="{CE63BE3B-321D-4576-9D13-C9B7CB99D4AC}" hiddenRows="1" topLeftCell="A5">
      <selection activeCell="P107" sqref="P107"/>
      <pageMargins left="0" right="0" top="0" bottom="0" header="0.3" footer="0.3"/>
      <pageSetup paperSize="9" scale="85" orientation="landscape" r:id="rId6"/>
    </customSheetView>
    <customSheetView guid="{58347BB0-EA7D-4163-8F7A-9A95E53AC1B7}" hiddenRows="1" topLeftCell="A155">
      <selection activeCell="F188" sqref="F188"/>
      <pageMargins left="0" right="0" top="0" bottom="0" header="0.3" footer="0.3"/>
      <pageSetup paperSize="9" scale="85" orientation="landscape" r:id="rId7"/>
    </customSheetView>
    <customSheetView guid="{B5A50C90-D2E8-4109-B6CD-C9EF05DECB2C}" showPageBreaks="1" printArea="1" hiddenRows="1">
      <selection activeCell="J85" sqref="J85"/>
      <pageMargins left="0" right="0" top="0" bottom="0" header="0.31496062992125984" footer="0.31496062992125984"/>
      <pageSetup paperSize="9" scale="102" orientation="landscape" r:id="rId8"/>
    </customSheetView>
  </customSheetViews>
  <mergeCells count="13">
    <mergeCell ref="F4:I5"/>
    <mergeCell ref="A4:A8"/>
    <mergeCell ref="B4:B8"/>
    <mergeCell ref="C4:C8"/>
    <mergeCell ref="L4:M4"/>
    <mergeCell ref="J5:K5"/>
    <mergeCell ref="L5:M5"/>
    <mergeCell ref="D6:D8"/>
    <mergeCell ref="E6:E8"/>
    <mergeCell ref="F6:G8"/>
    <mergeCell ref="H6:I8"/>
    <mergeCell ref="J4:K4"/>
    <mergeCell ref="D4:E5"/>
  </mergeCells>
  <phoneticPr fontId="75" type="noConversion"/>
  <pageMargins left="0" right="0" top="0" bottom="0" header="0.3" footer="0.3"/>
  <pageSetup paperSize="9" scale="97" orientation="landscape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L30" sqref="L30"/>
    </sheetView>
  </sheetViews>
  <sheetFormatPr defaultColWidth="9" defaultRowHeight="13.5"/>
  <cols>
    <col min="1" max="1" width="4.25" style="256" customWidth="1"/>
    <col min="2" max="2" width="18.5" style="1" customWidth="1"/>
    <col min="3" max="4" width="9" style="1" customWidth="1"/>
    <col min="5" max="5" width="9" style="142" customWidth="1"/>
    <col min="6" max="6" width="9" style="66" customWidth="1"/>
    <col min="7" max="8" width="9" style="1" customWidth="1"/>
    <col min="9" max="9" width="9" style="256" customWidth="1"/>
    <col min="10" max="10" width="9.375" style="256" customWidth="1"/>
    <col min="11" max="15" width="9.375" style="1" customWidth="1"/>
    <col min="16" max="16" width="10.625" style="1" customWidth="1"/>
    <col min="17" max="21" width="9" style="129" customWidth="1"/>
    <col min="22" max="16384" width="9" style="1"/>
  </cols>
  <sheetData>
    <row r="1" spans="1:21" ht="19.5">
      <c r="A1" s="252" t="s">
        <v>500</v>
      </c>
      <c r="B1" s="2"/>
      <c r="C1" s="2"/>
      <c r="D1" s="3"/>
      <c r="E1" s="167"/>
      <c r="F1" s="61"/>
      <c r="G1" s="3"/>
      <c r="H1" s="3"/>
      <c r="I1" s="259"/>
      <c r="J1" s="259"/>
      <c r="K1" s="6"/>
      <c r="L1" s="6"/>
      <c r="M1" s="6"/>
      <c r="N1" s="6"/>
      <c r="O1" s="6"/>
      <c r="P1" s="192"/>
    </row>
    <row r="2" spans="1:21" ht="19.5">
      <c r="A2" s="252" t="s">
        <v>501</v>
      </c>
      <c r="B2" s="2"/>
      <c r="C2" s="2"/>
      <c r="D2" s="7"/>
      <c r="E2" s="168"/>
      <c r="F2" s="62"/>
      <c r="G2" s="7"/>
      <c r="H2" s="7"/>
      <c r="I2" s="260"/>
      <c r="J2" s="261"/>
      <c r="K2" s="10"/>
      <c r="L2" s="11"/>
      <c r="M2" s="10"/>
      <c r="N2" s="10"/>
      <c r="O2" s="10"/>
      <c r="P2" s="10"/>
    </row>
    <row r="3" spans="1:21" ht="15.75" thickBot="1">
      <c r="A3" s="253" t="s">
        <v>502</v>
      </c>
      <c r="B3" s="12"/>
      <c r="C3" s="12"/>
      <c r="D3" s="12"/>
      <c r="E3" s="169"/>
      <c r="F3" s="63"/>
      <c r="G3" s="12"/>
      <c r="H3" s="12"/>
      <c r="I3" s="262"/>
      <c r="J3" s="263"/>
      <c r="K3" s="15"/>
      <c r="L3" s="15"/>
      <c r="M3" s="15"/>
      <c r="N3" s="16"/>
      <c r="O3" s="16"/>
      <c r="P3" s="44"/>
    </row>
    <row r="4" spans="1:2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61</v>
      </c>
      <c r="K4" s="1741"/>
      <c r="L4" s="1842" t="s">
        <v>139</v>
      </c>
      <c r="M4" s="1833"/>
      <c r="N4" s="1740" t="s">
        <v>112</v>
      </c>
      <c r="O4" s="2023"/>
      <c r="P4" s="129"/>
      <c r="U4" s="1"/>
    </row>
    <row r="5" spans="1:2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62</v>
      </c>
      <c r="K5" s="1728"/>
      <c r="L5" s="1729" t="s">
        <v>91</v>
      </c>
      <c r="M5" s="1730"/>
      <c r="N5" s="1727" t="s">
        <v>1</v>
      </c>
      <c r="O5" s="2024"/>
      <c r="P5" s="129"/>
      <c r="U5" s="1"/>
    </row>
    <row r="6" spans="1:21">
      <c r="A6" s="1688"/>
      <c r="B6" s="1691"/>
      <c r="C6" s="1694"/>
      <c r="D6" s="1708" t="s">
        <v>54</v>
      </c>
      <c r="E6" s="1772" t="s">
        <v>113</v>
      </c>
      <c r="F6" s="1712" t="s">
        <v>54</v>
      </c>
      <c r="G6" s="1713"/>
      <c r="H6" s="1734" t="s">
        <v>56</v>
      </c>
      <c r="I6" s="1735"/>
      <c r="J6" s="17" t="s">
        <v>3</v>
      </c>
      <c r="K6" s="17" t="s">
        <v>4</v>
      </c>
      <c r="L6" s="17" t="s">
        <v>3</v>
      </c>
      <c r="M6" s="17" t="s">
        <v>4</v>
      </c>
      <c r="N6" s="64" t="s">
        <v>3</v>
      </c>
      <c r="O6" s="49" t="s">
        <v>4</v>
      </c>
      <c r="P6" s="129"/>
      <c r="U6" s="1"/>
    </row>
    <row r="7" spans="1:21">
      <c r="A7" s="1688"/>
      <c r="B7" s="1691"/>
      <c r="C7" s="1694"/>
      <c r="D7" s="1709"/>
      <c r="E7" s="1773"/>
      <c r="F7" s="1714"/>
      <c r="G7" s="1715"/>
      <c r="H7" s="1736"/>
      <c r="I7" s="1737"/>
      <c r="J7" s="52" t="s">
        <v>35</v>
      </c>
      <c r="K7" s="52" t="s">
        <v>26</v>
      </c>
      <c r="L7" s="52" t="s">
        <v>27</v>
      </c>
      <c r="M7" s="52" t="s">
        <v>27</v>
      </c>
      <c r="N7" s="65" t="s">
        <v>36</v>
      </c>
      <c r="O7" s="53" t="s">
        <v>28</v>
      </c>
      <c r="P7" s="129"/>
      <c r="U7" s="1"/>
    </row>
    <row r="8" spans="1:21" ht="14.25" thickBot="1">
      <c r="A8" s="1689"/>
      <c r="B8" s="1692"/>
      <c r="C8" s="1695"/>
      <c r="D8" s="1710"/>
      <c r="E8" s="1774"/>
      <c r="F8" s="1716"/>
      <c r="G8" s="1717"/>
      <c r="H8" s="1738"/>
      <c r="I8" s="1739"/>
      <c r="J8" s="127">
        <v>0.25</v>
      </c>
      <c r="K8" s="127">
        <v>0.5</v>
      </c>
      <c r="L8" s="127">
        <v>0.29166666666666669</v>
      </c>
      <c r="M8" s="127">
        <v>0.875</v>
      </c>
      <c r="N8" s="853">
        <v>0.75</v>
      </c>
      <c r="O8" s="128">
        <v>0.83333333333333337</v>
      </c>
      <c r="P8" s="129"/>
      <c r="U8" s="1"/>
    </row>
    <row r="9" spans="1:21" ht="15" hidden="1" customHeight="1">
      <c r="A9" s="692">
        <v>49</v>
      </c>
      <c r="B9" s="20" t="s">
        <v>337</v>
      </c>
      <c r="C9" s="87" t="s">
        <v>113</v>
      </c>
      <c r="D9" s="88" t="s">
        <v>338</v>
      </c>
      <c r="E9" s="183"/>
      <c r="F9" s="382">
        <v>249</v>
      </c>
      <c r="G9" s="416"/>
      <c r="H9" s="642">
        <v>666</v>
      </c>
      <c r="I9" s="643"/>
      <c r="J9" s="35">
        <v>43077</v>
      </c>
      <c r="K9" s="35">
        <v>43078</v>
      </c>
      <c r="L9" s="35">
        <v>43079</v>
      </c>
      <c r="M9" s="35">
        <v>43079</v>
      </c>
      <c r="N9" s="35">
        <v>43080</v>
      </c>
      <c r="O9" s="35">
        <v>43081</v>
      </c>
      <c r="P9" s="129"/>
      <c r="Q9" s="1"/>
      <c r="R9" s="1"/>
      <c r="S9" s="1"/>
      <c r="T9" s="1"/>
      <c r="U9" s="1"/>
    </row>
    <row r="10" spans="1:21" ht="15" hidden="1" customHeight="1">
      <c r="A10" s="692">
        <v>50</v>
      </c>
      <c r="B10" s="86" t="s">
        <v>114</v>
      </c>
      <c r="C10" s="87" t="s">
        <v>113</v>
      </c>
      <c r="D10" s="88" t="s">
        <v>115</v>
      </c>
      <c r="E10" s="183"/>
      <c r="F10" s="382">
        <v>88</v>
      </c>
      <c r="G10" s="416"/>
      <c r="H10" s="642">
        <v>283</v>
      </c>
      <c r="I10" s="643">
        <v>284</v>
      </c>
      <c r="J10" s="35">
        <v>43084</v>
      </c>
      <c r="K10" s="35">
        <v>43085</v>
      </c>
      <c r="L10" s="35">
        <v>43087</v>
      </c>
      <c r="M10" s="35">
        <v>43087</v>
      </c>
      <c r="N10" s="35">
        <v>43088</v>
      </c>
      <c r="O10" s="35">
        <v>43089</v>
      </c>
      <c r="P10" s="129"/>
      <c r="U10" s="1"/>
    </row>
    <row r="11" spans="1:21" ht="15" hidden="1" customHeight="1">
      <c r="A11" s="692">
        <v>51</v>
      </c>
      <c r="B11" s="20" t="s">
        <v>337</v>
      </c>
      <c r="C11" s="87" t="s">
        <v>113</v>
      </c>
      <c r="D11" s="88" t="s">
        <v>338</v>
      </c>
      <c r="E11" s="183"/>
      <c r="F11" s="382">
        <f>F9+1</f>
        <v>250</v>
      </c>
      <c r="G11" s="416"/>
      <c r="H11" s="642">
        <f>H9+1</f>
        <v>667</v>
      </c>
      <c r="I11" s="643"/>
      <c r="J11" s="35">
        <v>43091</v>
      </c>
      <c r="K11" s="35">
        <v>43092</v>
      </c>
      <c r="L11" s="35">
        <v>43093</v>
      </c>
      <c r="M11" s="35">
        <v>43093</v>
      </c>
      <c r="N11" s="35">
        <v>43094</v>
      </c>
      <c r="O11" s="35">
        <v>43095</v>
      </c>
      <c r="P11" s="129"/>
      <c r="U11" s="1"/>
    </row>
    <row r="12" spans="1:21" ht="15" hidden="1" customHeight="1">
      <c r="A12" s="692">
        <v>52</v>
      </c>
      <c r="B12" s="86" t="s">
        <v>114</v>
      </c>
      <c r="C12" s="87" t="s">
        <v>113</v>
      </c>
      <c r="D12" s="88" t="s">
        <v>115</v>
      </c>
      <c r="E12" s="183"/>
      <c r="F12" s="382">
        <f>F10+1</f>
        <v>89</v>
      </c>
      <c r="G12" s="416"/>
      <c r="H12" s="642">
        <f>H10+1</f>
        <v>284</v>
      </c>
      <c r="I12" s="643">
        <f>I10+1</f>
        <v>285</v>
      </c>
      <c r="J12" s="22">
        <v>43098</v>
      </c>
      <c r="K12" s="22">
        <v>43099</v>
      </c>
      <c r="L12" s="22">
        <v>43100</v>
      </c>
      <c r="M12" s="22">
        <v>43100</v>
      </c>
      <c r="N12" s="22">
        <v>42736</v>
      </c>
      <c r="O12" s="22">
        <v>42737</v>
      </c>
      <c r="P12" s="129" t="s">
        <v>504</v>
      </c>
      <c r="U12" s="1"/>
    </row>
    <row r="13" spans="1:21" ht="15" hidden="1" customHeight="1">
      <c r="A13" s="692">
        <v>1</v>
      </c>
      <c r="B13" s="20" t="s">
        <v>337</v>
      </c>
      <c r="C13" s="87" t="s">
        <v>113</v>
      </c>
      <c r="D13" s="88" t="s">
        <v>338</v>
      </c>
      <c r="E13" s="183"/>
      <c r="F13" s="382">
        <f>F11+1</f>
        <v>251</v>
      </c>
      <c r="G13" s="416"/>
      <c r="H13" s="642">
        <f>H11+1</f>
        <v>668</v>
      </c>
      <c r="I13" s="643"/>
      <c r="J13" s="22">
        <f t="shared" ref="J13:O15" si="0">7+J12</f>
        <v>43105</v>
      </c>
      <c r="K13" s="22">
        <f t="shared" si="0"/>
        <v>43106</v>
      </c>
      <c r="L13" s="22">
        <f t="shared" si="0"/>
        <v>43107</v>
      </c>
      <c r="M13" s="22">
        <f t="shared" si="0"/>
        <v>43107</v>
      </c>
      <c r="N13" s="22">
        <f t="shared" si="0"/>
        <v>42743</v>
      </c>
      <c r="O13" s="22">
        <f t="shared" si="0"/>
        <v>42744</v>
      </c>
      <c r="P13" s="129"/>
      <c r="U13" s="1"/>
    </row>
    <row r="14" spans="1:21" ht="15" hidden="1" customHeight="1">
      <c r="A14" s="692">
        <v>2</v>
      </c>
      <c r="B14" s="854" t="s">
        <v>505</v>
      </c>
      <c r="C14" s="861" t="s">
        <v>113</v>
      </c>
      <c r="D14" s="855" t="s">
        <v>506</v>
      </c>
      <c r="E14" s="183"/>
      <c r="F14" s="856">
        <v>18</v>
      </c>
      <c r="G14" s="857"/>
      <c r="H14" s="858">
        <v>277</v>
      </c>
      <c r="I14" s="859" t="s">
        <v>507</v>
      </c>
      <c r="J14" s="850">
        <f t="shared" si="0"/>
        <v>43112</v>
      </c>
      <c r="K14" s="850">
        <f t="shared" si="0"/>
        <v>43113</v>
      </c>
      <c r="L14" s="850">
        <f t="shared" si="0"/>
        <v>43114</v>
      </c>
      <c r="M14" s="850">
        <f t="shared" si="0"/>
        <v>43114</v>
      </c>
      <c r="N14" s="850">
        <f t="shared" si="0"/>
        <v>42750</v>
      </c>
      <c r="O14" s="850">
        <f t="shared" si="0"/>
        <v>42751</v>
      </c>
      <c r="P14" s="129" t="s">
        <v>567</v>
      </c>
      <c r="U14" s="1"/>
    </row>
    <row r="15" spans="1:21" ht="15" hidden="1" customHeight="1">
      <c r="A15" s="692">
        <v>3</v>
      </c>
      <c r="B15" s="20" t="s">
        <v>337</v>
      </c>
      <c r="C15" s="87" t="s">
        <v>113</v>
      </c>
      <c r="D15" s="88" t="s">
        <v>338</v>
      </c>
      <c r="E15" s="183"/>
      <c r="F15" s="382">
        <f>F13+1</f>
        <v>252</v>
      </c>
      <c r="G15" s="416"/>
      <c r="H15" s="642">
        <f>H13+1</f>
        <v>669</v>
      </c>
      <c r="I15" s="643"/>
      <c r="J15" s="22">
        <f t="shared" si="0"/>
        <v>43119</v>
      </c>
      <c r="K15" s="22">
        <f t="shared" si="0"/>
        <v>43120</v>
      </c>
      <c r="L15" s="22">
        <f t="shared" si="0"/>
        <v>43121</v>
      </c>
      <c r="M15" s="22">
        <f t="shared" si="0"/>
        <v>43121</v>
      </c>
      <c r="N15" s="22">
        <f t="shared" si="0"/>
        <v>42757</v>
      </c>
      <c r="O15" s="22">
        <f t="shared" si="0"/>
        <v>42758</v>
      </c>
      <c r="P15" s="129"/>
      <c r="U15" s="1"/>
    </row>
    <row r="16" spans="1:21" ht="15" hidden="1" customHeight="1">
      <c r="A16" s="692">
        <v>4</v>
      </c>
      <c r="B16" s="1426"/>
      <c r="C16" s="1427"/>
      <c r="D16" s="1428"/>
      <c r="E16" s="1353"/>
      <c r="F16" s="1380"/>
      <c r="G16" s="1429"/>
      <c r="H16" s="1430"/>
      <c r="I16" s="1431"/>
      <c r="J16" s="134"/>
      <c r="K16" s="134"/>
      <c r="L16" s="134"/>
      <c r="M16" s="134"/>
      <c r="N16" s="134"/>
      <c r="O16" s="134"/>
      <c r="P16" s="129" t="s">
        <v>619</v>
      </c>
      <c r="U16" s="1"/>
    </row>
    <row r="17" spans="1:21" ht="15" customHeight="1">
      <c r="A17" s="692">
        <v>5</v>
      </c>
      <c r="B17" s="860" t="s">
        <v>505</v>
      </c>
      <c r="C17" s="861" t="s">
        <v>113</v>
      </c>
      <c r="D17" s="862" t="s">
        <v>506</v>
      </c>
      <c r="E17" s="183"/>
      <c r="F17" s="863">
        <f>F14+1</f>
        <v>19</v>
      </c>
      <c r="G17" s="849"/>
      <c r="H17" s="864">
        <f>H14+1</f>
        <v>278</v>
      </c>
      <c r="I17" s="865">
        <v>279</v>
      </c>
      <c r="J17" s="851">
        <v>43133</v>
      </c>
      <c r="K17" s="851">
        <v>43134</v>
      </c>
      <c r="L17" s="851">
        <v>43135</v>
      </c>
      <c r="M17" s="851">
        <v>43135</v>
      </c>
      <c r="N17" s="851">
        <v>43136</v>
      </c>
      <c r="O17" s="851">
        <v>43137</v>
      </c>
      <c r="P17" s="129"/>
      <c r="U17" s="1"/>
    </row>
    <row r="18" spans="1:21" ht="15" customHeight="1">
      <c r="A18" s="692">
        <v>6</v>
      </c>
      <c r="B18" s="20" t="s">
        <v>564</v>
      </c>
      <c r="C18" s="87" t="s">
        <v>113</v>
      </c>
      <c r="D18" s="88" t="s">
        <v>565</v>
      </c>
      <c r="E18" s="183"/>
      <c r="F18" s="382">
        <v>106</v>
      </c>
      <c r="G18" s="416"/>
      <c r="H18" s="642" t="s">
        <v>566</v>
      </c>
      <c r="I18" s="643"/>
      <c r="J18" s="22">
        <f t="shared" ref="J18:O18" si="1">7+J17</f>
        <v>43140</v>
      </c>
      <c r="K18" s="22">
        <f t="shared" si="1"/>
        <v>43141</v>
      </c>
      <c r="L18" s="22">
        <f t="shared" si="1"/>
        <v>43142</v>
      </c>
      <c r="M18" s="22">
        <f t="shared" si="1"/>
        <v>43142</v>
      </c>
      <c r="N18" s="22">
        <f t="shared" si="1"/>
        <v>43143</v>
      </c>
      <c r="O18" s="22">
        <f t="shared" si="1"/>
        <v>43144</v>
      </c>
      <c r="P18" s="129" t="s">
        <v>567</v>
      </c>
    </row>
    <row r="19" spans="1:21" ht="15" customHeight="1">
      <c r="A19" s="2021">
        <v>7</v>
      </c>
      <c r="B19" s="860" t="s">
        <v>505</v>
      </c>
      <c r="C19" s="861" t="s">
        <v>113</v>
      </c>
      <c r="D19" s="862" t="s">
        <v>506</v>
      </c>
      <c r="E19" s="183"/>
      <c r="F19" s="863">
        <f t="shared" ref="F19:F22" si="2">F17+1</f>
        <v>20</v>
      </c>
      <c r="G19" s="849"/>
      <c r="H19" s="864">
        <f t="shared" ref="H19:H22" si="3">H17+1</f>
        <v>279</v>
      </c>
      <c r="I19" s="865">
        <f>I17+1</f>
        <v>280</v>
      </c>
      <c r="J19" s="851">
        <f t="shared" ref="J19:O19" si="4">7+J18</f>
        <v>43147</v>
      </c>
      <c r="K19" s="851">
        <f t="shared" si="4"/>
        <v>43148</v>
      </c>
      <c r="L19" s="851">
        <f t="shared" si="4"/>
        <v>43149</v>
      </c>
      <c r="M19" s="851">
        <f t="shared" si="4"/>
        <v>43149</v>
      </c>
      <c r="N19" s="851">
        <f t="shared" si="4"/>
        <v>43150</v>
      </c>
      <c r="O19" s="851">
        <f t="shared" si="4"/>
        <v>43151</v>
      </c>
    </row>
    <row r="20" spans="1:21" ht="15" customHeight="1">
      <c r="A20" s="2022"/>
      <c r="B20" s="20" t="s">
        <v>337</v>
      </c>
      <c r="C20" s="87" t="s">
        <v>113</v>
      </c>
      <c r="D20" s="88" t="s">
        <v>338</v>
      </c>
      <c r="E20" s="183"/>
      <c r="F20" s="382">
        <v>254</v>
      </c>
      <c r="G20" s="416"/>
      <c r="H20" s="642">
        <v>671</v>
      </c>
      <c r="I20" s="643"/>
      <c r="J20" s="851">
        <v>43147</v>
      </c>
      <c r="K20" s="851">
        <v>43148</v>
      </c>
      <c r="L20" s="851">
        <v>43149</v>
      </c>
      <c r="M20" s="851">
        <v>43149</v>
      </c>
      <c r="N20" s="851">
        <v>43150</v>
      </c>
      <c r="O20" s="851">
        <v>43151</v>
      </c>
    </row>
    <row r="21" spans="1:21" ht="15" customHeight="1">
      <c r="A21" s="692">
        <v>8</v>
      </c>
      <c r="B21" s="1426" t="s">
        <v>505</v>
      </c>
      <c r="C21" s="1427" t="s">
        <v>113</v>
      </c>
      <c r="D21" s="1428" t="s">
        <v>506</v>
      </c>
      <c r="E21" s="1353"/>
      <c r="F21" s="1380">
        <f t="shared" si="2"/>
        <v>21</v>
      </c>
      <c r="G21" s="1429"/>
      <c r="H21" s="1430">
        <f t="shared" si="3"/>
        <v>280</v>
      </c>
      <c r="I21" s="1431">
        <f>I19+1</f>
        <v>281</v>
      </c>
      <c r="J21" s="134">
        <f t="shared" ref="J21:O23" si="5">7+J20</f>
        <v>43154</v>
      </c>
      <c r="K21" s="134">
        <f t="shared" si="5"/>
        <v>43155</v>
      </c>
      <c r="L21" s="134">
        <f t="shared" si="5"/>
        <v>43156</v>
      </c>
      <c r="M21" s="134">
        <f t="shared" si="5"/>
        <v>43156</v>
      </c>
      <c r="N21" s="134">
        <f t="shared" si="5"/>
        <v>43157</v>
      </c>
      <c r="O21" s="134">
        <f t="shared" si="5"/>
        <v>43158</v>
      </c>
      <c r="P21" s="129" t="s">
        <v>254</v>
      </c>
    </row>
    <row r="22" spans="1:21">
      <c r="A22" s="692">
        <v>9</v>
      </c>
      <c r="B22" s="86" t="s">
        <v>337</v>
      </c>
      <c r="C22" s="87" t="s">
        <v>113</v>
      </c>
      <c r="D22" s="88" t="s">
        <v>338</v>
      </c>
      <c r="E22" s="1537"/>
      <c r="F22" s="382">
        <f t="shared" si="2"/>
        <v>255</v>
      </c>
      <c r="G22" s="416"/>
      <c r="H22" s="642">
        <f t="shared" si="3"/>
        <v>672</v>
      </c>
      <c r="I22" s="643"/>
      <c r="J22" s="22">
        <f t="shared" si="5"/>
        <v>43161</v>
      </c>
      <c r="K22" s="22">
        <f t="shared" si="5"/>
        <v>43162</v>
      </c>
      <c r="L22" s="22">
        <f t="shared" si="5"/>
        <v>43163</v>
      </c>
      <c r="M22" s="22">
        <f t="shared" si="5"/>
        <v>43163</v>
      </c>
      <c r="N22" s="22">
        <f t="shared" si="5"/>
        <v>43164</v>
      </c>
      <c r="O22" s="22">
        <f t="shared" si="5"/>
        <v>43165</v>
      </c>
    </row>
    <row r="23" spans="1:21">
      <c r="A23" s="692">
        <v>10</v>
      </c>
      <c r="B23" s="86" t="s">
        <v>505</v>
      </c>
      <c r="C23" s="87" t="s">
        <v>113</v>
      </c>
      <c r="D23" s="88" t="s">
        <v>506</v>
      </c>
      <c r="E23" s="1537"/>
      <c r="F23" s="382">
        <v>21</v>
      </c>
      <c r="G23" s="416"/>
      <c r="H23" s="642">
        <v>280</v>
      </c>
      <c r="I23" s="643">
        <v>281</v>
      </c>
      <c r="J23" s="22">
        <f t="shared" si="5"/>
        <v>43168</v>
      </c>
      <c r="K23" s="22">
        <f t="shared" si="5"/>
        <v>43169</v>
      </c>
      <c r="L23" s="22">
        <f t="shared" si="5"/>
        <v>43170</v>
      </c>
      <c r="M23" s="22">
        <f t="shared" si="5"/>
        <v>43170</v>
      </c>
      <c r="N23" s="22">
        <f t="shared" si="5"/>
        <v>43171</v>
      </c>
      <c r="O23" s="22">
        <f t="shared" si="5"/>
        <v>43172</v>
      </c>
    </row>
    <row r="25" spans="1:21">
      <c r="E25" s="153"/>
    </row>
    <row r="26" spans="1:21">
      <c r="B26" s="866" t="s">
        <v>760</v>
      </c>
      <c r="C26" s="866"/>
      <c r="D26" s="866"/>
      <c r="E26" s="867"/>
      <c r="F26" s="867"/>
      <c r="G26" s="866"/>
    </row>
    <row r="27" spans="1:21">
      <c r="B27" s="866" t="s">
        <v>761</v>
      </c>
      <c r="C27" s="866"/>
      <c r="D27" s="866"/>
      <c r="E27" s="867"/>
      <c r="F27" s="867"/>
      <c r="G27" s="866"/>
    </row>
  </sheetData>
  <customSheetViews>
    <customSheetView guid="{967F5A9F-B253-4BD7-B2F0-D5E9263F4F1E}" fitToPage="1" hiddenRows="1">
      <selection activeCell="G81" sqref="G81"/>
      <pageMargins left="0.25" right="0.25" top="0.75" bottom="0.75" header="0.3" footer="0.3"/>
      <pageSetup paperSize="9" orientation="landscape" r:id="rId1"/>
    </customSheetView>
    <customSheetView guid="{58347BB0-EA7D-4163-8F7A-9A95E53AC1B7}" fitToPage="1" hiddenRows="1">
      <selection activeCell="G81" sqref="G81"/>
      <pageMargins left="0.25" right="0.25" top="0.75" bottom="0.75" header="0.3" footer="0.3"/>
      <pageSetup paperSize="9" orientation="landscape" r:id="rId2"/>
    </customSheetView>
    <customSheetView guid="{B5A50C90-D2E8-4109-B6CD-C9EF05DECB2C}" fitToPage="1" hiddenRows="1">
      <selection activeCell="G81" sqref="G81"/>
      <pageMargins left="0.25" right="0.25" top="0.75" bottom="0.75" header="0.3" footer="0.3"/>
      <pageSetup paperSize="9" orientation="landscape" r:id="rId3"/>
    </customSheetView>
  </customSheetViews>
  <mergeCells count="16">
    <mergeCell ref="A19:A20"/>
    <mergeCell ref="L4:M4"/>
    <mergeCell ref="N4:O4"/>
    <mergeCell ref="J5:K5"/>
    <mergeCell ref="L5:M5"/>
    <mergeCell ref="N5:O5"/>
    <mergeCell ref="J4:K4"/>
    <mergeCell ref="D6:D8"/>
    <mergeCell ref="F6:G8"/>
    <mergeCell ref="H6:I8"/>
    <mergeCell ref="A4:A8"/>
    <mergeCell ref="B4:B8"/>
    <mergeCell ref="C4:C8"/>
    <mergeCell ref="F4:I5"/>
    <mergeCell ref="E6:E8"/>
    <mergeCell ref="D4:E5"/>
  </mergeCells>
  <phoneticPr fontId="75" type="noConversion"/>
  <pageMargins left="0.25" right="0.25" top="0.75" bottom="0.75" header="0.3" footer="0.3"/>
  <pageSetup paperSize="9" scale="95" orientation="landscape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XFD28"/>
  <sheetViews>
    <sheetView workbookViewId="0">
      <selection activeCell="L35" sqref="L35"/>
    </sheetView>
  </sheetViews>
  <sheetFormatPr defaultColWidth="9" defaultRowHeight="15" customHeight="1"/>
  <cols>
    <col min="1" max="1" width="4.25" style="256" customWidth="1"/>
    <col min="2" max="2" width="18.5" style="1" customWidth="1"/>
    <col min="3" max="3" width="9" style="1" customWidth="1"/>
    <col min="4" max="7" width="9" style="1"/>
    <col min="8" max="9" width="9" style="256"/>
    <col min="10" max="13" width="9.375" style="1" customWidth="1"/>
    <col min="14" max="14" width="10.625" style="1" customWidth="1"/>
    <col min="15" max="16384" width="9" style="1"/>
  </cols>
  <sheetData>
    <row r="1" spans="1:14" ht="19.5">
      <c r="A1" s="252" t="s">
        <v>439</v>
      </c>
      <c r="B1" s="2"/>
      <c r="C1" s="2"/>
      <c r="D1" s="3"/>
      <c r="E1" s="3"/>
      <c r="F1" s="3"/>
      <c r="G1" s="3"/>
      <c r="H1" s="259"/>
      <c r="I1" s="259"/>
      <c r="J1" s="6"/>
      <c r="K1" s="6"/>
      <c r="L1" s="6"/>
      <c r="M1" s="6"/>
      <c r="N1" s="6"/>
    </row>
    <row r="2" spans="1:14" ht="19.5">
      <c r="A2" s="252" t="s">
        <v>411</v>
      </c>
      <c r="B2" s="2"/>
      <c r="C2" s="2"/>
      <c r="D2" s="7"/>
      <c r="E2" s="7"/>
      <c r="F2" s="7"/>
      <c r="G2" s="7"/>
      <c r="H2" s="260"/>
      <c r="I2" s="261"/>
      <c r="J2" s="10"/>
      <c r="K2" s="11"/>
      <c r="L2" s="10"/>
      <c r="M2" s="10"/>
      <c r="N2" s="10"/>
    </row>
    <row r="3" spans="1:14" ht="15.75" thickBot="1">
      <c r="A3" s="253" t="s">
        <v>285</v>
      </c>
      <c r="B3" s="12"/>
      <c r="C3" s="12"/>
      <c r="D3" s="12"/>
      <c r="E3" s="12"/>
      <c r="F3" s="12"/>
      <c r="G3" s="12"/>
      <c r="H3" s="262"/>
      <c r="I3" s="263"/>
      <c r="J3" s="15"/>
      <c r="K3" s="15"/>
      <c r="L3" s="15"/>
      <c r="M3" s="16"/>
      <c r="N3" s="16"/>
    </row>
    <row r="4" spans="1:14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25" t="s">
        <v>283</v>
      </c>
      <c r="M4" s="1726"/>
      <c r="N4" s="47" t="s">
        <v>52</v>
      </c>
    </row>
    <row r="5" spans="1:14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45" t="s">
        <v>284</v>
      </c>
      <c r="M5" s="1746"/>
      <c r="N5" s="48" t="s">
        <v>1</v>
      </c>
    </row>
    <row r="6" spans="1:14" ht="15" customHeight="1">
      <c r="A6" s="1688"/>
      <c r="B6" s="1691"/>
      <c r="C6" s="1694"/>
      <c r="D6" s="1708" t="s">
        <v>54</v>
      </c>
      <c r="E6" s="1731" t="s">
        <v>55</v>
      </c>
      <c r="F6" s="1712" t="s">
        <v>54</v>
      </c>
      <c r="G6" s="1713"/>
      <c r="H6" s="1734" t="s">
        <v>56</v>
      </c>
      <c r="I6" s="1735"/>
      <c r="J6" s="17" t="s">
        <v>57</v>
      </c>
      <c r="K6" s="17" t="s">
        <v>4</v>
      </c>
      <c r="L6" s="17" t="s">
        <v>57</v>
      </c>
      <c r="M6" s="17" t="s">
        <v>4</v>
      </c>
      <c r="N6" s="49" t="s">
        <v>57</v>
      </c>
    </row>
    <row r="7" spans="1:14" ht="15" customHeight="1">
      <c r="A7" s="1688"/>
      <c r="B7" s="1691"/>
      <c r="C7" s="1694"/>
      <c r="D7" s="1709"/>
      <c r="E7" s="1732"/>
      <c r="F7" s="1714"/>
      <c r="G7" s="1715"/>
      <c r="H7" s="1736"/>
      <c r="I7" s="1737"/>
      <c r="J7" s="52" t="s">
        <v>28</v>
      </c>
      <c r="K7" s="52" t="s">
        <v>29</v>
      </c>
      <c r="L7" s="52" t="s">
        <v>35</v>
      </c>
      <c r="M7" s="52" t="s">
        <v>36</v>
      </c>
      <c r="N7" s="53" t="s">
        <v>28</v>
      </c>
    </row>
    <row r="8" spans="1:14" ht="15" customHeight="1" thickBot="1">
      <c r="A8" s="1689"/>
      <c r="B8" s="1692"/>
      <c r="C8" s="1695"/>
      <c r="D8" s="1710"/>
      <c r="E8" s="1733"/>
      <c r="F8" s="1716"/>
      <c r="G8" s="1717"/>
      <c r="H8" s="1738"/>
      <c r="I8" s="1739"/>
      <c r="J8" s="121">
        <v>0.875</v>
      </c>
      <c r="K8" s="121">
        <v>0.5</v>
      </c>
      <c r="L8" s="127">
        <v>0.25</v>
      </c>
      <c r="M8" s="121">
        <v>0.20833333333333334</v>
      </c>
      <c r="N8" s="121">
        <v>0.875</v>
      </c>
    </row>
    <row r="9" spans="1:14" ht="24.95" hidden="1" customHeight="1">
      <c r="A9" s="257">
        <v>48</v>
      </c>
      <c r="B9" s="86" t="s">
        <v>291</v>
      </c>
      <c r="C9" s="87" t="s">
        <v>55</v>
      </c>
      <c r="D9" s="88" t="s">
        <v>292</v>
      </c>
      <c r="E9" s="318"/>
      <c r="F9" s="313">
        <v>29</v>
      </c>
      <c r="G9" s="319">
        <v>29</v>
      </c>
      <c r="H9" s="320">
        <v>29</v>
      </c>
      <c r="I9" s="321">
        <v>29</v>
      </c>
      <c r="J9" s="22">
        <v>43067</v>
      </c>
      <c r="K9" s="22">
        <v>43068</v>
      </c>
      <c r="L9" s="22">
        <v>43070</v>
      </c>
      <c r="M9" s="22">
        <v>43073</v>
      </c>
      <c r="N9" s="22">
        <v>43074</v>
      </c>
    </row>
    <row r="10" spans="1:14" ht="15" hidden="1" customHeight="1">
      <c r="A10" s="257">
        <v>49</v>
      </c>
      <c r="B10" s="86" t="s">
        <v>291</v>
      </c>
      <c r="C10" s="87" t="s">
        <v>55</v>
      </c>
      <c r="D10" s="88" t="s">
        <v>292</v>
      </c>
      <c r="E10" s="318"/>
      <c r="F10" s="313">
        <v>30</v>
      </c>
      <c r="G10" s="319">
        <v>30</v>
      </c>
      <c r="H10" s="320">
        <v>30</v>
      </c>
      <c r="I10" s="321">
        <v>30</v>
      </c>
      <c r="J10" s="22">
        <v>43074</v>
      </c>
      <c r="K10" s="22">
        <v>43075</v>
      </c>
      <c r="L10" s="22">
        <v>43077</v>
      </c>
      <c r="M10" s="22">
        <v>43080</v>
      </c>
      <c r="N10" s="22">
        <v>43081</v>
      </c>
    </row>
    <row r="11" spans="1:14" ht="15" hidden="1" customHeight="1">
      <c r="A11" s="257">
        <v>50</v>
      </c>
      <c r="B11" s="86" t="s">
        <v>291</v>
      </c>
      <c r="C11" s="87" t="s">
        <v>55</v>
      </c>
      <c r="D11" s="88" t="s">
        <v>292</v>
      </c>
      <c r="E11" s="318"/>
      <c r="F11" s="313">
        <f t="shared" ref="F11:F26" si="0">F10+1</f>
        <v>31</v>
      </c>
      <c r="G11" s="319">
        <f t="shared" ref="G11:G26" si="1">G10+1</f>
        <v>31</v>
      </c>
      <c r="H11" s="320">
        <f t="shared" ref="H11:H26" si="2">H10+1</f>
        <v>31</v>
      </c>
      <c r="I11" s="321">
        <f t="shared" ref="I11:I26" si="3">I10+1</f>
        <v>31</v>
      </c>
      <c r="J11" s="22">
        <f t="shared" ref="J11:N11" si="4">J10+7</f>
        <v>43081</v>
      </c>
      <c r="K11" s="22">
        <f t="shared" si="4"/>
        <v>43082</v>
      </c>
      <c r="L11" s="22">
        <f t="shared" si="4"/>
        <v>43084</v>
      </c>
      <c r="M11" s="22">
        <f t="shared" si="4"/>
        <v>43087</v>
      </c>
      <c r="N11" s="22">
        <f t="shared" si="4"/>
        <v>43088</v>
      </c>
    </row>
    <row r="12" spans="1:14" ht="15" hidden="1" customHeight="1">
      <c r="A12" s="257">
        <v>51</v>
      </c>
      <c r="B12" s="86" t="s">
        <v>291</v>
      </c>
      <c r="C12" s="87" t="s">
        <v>55</v>
      </c>
      <c r="D12" s="88" t="s">
        <v>292</v>
      </c>
      <c r="E12" s="318"/>
      <c r="F12" s="313">
        <f>F11+1</f>
        <v>32</v>
      </c>
      <c r="G12" s="319">
        <f t="shared" si="1"/>
        <v>32</v>
      </c>
      <c r="H12" s="401" t="s">
        <v>443</v>
      </c>
      <c r="I12" s="677" t="s">
        <v>444</v>
      </c>
      <c r="J12" s="22">
        <f t="shared" ref="J12:N12" si="5">J11+7</f>
        <v>43088</v>
      </c>
      <c r="K12" s="22">
        <f t="shared" si="5"/>
        <v>43089</v>
      </c>
      <c r="L12" s="22">
        <f t="shared" si="5"/>
        <v>43091</v>
      </c>
      <c r="M12" s="22">
        <f t="shared" si="5"/>
        <v>43094</v>
      </c>
      <c r="N12" s="22">
        <f t="shared" si="5"/>
        <v>43095</v>
      </c>
    </row>
    <row r="13" spans="1:14" ht="15" hidden="1" customHeight="1">
      <c r="A13" s="257">
        <v>52</v>
      </c>
      <c r="B13" s="86" t="s">
        <v>291</v>
      </c>
      <c r="C13" s="87" t="s">
        <v>55</v>
      </c>
      <c r="D13" s="88" t="s">
        <v>292</v>
      </c>
      <c r="E13" s="318"/>
      <c r="F13" s="313">
        <f t="shared" si="0"/>
        <v>33</v>
      </c>
      <c r="G13" s="319">
        <f t="shared" si="1"/>
        <v>33</v>
      </c>
      <c r="H13" s="767" t="s">
        <v>445</v>
      </c>
      <c r="I13" s="768">
        <v>33</v>
      </c>
      <c r="J13" s="22">
        <f t="shared" ref="J13:N15" si="6">J12+7</f>
        <v>43095</v>
      </c>
      <c r="K13" s="22">
        <f t="shared" si="6"/>
        <v>43096</v>
      </c>
      <c r="L13" s="22">
        <f t="shared" si="6"/>
        <v>43098</v>
      </c>
      <c r="M13" s="22">
        <f t="shared" si="6"/>
        <v>43101</v>
      </c>
      <c r="N13" s="22">
        <f t="shared" si="6"/>
        <v>43102</v>
      </c>
    </row>
    <row r="14" spans="1:14" ht="15" hidden="1" customHeight="1">
      <c r="A14" s="257">
        <v>1</v>
      </c>
      <c r="B14" s="86" t="s">
        <v>291</v>
      </c>
      <c r="C14" s="87" t="s">
        <v>55</v>
      </c>
      <c r="D14" s="88" t="s">
        <v>292</v>
      </c>
      <c r="E14" s="318"/>
      <c r="F14" s="313">
        <f t="shared" si="0"/>
        <v>34</v>
      </c>
      <c r="G14" s="319">
        <f t="shared" si="1"/>
        <v>34</v>
      </c>
      <c r="H14" s="767">
        <v>34</v>
      </c>
      <c r="I14" s="768">
        <f t="shared" si="3"/>
        <v>34</v>
      </c>
      <c r="J14" s="22">
        <f t="shared" ref="J14:N14" si="7">J13+7</f>
        <v>43102</v>
      </c>
      <c r="K14" s="22">
        <f t="shared" si="7"/>
        <v>43103</v>
      </c>
      <c r="L14" s="22">
        <f t="shared" si="7"/>
        <v>43105</v>
      </c>
      <c r="M14" s="22">
        <f t="shared" si="7"/>
        <v>43108</v>
      </c>
      <c r="N14" s="22">
        <f t="shared" si="7"/>
        <v>43109</v>
      </c>
    </row>
    <row r="15" spans="1:14" ht="15" hidden="1" customHeight="1">
      <c r="A15" s="257">
        <v>2</v>
      </c>
      <c r="B15" s="86" t="s">
        <v>291</v>
      </c>
      <c r="C15" s="87" t="s">
        <v>55</v>
      </c>
      <c r="D15" s="88" t="s">
        <v>292</v>
      </c>
      <c r="E15" s="318"/>
      <c r="F15" s="313">
        <f t="shared" si="0"/>
        <v>35</v>
      </c>
      <c r="G15" s="319">
        <f t="shared" si="1"/>
        <v>35</v>
      </c>
      <c r="H15" s="767">
        <f t="shared" si="2"/>
        <v>35</v>
      </c>
      <c r="I15" s="768">
        <f t="shared" si="3"/>
        <v>35</v>
      </c>
      <c r="J15" s="22">
        <f t="shared" si="6"/>
        <v>43109</v>
      </c>
      <c r="K15" s="22">
        <f t="shared" si="6"/>
        <v>43110</v>
      </c>
      <c r="L15" s="22">
        <f t="shared" si="6"/>
        <v>43112</v>
      </c>
      <c r="M15" s="22">
        <f t="shared" si="6"/>
        <v>43115</v>
      </c>
      <c r="N15" s="22">
        <f t="shared" si="6"/>
        <v>43116</v>
      </c>
    </row>
    <row r="16" spans="1:14" ht="15" hidden="1" customHeight="1">
      <c r="A16" s="257">
        <v>3</v>
      </c>
      <c r="B16" s="86" t="s">
        <v>291</v>
      </c>
      <c r="C16" s="87" t="s">
        <v>55</v>
      </c>
      <c r="D16" s="88" t="s">
        <v>292</v>
      </c>
      <c r="E16" s="318"/>
      <c r="F16" s="313">
        <f t="shared" si="0"/>
        <v>36</v>
      </c>
      <c r="G16" s="319">
        <f t="shared" si="1"/>
        <v>36</v>
      </c>
      <c r="H16" s="767">
        <v>36</v>
      </c>
      <c r="I16" s="768">
        <f t="shared" si="3"/>
        <v>36</v>
      </c>
      <c r="J16" s="22">
        <f t="shared" ref="J16:N16" si="8">J15+7</f>
        <v>43116</v>
      </c>
      <c r="K16" s="22">
        <f t="shared" si="8"/>
        <v>43117</v>
      </c>
      <c r="L16" s="22">
        <f t="shared" si="8"/>
        <v>43119</v>
      </c>
      <c r="M16" s="22">
        <f t="shared" si="8"/>
        <v>43122</v>
      </c>
      <c r="N16" s="22">
        <f t="shared" si="8"/>
        <v>43123</v>
      </c>
    </row>
    <row r="17" spans="1:14 16384:16384" ht="15" hidden="1" customHeight="1">
      <c r="A17" s="257">
        <v>4</v>
      </c>
      <c r="B17" s="86" t="s">
        <v>291</v>
      </c>
      <c r="C17" s="87" t="s">
        <v>55</v>
      </c>
      <c r="D17" s="88" t="s">
        <v>292</v>
      </c>
      <c r="E17" s="318"/>
      <c r="F17" s="313">
        <f t="shared" si="0"/>
        <v>37</v>
      </c>
      <c r="G17" s="319">
        <f t="shared" si="1"/>
        <v>37</v>
      </c>
      <c r="H17" s="767">
        <f t="shared" si="2"/>
        <v>37</v>
      </c>
      <c r="I17" s="768">
        <f t="shared" si="3"/>
        <v>37</v>
      </c>
      <c r="J17" s="22">
        <f t="shared" ref="J17:N17" si="9">J16+7</f>
        <v>43123</v>
      </c>
      <c r="K17" s="22">
        <f t="shared" si="9"/>
        <v>43124</v>
      </c>
      <c r="L17" s="22">
        <f t="shared" si="9"/>
        <v>43126</v>
      </c>
      <c r="M17" s="22">
        <f t="shared" si="9"/>
        <v>43129</v>
      </c>
      <c r="N17" s="22">
        <f t="shared" si="9"/>
        <v>43130</v>
      </c>
    </row>
    <row r="18" spans="1:14 16384:16384" ht="15" hidden="1" customHeight="1">
      <c r="A18" s="257">
        <v>5</v>
      </c>
      <c r="B18" s="86" t="s">
        <v>291</v>
      </c>
      <c r="C18" s="87" t="s">
        <v>55</v>
      </c>
      <c r="D18" s="88" t="s">
        <v>292</v>
      </c>
      <c r="E18" s="318"/>
      <c r="F18" s="313">
        <f t="shared" si="0"/>
        <v>38</v>
      </c>
      <c r="G18" s="319">
        <f t="shared" si="1"/>
        <v>38</v>
      </c>
      <c r="H18" s="767">
        <v>38</v>
      </c>
      <c r="I18" s="768">
        <f t="shared" si="3"/>
        <v>38</v>
      </c>
      <c r="J18" s="22">
        <f t="shared" ref="J18:N18" si="10">J17+7</f>
        <v>43130</v>
      </c>
      <c r="K18" s="22">
        <f t="shared" si="10"/>
        <v>43131</v>
      </c>
      <c r="L18" s="22">
        <f t="shared" si="10"/>
        <v>43133</v>
      </c>
      <c r="M18" s="22">
        <f t="shared" si="10"/>
        <v>43136</v>
      </c>
      <c r="N18" s="22">
        <f t="shared" si="10"/>
        <v>43137</v>
      </c>
    </row>
    <row r="19" spans="1:14 16384:16384" ht="13.5">
      <c r="A19" s="257">
        <v>6</v>
      </c>
      <c r="B19" s="86" t="s">
        <v>291</v>
      </c>
      <c r="C19" s="87" t="s">
        <v>55</v>
      </c>
      <c r="D19" s="88" t="s">
        <v>292</v>
      </c>
      <c r="E19" s="318"/>
      <c r="F19" s="313">
        <f t="shared" si="0"/>
        <v>39</v>
      </c>
      <c r="G19" s="319">
        <f t="shared" si="1"/>
        <v>39</v>
      </c>
      <c r="H19" s="767">
        <v>39</v>
      </c>
      <c r="I19" s="768">
        <f t="shared" si="3"/>
        <v>39</v>
      </c>
      <c r="J19" s="22">
        <f t="shared" ref="J19:N19" si="11">J18+7</f>
        <v>43137</v>
      </c>
      <c r="K19" s="22">
        <f t="shared" si="11"/>
        <v>43138</v>
      </c>
      <c r="L19" s="22">
        <f t="shared" si="11"/>
        <v>43140</v>
      </c>
      <c r="M19" s="22">
        <f t="shared" si="11"/>
        <v>43143</v>
      </c>
      <c r="N19" s="22">
        <f t="shared" si="11"/>
        <v>43144</v>
      </c>
      <c r="XFD19" s="1">
        <f t="shared" ref="XFD19:XFD26" si="12">SUM(A19:XFC19)</f>
        <v>215864</v>
      </c>
    </row>
    <row r="20" spans="1:14 16384:16384" ht="13.5">
      <c r="A20" s="257">
        <v>7</v>
      </c>
      <c r="B20" s="86" t="s">
        <v>291</v>
      </c>
      <c r="C20" s="87" t="s">
        <v>55</v>
      </c>
      <c r="D20" s="88" t="s">
        <v>292</v>
      </c>
      <c r="E20" s="318"/>
      <c r="F20" s="313">
        <f t="shared" si="0"/>
        <v>40</v>
      </c>
      <c r="G20" s="319">
        <f t="shared" si="1"/>
        <v>40</v>
      </c>
      <c r="H20" s="767">
        <f t="shared" si="2"/>
        <v>40</v>
      </c>
      <c r="I20" s="768">
        <f t="shared" si="3"/>
        <v>40</v>
      </c>
      <c r="J20" s="22">
        <f t="shared" ref="J20:N20" si="13">J19+7</f>
        <v>43144</v>
      </c>
      <c r="K20" s="22">
        <f t="shared" si="13"/>
        <v>43145</v>
      </c>
      <c r="L20" s="22">
        <f t="shared" si="13"/>
        <v>43147</v>
      </c>
      <c r="M20" s="22">
        <f t="shared" si="13"/>
        <v>43150</v>
      </c>
      <c r="N20" s="22">
        <f t="shared" si="13"/>
        <v>43151</v>
      </c>
      <c r="XFD20" s="1">
        <f t="shared" si="12"/>
        <v>215904</v>
      </c>
    </row>
    <row r="21" spans="1:14 16384:16384" ht="13.5">
      <c r="A21" s="257">
        <v>8</v>
      </c>
      <c r="B21" s="86" t="s">
        <v>291</v>
      </c>
      <c r="C21" s="87" t="s">
        <v>55</v>
      </c>
      <c r="D21" s="88" t="s">
        <v>292</v>
      </c>
      <c r="E21" s="318"/>
      <c r="F21" s="313">
        <f t="shared" si="0"/>
        <v>41</v>
      </c>
      <c r="G21" s="319">
        <f t="shared" si="1"/>
        <v>41</v>
      </c>
      <c r="H21" s="767">
        <f t="shared" si="2"/>
        <v>41</v>
      </c>
      <c r="I21" s="768">
        <f t="shared" si="3"/>
        <v>41</v>
      </c>
      <c r="J21" s="22">
        <f t="shared" ref="J21:N22" si="14">J20+7</f>
        <v>43151</v>
      </c>
      <c r="K21" s="22">
        <f t="shared" si="14"/>
        <v>43152</v>
      </c>
      <c r="L21" s="22">
        <f t="shared" si="14"/>
        <v>43154</v>
      </c>
      <c r="M21" s="22">
        <f t="shared" si="14"/>
        <v>43157</v>
      </c>
      <c r="N21" s="22">
        <f t="shared" si="14"/>
        <v>43158</v>
      </c>
      <c r="XFD21" s="1">
        <f t="shared" si="12"/>
        <v>215944</v>
      </c>
    </row>
    <row r="22" spans="1:14 16384:16384" ht="13.5">
      <c r="A22" s="257">
        <v>9</v>
      </c>
      <c r="B22" s="86" t="s">
        <v>291</v>
      </c>
      <c r="C22" s="87" t="s">
        <v>55</v>
      </c>
      <c r="D22" s="88" t="s">
        <v>292</v>
      </c>
      <c r="E22" s="318"/>
      <c r="F22" s="313">
        <f t="shared" si="0"/>
        <v>42</v>
      </c>
      <c r="G22" s="319">
        <f t="shared" si="1"/>
        <v>42</v>
      </c>
      <c r="H22" s="767">
        <f t="shared" si="2"/>
        <v>42</v>
      </c>
      <c r="I22" s="768">
        <f t="shared" si="3"/>
        <v>42</v>
      </c>
      <c r="J22" s="22">
        <f t="shared" si="14"/>
        <v>43158</v>
      </c>
      <c r="K22" s="22">
        <f t="shared" si="14"/>
        <v>43159</v>
      </c>
      <c r="L22" s="22">
        <f t="shared" si="14"/>
        <v>43161</v>
      </c>
      <c r="M22" s="22">
        <f t="shared" si="14"/>
        <v>43164</v>
      </c>
      <c r="N22" s="22">
        <f t="shared" si="14"/>
        <v>43165</v>
      </c>
      <c r="XFD22" s="1">
        <f t="shared" si="12"/>
        <v>215984</v>
      </c>
    </row>
    <row r="23" spans="1:14 16384:16384" ht="13.5">
      <c r="A23" s="257">
        <v>10</v>
      </c>
      <c r="B23" s="86" t="s">
        <v>291</v>
      </c>
      <c r="C23" s="87" t="s">
        <v>55</v>
      </c>
      <c r="D23" s="88" t="s">
        <v>292</v>
      </c>
      <c r="E23" s="318"/>
      <c r="F23" s="313">
        <f t="shared" si="0"/>
        <v>43</v>
      </c>
      <c r="G23" s="319">
        <f t="shared" si="1"/>
        <v>43</v>
      </c>
      <c r="H23" s="767">
        <f t="shared" si="2"/>
        <v>43</v>
      </c>
      <c r="I23" s="768">
        <f t="shared" si="3"/>
        <v>43</v>
      </c>
      <c r="J23" s="22">
        <f t="shared" ref="J23:N23" si="15">J22+7</f>
        <v>43165</v>
      </c>
      <c r="K23" s="22">
        <f t="shared" si="15"/>
        <v>43166</v>
      </c>
      <c r="L23" s="22">
        <f t="shared" si="15"/>
        <v>43168</v>
      </c>
      <c r="M23" s="22">
        <f t="shared" si="15"/>
        <v>43171</v>
      </c>
      <c r="N23" s="22">
        <f t="shared" si="15"/>
        <v>43172</v>
      </c>
      <c r="XFD23" s="1">
        <f t="shared" si="12"/>
        <v>216024</v>
      </c>
    </row>
    <row r="24" spans="1:14 16384:16384" ht="13.5">
      <c r="A24" s="257">
        <v>11</v>
      </c>
      <c r="B24" s="86" t="s">
        <v>291</v>
      </c>
      <c r="C24" s="87" t="s">
        <v>55</v>
      </c>
      <c r="D24" s="88" t="s">
        <v>292</v>
      </c>
      <c r="E24" s="318"/>
      <c r="F24" s="313">
        <f t="shared" si="0"/>
        <v>44</v>
      </c>
      <c r="G24" s="319">
        <f t="shared" si="1"/>
        <v>44</v>
      </c>
      <c r="H24" s="767">
        <f t="shared" si="2"/>
        <v>44</v>
      </c>
      <c r="I24" s="768">
        <f t="shared" si="3"/>
        <v>44</v>
      </c>
      <c r="J24" s="22">
        <f t="shared" ref="J24:N24" si="16">J23+7</f>
        <v>43172</v>
      </c>
      <c r="K24" s="22">
        <f t="shared" si="16"/>
        <v>43173</v>
      </c>
      <c r="L24" s="22">
        <f t="shared" si="16"/>
        <v>43175</v>
      </c>
      <c r="M24" s="22">
        <f t="shared" si="16"/>
        <v>43178</v>
      </c>
      <c r="N24" s="22">
        <f t="shared" si="16"/>
        <v>43179</v>
      </c>
      <c r="XFD24" s="1">
        <f t="shared" si="12"/>
        <v>216064</v>
      </c>
    </row>
    <row r="25" spans="1:14 16384:16384" ht="13.5">
      <c r="A25" s="257">
        <v>12</v>
      </c>
      <c r="B25" s="86" t="s">
        <v>291</v>
      </c>
      <c r="C25" s="87" t="s">
        <v>55</v>
      </c>
      <c r="D25" s="88" t="s">
        <v>292</v>
      </c>
      <c r="E25" s="318"/>
      <c r="F25" s="313">
        <f t="shared" si="0"/>
        <v>45</v>
      </c>
      <c r="G25" s="319">
        <f t="shared" si="1"/>
        <v>45</v>
      </c>
      <c r="H25" s="767">
        <f t="shared" si="2"/>
        <v>45</v>
      </c>
      <c r="I25" s="768">
        <f t="shared" si="3"/>
        <v>45</v>
      </c>
      <c r="J25" s="22">
        <f t="shared" ref="J25:N25" si="17">J24+7</f>
        <v>43179</v>
      </c>
      <c r="K25" s="22">
        <f t="shared" si="17"/>
        <v>43180</v>
      </c>
      <c r="L25" s="22">
        <f t="shared" si="17"/>
        <v>43182</v>
      </c>
      <c r="M25" s="22">
        <f t="shared" si="17"/>
        <v>43185</v>
      </c>
      <c r="N25" s="22">
        <f t="shared" si="17"/>
        <v>43186</v>
      </c>
      <c r="XFD25" s="1">
        <f t="shared" si="12"/>
        <v>216104</v>
      </c>
    </row>
    <row r="26" spans="1:14 16384:16384" ht="13.5">
      <c r="A26" s="257">
        <v>13</v>
      </c>
      <c r="B26" s="86" t="s">
        <v>291</v>
      </c>
      <c r="C26" s="87" t="s">
        <v>55</v>
      </c>
      <c r="D26" s="88" t="s">
        <v>292</v>
      </c>
      <c r="E26" s="318"/>
      <c r="F26" s="313">
        <f t="shared" si="0"/>
        <v>46</v>
      </c>
      <c r="G26" s="319">
        <f t="shared" si="1"/>
        <v>46</v>
      </c>
      <c r="H26" s="767">
        <f t="shared" si="2"/>
        <v>46</v>
      </c>
      <c r="I26" s="768">
        <f t="shared" si="3"/>
        <v>46</v>
      </c>
      <c r="J26" s="22">
        <f t="shared" ref="J26:N26" si="18">J25+7</f>
        <v>43186</v>
      </c>
      <c r="K26" s="22">
        <f t="shared" si="18"/>
        <v>43187</v>
      </c>
      <c r="L26" s="22">
        <f t="shared" si="18"/>
        <v>43189</v>
      </c>
      <c r="M26" s="22">
        <f t="shared" si="18"/>
        <v>43192</v>
      </c>
      <c r="N26" s="22">
        <f t="shared" si="18"/>
        <v>43193</v>
      </c>
      <c r="XFD26" s="1">
        <f t="shared" si="12"/>
        <v>216144</v>
      </c>
    </row>
    <row r="28" spans="1:14 16384:16384" ht="15" customHeight="1">
      <c r="L28" s="380" t="s">
        <v>733</v>
      </c>
    </row>
  </sheetData>
  <customSheetViews>
    <customSheetView guid="{967F5A9F-B253-4BD7-B2F0-D5E9263F4F1E}" hiddenRows="1">
      <selection activeCell="F112" sqref="F112"/>
      <pageMargins left="0.39370078740157483" right="0.39370078740157483" top="0.74803149606299213" bottom="0.74803149606299213" header="0.31496062992125984" footer="0.31496062992125984"/>
      <pageSetup paperSize="9" scale="105" orientation="landscape" r:id="rId1"/>
    </customSheetView>
    <customSheetView guid="{EDB95A30-2005-496F-A42F-4573444B48C4}" hiddenRows="1">
      <selection activeCell="P115" sqref="P115"/>
      <pageMargins left="0.39370078740157483" right="0.39370078740157483" top="0.74803149606299213" bottom="0.74803149606299213" header="0.31496062992125984" footer="0.31496062992125984"/>
      <pageSetup paperSize="9" scale="105" orientation="landscape" r:id="rId2"/>
    </customSheetView>
    <customSheetView guid="{BCF08811-82CB-4E16-BDD9-794154AADE6D}" hiddenRows="1">
      <selection activeCell="L84" sqref="L84"/>
      <pageMargins left="0.39370078740157483" right="0.39370078740157483" top="0.74803149606299213" bottom="0.74803149606299213" header="0.31496062992125984" footer="0.31496062992125984"/>
      <pageSetup paperSize="9" scale="105" orientation="landscape" r:id="rId3"/>
    </customSheetView>
    <customSheetView guid="{CE63BE3B-321D-4576-9D13-C9B7CB99D4AC}" hiddenRows="1">
      <selection activeCell="J105" sqref="J105"/>
      <pageMargins left="0.39370078740157483" right="0.39370078740157483" top="0.74803149606299213" bottom="0.74803149606299213" header="0.31496062992125984" footer="0.31496062992125984"/>
      <pageSetup paperSize="9" scale="105" orientation="landscape" r:id="rId4"/>
    </customSheetView>
    <customSheetView guid="{58347BB0-EA7D-4163-8F7A-9A95E53AC1B7}" hiddenRows="1">
      <selection activeCell="F112" sqref="F112"/>
      <pageMargins left="0.39370078740157483" right="0.39370078740157483" top="0.74803149606299213" bottom="0.74803149606299213" header="0.31496062992125984" footer="0.31496062992125984"/>
      <pageSetup paperSize="9" scale="105" orientation="landscape" r:id="rId5"/>
    </customSheetView>
    <customSheetView guid="{B5A50C90-D2E8-4109-B6CD-C9EF05DECB2C}" hiddenRows="1">
      <selection activeCell="L84" sqref="L84"/>
      <pageMargins left="0.39370078740157483" right="0.39370078740157483" top="0.74803149606299213" bottom="0.74803149606299213" header="0.31496062992125984" footer="0.31496062992125984"/>
      <pageSetup paperSize="9" scale="105" orientation="landscape" r:id="rId6"/>
    </customSheetView>
  </customSheetViews>
  <mergeCells count="13">
    <mergeCell ref="L4:M4"/>
    <mergeCell ref="J5:K5"/>
    <mergeCell ref="L5:M5"/>
    <mergeCell ref="D6:D8"/>
    <mergeCell ref="E6:E8"/>
    <mergeCell ref="F6:G8"/>
    <mergeCell ref="H6:I8"/>
    <mergeCell ref="J4:K4"/>
    <mergeCell ref="A4:A8"/>
    <mergeCell ref="B4:B8"/>
    <mergeCell ref="C4:C8"/>
    <mergeCell ref="D4:E5"/>
    <mergeCell ref="F4:I5"/>
  </mergeCells>
  <phoneticPr fontId="75" type="noConversion"/>
  <pageMargins left="0.39370078740157483" right="0.39370078740157483" top="0.74803149606299213" bottom="0.74803149606299213" header="0.31496062992125984" footer="0.31496062992125984"/>
  <pageSetup paperSize="9" scale="105" orientation="landscape" r:id="rId7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A28"/>
  <sheetViews>
    <sheetView workbookViewId="0">
      <selection activeCell="H39" sqref="H39:H40"/>
    </sheetView>
  </sheetViews>
  <sheetFormatPr defaultColWidth="9" defaultRowHeight="15" customHeight="1"/>
  <cols>
    <col min="1" max="1" width="4.25" style="256" customWidth="1"/>
    <col min="2" max="2" width="18.5" style="1" customWidth="1"/>
    <col min="3" max="5" width="9" style="1"/>
    <col min="6" max="7" width="9" style="1" customWidth="1"/>
    <col min="8" max="9" width="9" style="256"/>
    <col min="10" max="13" width="9.375" style="1" customWidth="1"/>
    <col min="14" max="14" width="10.625" style="1" customWidth="1"/>
    <col min="15" max="15" width="11" style="34" bestFit="1" customWidth="1"/>
    <col min="16" max="27" width="9" style="34"/>
    <col min="28" max="16384" width="9" style="1"/>
  </cols>
  <sheetData>
    <row r="1" spans="1:27" ht="19.5">
      <c r="A1" s="252" t="s">
        <v>418</v>
      </c>
      <c r="B1" s="2"/>
      <c r="C1" s="2"/>
      <c r="D1" s="3"/>
      <c r="E1" s="3"/>
      <c r="F1" s="3"/>
      <c r="G1" s="3"/>
      <c r="H1" s="259"/>
      <c r="I1" s="259"/>
      <c r="J1" s="6"/>
      <c r="K1" s="6"/>
      <c r="L1" s="6"/>
      <c r="M1" s="6"/>
      <c r="N1" s="6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>
      <c r="A2" s="252" t="s">
        <v>424</v>
      </c>
      <c r="B2" s="2"/>
      <c r="C2" s="2"/>
      <c r="D2" s="7"/>
      <c r="E2" s="7"/>
      <c r="F2" s="7"/>
      <c r="G2" s="7"/>
      <c r="H2" s="260"/>
      <c r="I2" s="261"/>
      <c r="J2" s="10"/>
      <c r="K2" s="11"/>
      <c r="L2" s="10"/>
      <c r="M2" s="10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thickBot="1">
      <c r="A3" s="253" t="s">
        <v>493</v>
      </c>
      <c r="B3" s="12"/>
      <c r="C3" s="12"/>
      <c r="D3" s="12"/>
      <c r="E3" s="12"/>
      <c r="F3" s="12"/>
      <c r="G3" s="12"/>
      <c r="H3" s="262"/>
      <c r="I3" s="263"/>
      <c r="J3" s="15"/>
      <c r="K3" s="15"/>
      <c r="L3" s="15"/>
      <c r="M3" s="16"/>
      <c r="N3" s="1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25" t="s">
        <v>81</v>
      </c>
      <c r="M4" s="1726"/>
      <c r="N4" s="47" t="s">
        <v>52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45" t="s">
        <v>116</v>
      </c>
      <c r="M5" s="1746"/>
      <c r="N5" s="48" t="s"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>
      <c r="A6" s="1688"/>
      <c r="B6" s="1691"/>
      <c r="C6" s="1694"/>
      <c r="D6" s="1708" t="s">
        <v>54</v>
      </c>
      <c r="E6" s="1731" t="s">
        <v>55</v>
      </c>
      <c r="F6" s="1712" t="s">
        <v>54</v>
      </c>
      <c r="G6" s="1713"/>
      <c r="H6" s="1734" t="s">
        <v>56</v>
      </c>
      <c r="I6" s="1735"/>
      <c r="J6" s="17" t="s">
        <v>3</v>
      </c>
      <c r="K6" s="17" t="s">
        <v>4</v>
      </c>
      <c r="L6" s="17" t="s">
        <v>3</v>
      </c>
      <c r="M6" s="17" t="s">
        <v>4</v>
      </c>
      <c r="N6" s="49" t="s">
        <v>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>
      <c r="A7" s="1688"/>
      <c r="B7" s="1691"/>
      <c r="C7" s="1694"/>
      <c r="D7" s="1709"/>
      <c r="E7" s="1732"/>
      <c r="F7" s="1714"/>
      <c r="G7" s="1715"/>
      <c r="H7" s="1736"/>
      <c r="I7" s="1737"/>
      <c r="J7" s="52" t="s">
        <v>26</v>
      </c>
      <c r="K7" s="52" t="s">
        <v>27</v>
      </c>
      <c r="L7" s="52" t="s">
        <v>29</v>
      </c>
      <c r="M7" s="52" t="s">
        <v>40</v>
      </c>
      <c r="N7" s="53" t="s">
        <v>26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thickBot="1">
      <c r="A8" s="1689"/>
      <c r="B8" s="1692"/>
      <c r="C8" s="1695"/>
      <c r="D8" s="1710"/>
      <c r="E8" s="1733"/>
      <c r="F8" s="1716"/>
      <c r="G8" s="1717"/>
      <c r="H8" s="1738"/>
      <c r="I8" s="1739"/>
      <c r="J8" s="50">
        <v>0.20833333333333334</v>
      </c>
      <c r="K8" s="50">
        <v>0.20833333333333334</v>
      </c>
      <c r="L8" s="50">
        <v>0.75</v>
      </c>
      <c r="M8" s="50">
        <v>0.75</v>
      </c>
      <c r="N8" s="51">
        <v>0.20833333333333334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s="333" customFormat="1" ht="15" hidden="1" customHeight="1">
      <c r="A9" s="257">
        <v>48</v>
      </c>
      <c r="B9" s="86" t="s">
        <v>11</v>
      </c>
      <c r="C9" s="87" t="s">
        <v>55</v>
      </c>
      <c r="D9" s="246" t="s">
        <v>12</v>
      </c>
      <c r="E9" s="247"/>
      <c r="F9" s="248">
        <v>306</v>
      </c>
      <c r="G9" s="249">
        <v>306</v>
      </c>
      <c r="H9" s="274">
        <v>428</v>
      </c>
      <c r="I9" s="274">
        <v>428</v>
      </c>
      <c r="J9" s="27">
        <v>42707</v>
      </c>
      <c r="K9" s="27">
        <v>42708</v>
      </c>
      <c r="L9" s="27">
        <v>42711</v>
      </c>
      <c r="M9" s="27">
        <v>42712</v>
      </c>
      <c r="N9" s="27">
        <v>42714</v>
      </c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3"/>
      <c r="AA9" s="343"/>
    </row>
    <row r="10" spans="1:27" ht="14.45" hidden="1" customHeight="1">
      <c r="A10" s="257">
        <v>48</v>
      </c>
      <c r="B10" s="86" t="s">
        <v>142</v>
      </c>
      <c r="C10" s="87" t="s">
        <v>55</v>
      </c>
      <c r="D10" s="246" t="s">
        <v>143</v>
      </c>
      <c r="E10" s="247"/>
      <c r="F10" s="248">
        <v>295</v>
      </c>
      <c r="G10" s="249">
        <v>295</v>
      </c>
      <c r="H10" s="321">
        <v>379</v>
      </c>
      <c r="I10" s="320">
        <v>379</v>
      </c>
      <c r="J10" s="27">
        <v>43071</v>
      </c>
      <c r="K10" s="27">
        <v>43072</v>
      </c>
      <c r="L10" s="27">
        <v>43075</v>
      </c>
      <c r="M10" s="27">
        <v>43076</v>
      </c>
      <c r="N10" s="27">
        <v>43078</v>
      </c>
      <c r="AA10" s="1"/>
    </row>
    <row r="11" spans="1:27" ht="14.45" hidden="1" customHeight="1">
      <c r="A11" s="257">
        <v>49</v>
      </c>
      <c r="B11" s="86" t="s">
        <v>92</v>
      </c>
      <c r="C11" s="87" t="s">
        <v>55</v>
      </c>
      <c r="D11" s="246" t="s">
        <v>93</v>
      </c>
      <c r="E11" s="247"/>
      <c r="F11" s="248">
        <v>105</v>
      </c>
      <c r="G11" s="249">
        <v>105</v>
      </c>
      <c r="H11" s="321">
        <v>77</v>
      </c>
      <c r="I11" s="320">
        <v>77</v>
      </c>
      <c r="J11" s="27">
        <v>43078</v>
      </c>
      <c r="K11" s="27">
        <v>43079</v>
      </c>
      <c r="L11" s="27">
        <v>43082</v>
      </c>
      <c r="M11" s="27">
        <v>43083</v>
      </c>
      <c r="N11" s="27">
        <v>43085</v>
      </c>
      <c r="AA11" s="1"/>
    </row>
    <row r="12" spans="1:27" ht="15" hidden="1" customHeight="1">
      <c r="A12" s="257">
        <v>50</v>
      </c>
      <c r="B12" s="86" t="s">
        <v>142</v>
      </c>
      <c r="C12" s="87" t="s">
        <v>55</v>
      </c>
      <c r="D12" s="246" t="s">
        <v>143</v>
      </c>
      <c r="E12" s="247"/>
      <c r="F12" s="248">
        <f t="shared" ref="F12:G12" si="0">F10+2</f>
        <v>297</v>
      </c>
      <c r="G12" s="249">
        <f t="shared" si="0"/>
        <v>297</v>
      </c>
      <c r="H12" s="321">
        <f t="shared" ref="H12:I12" si="1">H10+1</f>
        <v>380</v>
      </c>
      <c r="I12" s="320">
        <f t="shared" si="1"/>
        <v>380</v>
      </c>
      <c r="J12" s="27">
        <f t="shared" ref="J12:J19" si="2">J11+7</f>
        <v>43085</v>
      </c>
      <c r="K12" s="27">
        <f t="shared" ref="K12:K19" si="3">K11+7</f>
        <v>43086</v>
      </c>
      <c r="L12" s="27">
        <f t="shared" ref="L12:L19" si="4">L11+7</f>
        <v>43089</v>
      </c>
      <c r="M12" s="27">
        <f t="shared" ref="M12:M19" si="5">M11+7</f>
        <v>43090</v>
      </c>
      <c r="N12" s="27">
        <f t="shared" ref="N12:N19" si="6">N11+7</f>
        <v>43092</v>
      </c>
      <c r="AA12" s="1"/>
    </row>
    <row r="13" spans="1:27" ht="15" hidden="1" customHeight="1">
      <c r="A13" s="304">
        <v>51</v>
      </c>
      <c r="B13" s="564" t="s">
        <v>247</v>
      </c>
      <c r="C13" s="26" t="s">
        <v>55</v>
      </c>
      <c r="D13" s="565" t="s">
        <v>248</v>
      </c>
      <c r="E13" s="69"/>
      <c r="F13" s="381">
        <v>194</v>
      </c>
      <c r="G13" s="162">
        <v>194</v>
      </c>
      <c r="H13" s="844" t="s">
        <v>494</v>
      </c>
      <c r="I13" s="224">
        <v>441</v>
      </c>
      <c r="J13" s="70">
        <f t="shared" si="2"/>
        <v>43092</v>
      </c>
      <c r="K13" s="70">
        <f t="shared" si="3"/>
        <v>43093</v>
      </c>
      <c r="L13" s="70">
        <f t="shared" si="4"/>
        <v>43096</v>
      </c>
      <c r="M13" s="70">
        <f t="shared" si="5"/>
        <v>43097</v>
      </c>
      <c r="N13" s="70">
        <f t="shared" si="6"/>
        <v>43099</v>
      </c>
      <c r="O13" s="34" t="s">
        <v>246</v>
      </c>
    </row>
    <row r="14" spans="1:27" ht="15" hidden="1" customHeight="1">
      <c r="A14" s="257">
        <v>52</v>
      </c>
      <c r="B14" s="86" t="s">
        <v>142</v>
      </c>
      <c r="C14" s="87" t="s">
        <v>55</v>
      </c>
      <c r="D14" s="246" t="s">
        <v>143</v>
      </c>
      <c r="E14" s="247"/>
      <c r="F14" s="248">
        <f t="shared" ref="F14:G14" si="7">F12+2</f>
        <v>299</v>
      </c>
      <c r="G14" s="249">
        <f t="shared" si="7"/>
        <v>299</v>
      </c>
      <c r="H14" s="321">
        <f t="shared" ref="H14:I14" si="8">H12+1</f>
        <v>381</v>
      </c>
      <c r="I14" s="320">
        <f t="shared" si="8"/>
        <v>381</v>
      </c>
      <c r="J14" s="27">
        <f t="shared" si="2"/>
        <v>43099</v>
      </c>
      <c r="K14" s="27">
        <f t="shared" si="3"/>
        <v>43100</v>
      </c>
      <c r="L14" s="27">
        <f t="shared" si="4"/>
        <v>43103</v>
      </c>
      <c r="M14" s="27">
        <f t="shared" si="5"/>
        <v>43104</v>
      </c>
      <c r="N14" s="27">
        <f t="shared" si="6"/>
        <v>43106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hidden="1" customHeight="1">
      <c r="A15" s="257">
        <v>1</v>
      </c>
      <c r="B15" s="86" t="s">
        <v>247</v>
      </c>
      <c r="C15" s="87" t="s">
        <v>55</v>
      </c>
      <c r="D15" s="246" t="s">
        <v>248</v>
      </c>
      <c r="E15" s="247"/>
      <c r="F15" s="248">
        <f>F13+2</f>
        <v>196</v>
      </c>
      <c r="G15" s="249">
        <f>G13+2</f>
        <v>196</v>
      </c>
      <c r="H15" s="321">
        <v>442</v>
      </c>
      <c r="I15" s="320">
        <f t="shared" ref="I15" si="9">I13+1</f>
        <v>442</v>
      </c>
      <c r="J15" s="27">
        <f t="shared" si="2"/>
        <v>43106</v>
      </c>
      <c r="K15" s="27">
        <f t="shared" si="3"/>
        <v>43107</v>
      </c>
      <c r="L15" s="27">
        <f t="shared" si="4"/>
        <v>43110</v>
      </c>
      <c r="M15" s="27">
        <f t="shared" si="5"/>
        <v>43111</v>
      </c>
      <c r="N15" s="27">
        <f t="shared" si="6"/>
        <v>43113</v>
      </c>
    </row>
    <row r="16" spans="1:27" ht="15" hidden="1" customHeight="1">
      <c r="A16" s="257">
        <v>2</v>
      </c>
      <c r="B16" s="86" t="s">
        <v>142</v>
      </c>
      <c r="C16" s="87" t="s">
        <v>55</v>
      </c>
      <c r="D16" s="246" t="s">
        <v>143</v>
      </c>
      <c r="E16" s="247"/>
      <c r="F16" s="248">
        <f t="shared" ref="F16:G16" si="10">F14+2</f>
        <v>301</v>
      </c>
      <c r="G16" s="249">
        <f t="shared" si="10"/>
        <v>301</v>
      </c>
      <c r="H16" s="321">
        <f t="shared" ref="H16:I16" si="11">H14+1</f>
        <v>382</v>
      </c>
      <c r="I16" s="320">
        <f t="shared" si="11"/>
        <v>382</v>
      </c>
      <c r="J16" s="27">
        <f t="shared" si="2"/>
        <v>43113</v>
      </c>
      <c r="K16" s="27">
        <f t="shared" si="3"/>
        <v>43114</v>
      </c>
      <c r="L16" s="27">
        <f t="shared" si="4"/>
        <v>43117</v>
      </c>
      <c r="M16" s="27">
        <f t="shared" si="5"/>
        <v>43118</v>
      </c>
      <c r="N16" s="27">
        <f t="shared" si="6"/>
        <v>43120</v>
      </c>
    </row>
    <row r="17" spans="1:14" ht="15" hidden="1" customHeight="1">
      <c r="A17" s="257">
        <v>3</v>
      </c>
      <c r="B17" s="86" t="s">
        <v>247</v>
      </c>
      <c r="C17" s="87" t="s">
        <v>55</v>
      </c>
      <c r="D17" s="246" t="s">
        <v>489</v>
      </c>
      <c r="E17" s="247"/>
      <c r="F17" s="248">
        <f>F15+2</f>
        <v>198</v>
      </c>
      <c r="G17" s="249">
        <f>G15+2</f>
        <v>198</v>
      </c>
      <c r="H17" s="321">
        <f t="shared" ref="H17:I17" si="12">H15+1</f>
        <v>443</v>
      </c>
      <c r="I17" s="320">
        <f t="shared" si="12"/>
        <v>443</v>
      </c>
      <c r="J17" s="27">
        <f t="shared" si="2"/>
        <v>43120</v>
      </c>
      <c r="K17" s="27">
        <f t="shared" si="3"/>
        <v>43121</v>
      </c>
      <c r="L17" s="27">
        <f t="shared" si="4"/>
        <v>43124</v>
      </c>
      <c r="M17" s="27">
        <f t="shared" si="5"/>
        <v>43125</v>
      </c>
      <c r="N17" s="27">
        <f t="shared" si="6"/>
        <v>43127</v>
      </c>
    </row>
    <row r="18" spans="1:14" ht="15" hidden="1" customHeight="1">
      <c r="A18" s="257">
        <v>4</v>
      </c>
      <c r="B18" s="86" t="s">
        <v>142</v>
      </c>
      <c r="C18" s="87" t="s">
        <v>55</v>
      </c>
      <c r="D18" s="246" t="s">
        <v>143</v>
      </c>
      <c r="E18" s="247"/>
      <c r="F18" s="248">
        <f t="shared" ref="F18:G18" si="13">F16+2</f>
        <v>303</v>
      </c>
      <c r="G18" s="249">
        <f t="shared" si="13"/>
        <v>303</v>
      </c>
      <c r="H18" s="321">
        <f t="shared" ref="H18:I20" si="14">H16+1</f>
        <v>383</v>
      </c>
      <c r="I18" s="320">
        <f t="shared" si="14"/>
        <v>383</v>
      </c>
      <c r="J18" s="27">
        <f t="shared" si="2"/>
        <v>43127</v>
      </c>
      <c r="K18" s="27">
        <f t="shared" si="3"/>
        <v>43128</v>
      </c>
      <c r="L18" s="27">
        <f t="shared" si="4"/>
        <v>43131</v>
      </c>
      <c r="M18" s="27">
        <f t="shared" si="5"/>
        <v>43132</v>
      </c>
      <c r="N18" s="27">
        <f t="shared" si="6"/>
        <v>43134</v>
      </c>
    </row>
    <row r="19" spans="1:14" ht="15" customHeight="1">
      <c r="A19" s="257">
        <v>5</v>
      </c>
      <c r="B19" s="86" t="s">
        <v>247</v>
      </c>
      <c r="C19" s="87" t="s">
        <v>55</v>
      </c>
      <c r="D19" s="246" t="s">
        <v>489</v>
      </c>
      <c r="E19" s="247"/>
      <c r="F19" s="248">
        <f t="shared" ref="F19:G19" si="15">F17+2</f>
        <v>200</v>
      </c>
      <c r="G19" s="249">
        <f t="shared" si="15"/>
        <v>200</v>
      </c>
      <c r="H19" s="321">
        <f t="shared" ref="H19" si="16">H17+1</f>
        <v>444</v>
      </c>
      <c r="I19" s="320">
        <f t="shared" si="14"/>
        <v>444</v>
      </c>
      <c r="J19" s="27">
        <f t="shared" si="2"/>
        <v>43134</v>
      </c>
      <c r="K19" s="27">
        <f t="shared" si="3"/>
        <v>43135</v>
      </c>
      <c r="L19" s="27">
        <f t="shared" si="4"/>
        <v>43138</v>
      </c>
      <c r="M19" s="27">
        <f t="shared" si="5"/>
        <v>43139</v>
      </c>
      <c r="N19" s="27">
        <f t="shared" si="6"/>
        <v>43141</v>
      </c>
    </row>
    <row r="20" spans="1:14" ht="15" customHeight="1">
      <c r="A20" s="257">
        <v>6</v>
      </c>
      <c r="B20" s="86" t="s">
        <v>142</v>
      </c>
      <c r="C20" s="87" t="s">
        <v>55</v>
      </c>
      <c r="D20" s="246" t="s">
        <v>143</v>
      </c>
      <c r="E20" s="247"/>
      <c r="F20" s="248">
        <f t="shared" ref="F20:G22" si="17">F18+2</f>
        <v>305</v>
      </c>
      <c r="G20" s="249">
        <f t="shared" si="17"/>
        <v>305</v>
      </c>
      <c r="H20" s="321">
        <f t="shared" ref="H20:I22" si="18">H18+1</f>
        <v>384</v>
      </c>
      <c r="I20" s="320">
        <f t="shared" si="14"/>
        <v>384</v>
      </c>
      <c r="J20" s="27">
        <f t="shared" ref="J20:N22" si="19">J19+7</f>
        <v>43141</v>
      </c>
      <c r="K20" s="27">
        <f t="shared" si="19"/>
        <v>43142</v>
      </c>
      <c r="L20" s="27">
        <f t="shared" si="19"/>
        <v>43145</v>
      </c>
      <c r="M20" s="27">
        <f t="shared" si="19"/>
        <v>43146</v>
      </c>
      <c r="N20" s="27">
        <f t="shared" si="19"/>
        <v>43148</v>
      </c>
    </row>
    <row r="21" spans="1:14" ht="15" customHeight="1">
      <c r="A21" s="257">
        <v>7</v>
      </c>
      <c r="B21" s="86" t="s">
        <v>247</v>
      </c>
      <c r="C21" s="87" t="s">
        <v>55</v>
      </c>
      <c r="D21" s="246" t="s">
        <v>489</v>
      </c>
      <c r="E21" s="247"/>
      <c r="F21" s="248">
        <f t="shared" si="17"/>
        <v>202</v>
      </c>
      <c r="G21" s="249">
        <f t="shared" ref="G21" si="20">G19+2</f>
        <v>202</v>
      </c>
      <c r="H21" s="321">
        <f t="shared" si="18"/>
        <v>445</v>
      </c>
      <c r="I21" s="320">
        <f t="shared" si="18"/>
        <v>445</v>
      </c>
      <c r="J21" s="27">
        <f t="shared" si="19"/>
        <v>43148</v>
      </c>
      <c r="K21" s="27">
        <f t="shared" si="19"/>
        <v>43149</v>
      </c>
      <c r="L21" s="27">
        <f t="shared" si="19"/>
        <v>43152</v>
      </c>
      <c r="M21" s="27">
        <f t="shared" si="19"/>
        <v>43153</v>
      </c>
      <c r="N21" s="27">
        <f t="shared" si="19"/>
        <v>43155</v>
      </c>
    </row>
    <row r="22" spans="1:14" ht="15" customHeight="1">
      <c r="A22" s="257">
        <v>8</v>
      </c>
      <c r="B22" s="86" t="s">
        <v>142</v>
      </c>
      <c r="C22" s="87" t="s">
        <v>55</v>
      </c>
      <c r="D22" s="246" t="s">
        <v>143</v>
      </c>
      <c r="E22" s="247"/>
      <c r="F22" s="248">
        <f t="shared" si="17"/>
        <v>307</v>
      </c>
      <c r="G22" s="249">
        <f t="shared" ref="G22:G26" si="21">G20+2</f>
        <v>307</v>
      </c>
      <c r="H22" s="321">
        <f t="shared" si="18"/>
        <v>385</v>
      </c>
      <c r="I22" s="320">
        <f t="shared" si="18"/>
        <v>385</v>
      </c>
      <c r="J22" s="27">
        <f t="shared" si="19"/>
        <v>43155</v>
      </c>
      <c r="K22" s="27">
        <f t="shared" si="19"/>
        <v>43156</v>
      </c>
      <c r="L22" s="27">
        <f t="shared" si="19"/>
        <v>43159</v>
      </c>
      <c r="M22" s="27">
        <f t="shared" si="19"/>
        <v>43160</v>
      </c>
      <c r="N22" s="27">
        <f t="shared" si="19"/>
        <v>43162</v>
      </c>
    </row>
    <row r="23" spans="1:14" ht="15" customHeight="1">
      <c r="A23" s="257">
        <v>9</v>
      </c>
      <c r="B23" s="86" t="s">
        <v>247</v>
      </c>
      <c r="C23" s="87" t="s">
        <v>55</v>
      </c>
      <c r="D23" s="246" t="s">
        <v>489</v>
      </c>
      <c r="E23" s="247"/>
      <c r="F23" s="248">
        <f t="shared" ref="F23" si="22">F21+2</f>
        <v>204</v>
      </c>
      <c r="G23" s="249">
        <f t="shared" si="21"/>
        <v>204</v>
      </c>
      <c r="H23" s="321">
        <f t="shared" ref="H23:I23" si="23">H21+1</f>
        <v>446</v>
      </c>
      <c r="I23" s="320">
        <f t="shared" si="23"/>
        <v>446</v>
      </c>
      <c r="J23" s="27">
        <f t="shared" ref="J23:N23" si="24">J22+7</f>
        <v>43162</v>
      </c>
      <c r="K23" s="27">
        <f t="shared" si="24"/>
        <v>43163</v>
      </c>
      <c r="L23" s="27">
        <f t="shared" si="24"/>
        <v>43166</v>
      </c>
      <c r="M23" s="27">
        <f t="shared" si="24"/>
        <v>43167</v>
      </c>
      <c r="N23" s="27">
        <f t="shared" si="24"/>
        <v>43169</v>
      </c>
    </row>
    <row r="24" spans="1:14" ht="15" customHeight="1">
      <c r="A24" s="257">
        <v>10</v>
      </c>
      <c r="B24" s="86" t="s">
        <v>142</v>
      </c>
      <c r="C24" s="87" t="s">
        <v>55</v>
      </c>
      <c r="D24" s="246" t="s">
        <v>143</v>
      </c>
      <c r="E24" s="247"/>
      <c r="F24" s="248">
        <f t="shared" ref="F24" si="25">F22+2</f>
        <v>309</v>
      </c>
      <c r="G24" s="249">
        <f t="shared" si="21"/>
        <v>309</v>
      </c>
      <c r="H24" s="321">
        <f t="shared" ref="H24:I24" si="26">H22+1</f>
        <v>386</v>
      </c>
      <c r="I24" s="320">
        <f t="shared" si="26"/>
        <v>386</v>
      </c>
      <c r="J24" s="27">
        <f t="shared" ref="J24:N24" si="27">J23+7</f>
        <v>43169</v>
      </c>
      <c r="K24" s="27">
        <f t="shared" si="27"/>
        <v>43170</v>
      </c>
      <c r="L24" s="27">
        <f t="shared" si="27"/>
        <v>43173</v>
      </c>
      <c r="M24" s="27">
        <f t="shared" si="27"/>
        <v>43174</v>
      </c>
      <c r="N24" s="27">
        <f t="shared" si="27"/>
        <v>43176</v>
      </c>
    </row>
    <row r="25" spans="1:14" ht="15" customHeight="1">
      <c r="A25" s="257">
        <v>11</v>
      </c>
      <c r="B25" s="86" t="s">
        <v>247</v>
      </c>
      <c r="C25" s="87" t="s">
        <v>55</v>
      </c>
      <c r="D25" s="246" t="s">
        <v>489</v>
      </c>
      <c r="E25" s="247"/>
      <c r="F25" s="248">
        <f t="shared" ref="F25" si="28">F23+2</f>
        <v>206</v>
      </c>
      <c r="G25" s="249">
        <f t="shared" si="21"/>
        <v>206</v>
      </c>
      <c r="H25" s="321">
        <f t="shared" ref="H25:I25" si="29">H23+1</f>
        <v>447</v>
      </c>
      <c r="I25" s="320">
        <f t="shared" si="29"/>
        <v>447</v>
      </c>
      <c r="J25" s="27">
        <f t="shared" ref="J25:N25" si="30">J24+7</f>
        <v>43176</v>
      </c>
      <c r="K25" s="27">
        <f t="shared" si="30"/>
        <v>43177</v>
      </c>
      <c r="L25" s="27">
        <f t="shared" si="30"/>
        <v>43180</v>
      </c>
      <c r="M25" s="27">
        <f t="shared" si="30"/>
        <v>43181</v>
      </c>
      <c r="N25" s="27">
        <f t="shared" si="30"/>
        <v>43183</v>
      </c>
    </row>
    <row r="26" spans="1:14" ht="15" customHeight="1">
      <c r="A26" s="257">
        <v>12</v>
      </c>
      <c r="B26" s="86" t="s">
        <v>142</v>
      </c>
      <c r="C26" s="87" t="s">
        <v>55</v>
      </c>
      <c r="D26" s="246" t="s">
        <v>143</v>
      </c>
      <c r="E26" s="247"/>
      <c r="F26" s="248">
        <f t="shared" ref="F26" si="31">F24+2</f>
        <v>311</v>
      </c>
      <c r="G26" s="249">
        <f t="shared" si="21"/>
        <v>311</v>
      </c>
      <c r="H26" s="321">
        <f t="shared" ref="H26:I26" si="32">H24+1</f>
        <v>387</v>
      </c>
      <c r="I26" s="320">
        <f t="shared" si="32"/>
        <v>387</v>
      </c>
      <c r="J26" s="27">
        <f t="shared" ref="J26:N26" si="33">J25+7</f>
        <v>43183</v>
      </c>
      <c r="K26" s="27">
        <f t="shared" si="33"/>
        <v>43184</v>
      </c>
      <c r="L26" s="27">
        <f t="shared" si="33"/>
        <v>43187</v>
      </c>
      <c r="M26" s="27">
        <f t="shared" si="33"/>
        <v>43188</v>
      </c>
      <c r="N26" s="27">
        <f t="shared" si="33"/>
        <v>43190</v>
      </c>
    </row>
    <row r="27" spans="1:14" ht="15" customHeight="1">
      <c r="L27" s="380"/>
    </row>
    <row r="28" spans="1:14" ht="15" customHeight="1">
      <c r="L28" s="380" t="s">
        <v>625</v>
      </c>
    </row>
  </sheetData>
  <customSheetViews>
    <customSheetView guid="{967F5A9F-B253-4BD7-B2F0-D5E9263F4F1E}" showPageBreaks="1" fitToPage="1" printArea="1" hiddenRows="1" topLeftCell="B1">
      <selection activeCell="B67" sqref="B67:H67"/>
      <pageMargins left="0.7" right="0.7" top="0.75" bottom="0.75" header="0.3" footer="0.3"/>
      <pageSetup paperSize="9" scale="97" orientation="landscape" r:id="rId1"/>
    </customSheetView>
    <customSheetView guid="{EDB95A30-2005-496F-A42F-4573444B48C4}" showPageBreaks="1" fitToPage="1" printArea="1" hiddenRows="1">
      <pageMargins left="0.7" right="0.7" top="0.75" bottom="0.75" header="0.3" footer="0.3"/>
      <pageSetup paperSize="9" scale="97" orientation="landscape" r:id="rId2"/>
    </customSheetView>
    <customSheetView guid="{BCF08811-82CB-4E16-BDD9-794154AADE6D}" showPageBreaks="1" fitToPage="1" printArea="1" hiddenRows="1" topLeftCell="B1">
      <selection activeCell="B67" sqref="B67:H67"/>
      <pageMargins left="0.7" right="0.7" top="0.75" bottom="0.75" header="0.3" footer="0.3"/>
      <pageSetup paperSize="9" scale="97" orientation="landscape" r:id="rId3"/>
    </customSheetView>
    <customSheetView guid="{8D57CB67-B754-4BD0-BD8A-07ED4472C255}" showPageBreaks="1" fitToPage="1" printArea="1" hiddenRows="1" topLeftCell="B1">
      <selection activeCell="B67" sqref="B67:H67"/>
      <pageMargins left="0.7" right="0.7" top="0.75" bottom="0.75" header="0.3" footer="0.3"/>
      <pageSetup paperSize="9" scale="97" orientation="landscape" r:id="rId4"/>
    </customSheetView>
    <customSheetView guid="{CE63BE3B-321D-4576-9D13-C9B7CB99D4AC}" fitToPage="1" hiddenRows="1">
      <selection activeCell="H42" sqref="H42:I42"/>
      <pageMargins left="0.7" right="0.7" top="0.75" bottom="0.75" header="0.3" footer="0.3"/>
      <pageSetup paperSize="9" scale="97" orientation="landscape" r:id="rId5"/>
    </customSheetView>
    <customSheetView guid="{58347BB0-EA7D-4163-8F7A-9A95E53AC1B7}" fitToPage="1" hiddenRows="1">
      <selection sqref="A1:N76"/>
      <pageMargins left="0.7" right="0.7" top="0.75" bottom="0.75" header="0.3" footer="0.3"/>
      <pageSetup paperSize="9" scale="97" orientation="landscape" r:id="rId6"/>
    </customSheetView>
    <customSheetView guid="{B5A50C90-D2E8-4109-B6CD-C9EF05DECB2C}" showPageBreaks="1" fitToPage="1" printArea="1" hiddenRows="1">
      <selection activeCell="F27" sqref="F27"/>
      <pageMargins left="0.7" right="0.7" top="0.75" bottom="0.75" header="0.3" footer="0.3"/>
      <pageSetup paperSize="9" scale="72" orientation="landscape" r:id="rId7"/>
    </customSheetView>
  </customSheetViews>
  <mergeCells count="13">
    <mergeCell ref="A4:A8"/>
    <mergeCell ref="B4:B8"/>
    <mergeCell ref="C4:C8"/>
    <mergeCell ref="D4:E5"/>
    <mergeCell ref="F4:I5"/>
    <mergeCell ref="L4:M4"/>
    <mergeCell ref="J5:K5"/>
    <mergeCell ref="L5:M5"/>
    <mergeCell ref="D6:D8"/>
    <mergeCell ref="E6:E8"/>
    <mergeCell ref="F6:G8"/>
    <mergeCell ref="H6:I8"/>
    <mergeCell ref="J4:K4"/>
  </mergeCells>
  <phoneticPr fontId="75" type="noConversion"/>
  <pageMargins left="0.7" right="0.7" top="0.75" bottom="0.75" header="0.3" footer="0.3"/>
  <pageSetup paperSize="9" scale="92" orientation="landscape" r:id="rId8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O31"/>
  <sheetViews>
    <sheetView workbookViewId="0">
      <selection activeCell="O39" sqref="O39"/>
    </sheetView>
  </sheetViews>
  <sheetFormatPr defaultColWidth="9" defaultRowHeight="15" customHeight="1"/>
  <cols>
    <col min="1" max="1" width="4.25" style="256" customWidth="1"/>
    <col min="2" max="2" width="18.625" style="1" customWidth="1"/>
    <col min="3" max="3" width="8.875" style="1" customWidth="1"/>
    <col min="4" max="5" width="9" style="1" customWidth="1"/>
    <col min="6" max="7" width="9" style="1"/>
    <col min="8" max="9" width="9" style="256" customWidth="1"/>
    <col min="10" max="13" width="9.375" style="1" customWidth="1"/>
    <col min="14" max="14" width="10.625" style="1" customWidth="1"/>
    <col min="15" max="16384" width="9" style="1"/>
  </cols>
  <sheetData>
    <row r="1" spans="1:14" ht="19.5">
      <c r="A1" s="252" t="s">
        <v>419</v>
      </c>
      <c r="B1" s="2"/>
      <c r="C1" s="2"/>
      <c r="D1" s="3"/>
      <c r="E1" s="3"/>
      <c r="F1" s="3"/>
      <c r="G1" s="3"/>
      <c r="H1" s="259"/>
      <c r="I1" s="259"/>
      <c r="J1" s="6"/>
      <c r="K1" s="6"/>
      <c r="L1" s="6"/>
      <c r="M1" s="6"/>
      <c r="N1" s="6"/>
    </row>
    <row r="2" spans="1:14" ht="19.5">
      <c r="A2" s="252" t="s">
        <v>425</v>
      </c>
      <c r="B2" s="2"/>
      <c r="C2" s="2"/>
      <c r="D2" s="7"/>
      <c r="E2" s="7"/>
      <c r="F2" s="7"/>
      <c r="G2" s="7"/>
      <c r="H2" s="260"/>
      <c r="I2" s="261"/>
      <c r="J2" s="10"/>
      <c r="K2" s="11"/>
      <c r="L2" s="10"/>
      <c r="M2" s="10"/>
      <c r="N2" s="10"/>
    </row>
    <row r="3" spans="1:14" ht="15.75" thickBot="1">
      <c r="A3" s="253" t="s">
        <v>63</v>
      </c>
      <c r="B3" s="12"/>
      <c r="C3" s="12"/>
      <c r="D3" s="12"/>
      <c r="E3" s="12"/>
      <c r="F3" s="12"/>
      <c r="G3" s="12"/>
      <c r="H3" s="262"/>
      <c r="I3" s="263"/>
      <c r="J3" s="15"/>
      <c r="K3" s="15"/>
      <c r="L3" s="15"/>
      <c r="M3" s="16"/>
      <c r="N3" s="16"/>
    </row>
    <row r="4" spans="1:14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25" t="s">
        <v>64</v>
      </c>
      <c r="M4" s="1726"/>
      <c r="N4" s="47" t="s">
        <v>52</v>
      </c>
    </row>
    <row r="5" spans="1:14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45" t="s">
        <v>38</v>
      </c>
      <c r="M5" s="1746"/>
      <c r="N5" s="48" t="s">
        <v>1</v>
      </c>
    </row>
    <row r="6" spans="1:14" ht="15" customHeight="1">
      <c r="A6" s="1688"/>
      <c r="B6" s="1691"/>
      <c r="C6" s="1694"/>
      <c r="D6" s="1708" t="s">
        <v>54</v>
      </c>
      <c r="E6" s="1731" t="s">
        <v>55</v>
      </c>
      <c r="F6" s="1712" t="s">
        <v>54</v>
      </c>
      <c r="G6" s="1713"/>
      <c r="H6" s="1734" t="s">
        <v>56</v>
      </c>
      <c r="I6" s="1735"/>
      <c r="J6" s="17" t="s">
        <v>57</v>
      </c>
      <c r="K6" s="17" t="s">
        <v>4</v>
      </c>
      <c r="L6" s="17" t="s">
        <v>57</v>
      </c>
      <c r="M6" s="17" t="s">
        <v>4</v>
      </c>
      <c r="N6" s="49" t="s">
        <v>57</v>
      </c>
    </row>
    <row r="7" spans="1:14" ht="15" customHeight="1">
      <c r="A7" s="1688"/>
      <c r="B7" s="1691"/>
      <c r="C7" s="1694"/>
      <c r="D7" s="1709"/>
      <c r="E7" s="1732"/>
      <c r="F7" s="1714"/>
      <c r="G7" s="1715"/>
      <c r="H7" s="1736"/>
      <c r="I7" s="1737"/>
      <c r="J7" s="52" t="s">
        <v>36</v>
      </c>
      <c r="K7" s="52" t="s">
        <v>28</v>
      </c>
      <c r="L7" s="52" t="s">
        <v>35</v>
      </c>
      <c r="M7" s="52" t="s">
        <v>26</v>
      </c>
      <c r="N7" s="53" t="s">
        <v>36</v>
      </c>
    </row>
    <row r="8" spans="1:14" ht="15" customHeight="1" thickBot="1">
      <c r="A8" s="1689"/>
      <c r="B8" s="1692"/>
      <c r="C8" s="1695"/>
      <c r="D8" s="1710"/>
      <c r="E8" s="1733"/>
      <c r="F8" s="1716"/>
      <c r="G8" s="1717"/>
      <c r="H8" s="1738"/>
      <c r="I8" s="1739"/>
      <c r="J8" s="127">
        <v>0.20833333333333334</v>
      </c>
      <c r="K8" s="127">
        <v>0.20833333333333334</v>
      </c>
      <c r="L8" s="127">
        <v>0.75</v>
      </c>
      <c r="M8" s="127">
        <v>0.75</v>
      </c>
      <c r="N8" s="128">
        <v>0.20833333333333334</v>
      </c>
    </row>
    <row r="9" spans="1:14" ht="15" hidden="1" customHeight="1">
      <c r="A9" s="254">
        <v>49</v>
      </c>
      <c r="B9" s="20" t="s">
        <v>46</v>
      </c>
      <c r="C9" s="601" t="s">
        <v>55</v>
      </c>
      <c r="D9" s="55" t="s">
        <v>47</v>
      </c>
      <c r="E9" s="21"/>
      <c r="F9" s="38" t="s">
        <v>175</v>
      </c>
      <c r="G9" s="38" t="s">
        <v>174</v>
      </c>
      <c r="H9" s="264">
        <v>335</v>
      </c>
      <c r="I9" s="264">
        <v>335</v>
      </c>
      <c r="J9" s="19">
        <v>42709</v>
      </c>
      <c r="K9" s="19">
        <v>42710</v>
      </c>
      <c r="L9" s="19">
        <v>42713</v>
      </c>
      <c r="M9" s="19">
        <v>42714</v>
      </c>
      <c r="N9" s="19">
        <v>42716</v>
      </c>
    </row>
    <row r="10" spans="1:14" ht="15" hidden="1" customHeight="1">
      <c r="A10" s="255">
        <v>50</v>
      </c>
      <c r="B10" s="20" t="s">
        <v>46</v>
      </c>
      <c r="C10" s="601" t="s">
        <v>55</v>
      </c>
      <c r="D10" s="55" t="s">
        <v>47</v>
      </c>
      <c r="E10" s="21"/>
      <c r="F10" s="38" t="s">
        <v>177</v>
      </c>
      <c r="G10" s="38" t="s">
        <v>176</v>
      </c>
      <c r="H10" s="264">
        <v>336</v>
      </c>
      <c r="I10" s="264">
        <v>336</v>
      </c>
      <c r="J10" s="19">
        <v>42716</v>
      </c>
      <c r="K10" s="19">
        <v>42717</v>
      </c>
      <c r="L10" s="19">
        <v>42720</v>
      </c>
      <c r="M10" s="19">
        <v>42721</v>
      </c>
      <c r="N10" s="19">
        <v>42723</v>
      </c>
    </row>
    <row r="11" spans="1:14" ht="15" hidden="1" customHeight="1">
      <c r="A11" s="254">
        <v>49</v>
      </c>
      <c r="B11" s="24" t="s">
        <v>46</v>
      </c>
      <c r="C11" s="406" t="s">
        <v>55</v>
      </c>
      <c r="D11" s="25" t="s">
        <v>47</v>
      </c>
      <c r="E11" s="28"/>
      <c r="F11" s="80">
        <v>162</v>
      </c>
      <c r="G11" s="85">
        <v>162</v>
      </c>
      <c r="H11" s="563">
        <v>382</v>
      </c>
      <c r="I11" s="563">
        <v>382</v>
      </c>
      <c r="J11" s="30">
        <v>43073</v>
      </c>
      <c r="K11" s="30">
        <v>43074</v>
      </c>
      <c r="L11" s="30">
        <v>43077</v>
      </c>
      <c r="M11" s="30">
        <v>43078</v>
      </c>
      <c r="N11" s="30">
        <v>43080</v>
      </c>
    </row>
    <row r="12" spans="1:14" ht="15" hidden="1" customHeight="1">
      <c r="A12" s="254">
        <v>50</v>
      </c>
      <c r="B12" s="24" t="s">
        <v>46</v>
      </c>
      <c r="C12" s="406" t="s">
        <v>55</v>
      </c>
      <c r="D12" s="25" t="s">
        <v>47</v>
      </c>
      <c r="E12" s="28"/>
      <c r="F12" s="80">
        <f t="shared" ref="F12:I12" si="0">F11+1</f>
        <v>163</v>
      </c>
      <c r="G12" s="85">
        <f t="shared" si="0"/>
        <v>163</v>
      </c>
      <c r="H12" s="563">
        <f t="shared" si="0"/>
        <v>383</v>
      </c>
      <c r="I12" s="563">
        <f t="shared" si="0"/>
        <v>383</v>
      </c>
      <c r="J12" s="30">
        <f t="shared" ref="J12:N12" si="1">J11+7</f>
        <v>43080</v>
      </c>
      <c r="K12" s="30">
        <f t="shared" si="1"/>
        <v>43081</v>
      </c>
      <c r="L12" s="30">
        <f t="shared" si="1"/>
        <v>43084</v>
      </c>
      <c r="M12" s="30">
        <f t="shared" si="1"/>
        <v>43085</v>
      </c>
      <c r="N12" s="30">
        <f t="shared" si="1"/>
        <v>43087</v>
      </c>
    </row>
    <row r="13" spans="1:14" ht="15" hidden="1" customHeight="1">
      <c r="A13" s="254">
        <v>51</v>
      </c>
      <c r="B13" s="24" t="s">
        <v>46</v>
      </c>
      <c r="C13" s="406" t="s">
        <v>55</v>
      </c>
      <c r="D13" s="25" t="s">
        <v>47</v>
      </c>
      <c r="E13" s="28"/>
      <c r="F13" s="80">
        <f t="shared" ref="F13:I14" si="2">F12+1</f>
        <v>164</v>
      </c>
      <c r="G13" s="85">
        <f t="shared" si="2"/>
        <v>164</v>
      </c>
      <c r="H13" s="563">
        <f t="shared" si="2"/>
        <v>384</v>
      </c>
      <c r="I13" s="563">
        <f t="shared" si="2"/>
        <v>384</v>
      </c>
      <c r="J13" s="30">
        <f t="shared" ref="J13:N14" si="3">J12+7</f>
        <v>43087</v>
      </c>
      <c r="K13" s="30">
        <f t="shared" si="3"/>
        <v>43088</v>
      </c>
      <c r="L13" s="30">
        <f t="shared" si="3"/>
        <v>43091</v>
      </c>
      <c r="M13" s="30">
        <f t="shared" si="3"/>
        <v>43092</v>
      </c>
      <c r="N13" s="30">
        <f t="shared" si="3"/>
        <v>43094</v>
      </c>
    </row>
    <row r="14" spans="1:14" ht="15" hidden="1" customHeight="1">
      <c r="A14" s="254">
        <v>52</v>
      </c>
      <c r="B14" s="24" t="s">
        <v>46</v>
      </c>
      <c r="C14" s="406" t="s">
        <v>55</v>
      </c>
      <c r="D14" s="25" t="s">
        <v>47</v>
      </c>
      <c r="E14" s="28"/>
      <c r="F14" s="80">
        <f t="shared" si="2"/>
        <v>165</v>
      </c>
      <c r="G14" s="85">
        <f t="shared" si="2"/>
        <v>165</v>
      </c>
      <c r="H14" s="563">
        <f t="shared" si="2"/>
        <v>385</v>
      </c>
      <c r="I14" s="563">
        <f t="shared" si="2"/>
        <v>385</v>
      </c>
      <c r="J14" s="30">
        <f t="shared" si="3"/>
        <v>43094</v>
      </c>
      <c r="K14" s="30">
        <f t="shared" si="3"/>
        <v>43095</v>
      </c>
      <c r="L14" s="30">
        <f t="shared" si="3"/>
        <v>43098</v>
      </c>
      <c r="M14" s="30">
        <f t="shared" si="3"/>
        <v>43099</v>
      </c>
      <c r="N14" s="30">
        <f t="shared" si="3"/>
        <v>43101</v>
      </c>
    </row>
    <row r="15" spans="1:14" ht="15" customHeight="1">
      <c r="A15" s="254">
        <v>1</v>
      </c>
      <c r="B15" s="24" t="s">
        <v>46</v>
      </c>
      <c r="C15" s="406" t="s">
        <v>55</v>
      </c>
      <c r="D15" s="25" t="s">
        <v>47</v>
      </c>
      <c r="E15" s="28"/>
      <c r="F15" s="80">
        <f t="shared" ref="F15:I15" si="4">F14+1</f>
        <v>166</v>
      </c>
      <c r="G15" s="85">
        <f t="shared" si="4"/>
        <v>166</v>
      </c>
      <c r="H15" s="563">
        <f t="shared" si="4"/>
        <v>386</v>
      </c>
      <c r="I15" s="563">
        <f t="shared" si="4"/>
        <v>386</v>
      </c>
      <c r="J15" s="30">
        <f t="shared" ref="J15:N15" si="5">J14+7</f>
        <v>43101</v>
      </c>
      <c r="K15" s="30">
        <f t="shared" si="5"/>
        <v>43102</v>
      </c>
      <c r="L15" s="30">
        <f t="shared" si="5"/>
        <v>43105</v>
      </c>
      <c r="M15" s="30">
        <f t="shared" si="5"/>
        <v>43106</v>
      </c>
      <c r="N15" s="30">
        <f t="shared" si="5"/>
        <v>43108</v>
      </c>
    </row>
    <row r="16" spans="1:14" ht="15" customHeight="1">
      <c r="A16" s="254">
        <v>2</v>
      </c>
      <c r="B16" s="24" t="s">
        <v>46</v>
      </c>
      <c r="C16" s="406" t="s">
        <v>55</v>
      </c>
      <c r="D16" s="25" t="s">
        <v>47</v>
      </c>
      <c r="E16" s="28"/>
      <c r="F16" s="80">
        <f t="shared" ref="F16:I16" si="6">F15+1</f>
        <v>167</v>
      </c>
      <c r="G16" s="85">
        <f t="shared" si="6"/>
        <v>167</v>
      </c>
      <c r="H16" s="563">
        <f t="shared" si="6"/>
        <v>387</v>
      </c>
      <c r="I16" s="563">
        <f t="shared" si="6"/>
        <v>387</v>
      </c>
      <c r="J16" s="30">
        <f t="shared" ref="J16:N16" si="7">J15+7</f>
        <v>43108</v>
      </c>
      <c r="K16" s="30">
        <f t="shared" si="7"/>
        <v>43109</v>
      </c>
      <c r="L16" s="30">
        <f t="shared" si="7"/>
        <v>43112</v>
      </c>
      <c r="M16" s="30">
        <f t="shared" si="7"/>
        <v>43113</v>
      </c>
      <c r="N16" s="30">
        <f t="shared" si="7"/>
        <v>43115</v>
      </c>
    </row>
    <row r="17" spans="1:15" ht="15" customHeight="1">
      <c r="A17" s="254">
        <v>3</v>
      </c>
      <c r="B17" s="24" t="s">
        <v>46</v>
      </c>
      <c r="C17" s="406" t="s">
        <v>55</v>
      </c>
      <c r="D17" s="25" t="s">
        <v>47</v>
      </c>
      <c r="E17" s="28"/>
      <c r="F17" s="80">
        <f t="shared" ref="F17:I17" si="8">F16+1</f>
        <v>168</v>
      </c>
      <c r="G17" s="85">
        <f t="shared" si="8"/>
        <v>168</v>
      </c>
      <c r="H17" s="563">
        <f t="shared" si="8"/>
        <v>388</v>
      </c>
      <c r="I17" s="563">
        <f t="shared" si="8"/>
        <v>388</v>
      </c>
      <c r="J17" s="30">
        <f t="shared" ref="J17:N17" si="9">J16+7</f>
        <v>43115</v>
      </c>
      <c r="K17" s="30">
        <f t="shared" si="9"/>
        <v>43116</v>
      </c>
      <c r="L17" s="30">
        <f t="shared" si="9"/>
        <v>43119</v>
      </c>
      <c r="M17" s="30">
        <f t="shared" si="9"/>
        <v>43120</v>
      </c>
      <c r="N17" s="30">
        <f t="shared" si="9"/>
        <v>43122</v>
      </c>
    </row>
    <row r="18" spans="1:15" ht="15" customHeight="1">
      <c r="A18" s="254">
        <v>4</v>
      </c>
      <c r="B18" s="24" t="s">
        <v>46</v>
      </c>
      <c r="C18" s="406" t="s">
        <v>55</v>
      </c>
      <c r="D18" s="25" t="s">
        <v>47</v>
      </c>
      <c r="E18" s="28"/>
      <c r="F18" s="80">
        <f t="shared" ref="F18:I19" si="10">F17+1</f>
        <v>169</v>
      </c>
      <c r="G18" s="85">
        <f t="shared" si="10"/>
        <v>169</v>
      </c>
      <c r="H18" s="563">
        <f t="shared" si="10"/>
        <v>389</v>
      </c>
      <c r="I18" s="563">
        <f t="shared" si="10"/>
        <v>389</v>
      </c>
      <c r="J18" s="30">
        <f t="shared" ref="J18:N19" si="11">J17+7</f>
        <v>43122</v>
      </c>
      <c r="K18" s="30">
        <f t="shared" si="11"/>
        <v>43123</v>
      </c>
      <c r="L18" s="30">
        <f t="shared" si="11"/>
        <v>43126</v>
      </c>
      <c r="M18" s="30">
        <f t="shared" si="11"/>
        <v>43127</v>
      </c>
      <c r="N18" s="30">
        <f t="shared" si="11"/>
        <v>43129</v>
      </c>
    </row>
    <row r="19" spans="1:15" ht="15" customHeight="1">
      <c r="A19" s="254">
        <v>5</v>
      </c>
      <c r="B19" s="24" t="s">
        <v>46</v>
      </c>
      <c r="C19" s="406" t="s">
        <v>55</v>
      </c>
      <c r="D19" s="25" t="s">
        <v>47</v>
      </c>
      <c r="E19" s="28"/>
      <c r="F19" s="80">
        <f t="shared" si="10"/>
        <v>170</v>
      </c>
      <c r="G19" s="85">
        <f t="shared" si="10"/>
        <v>170</v>
      </c>
      <c r="H19" s="563">
        <f t="shared" si="10"/>
        <v>390</v>
      </c>
      <c r="I19" s="563">
        <f t="shared" si="10"/>
        <v>390</v>
      </c>
      <c r="J19" s="30">
        <f t="shared" si="11"/>
        <v>43129</v>
      </c>
      <c r="K19" s="30">
        <f t="shared" si="11"/>
        <v>43130</v>
      </c>
      <c r="L19" s="30">
        <f t="shared" si="11"/>
        <v>43133</v>
      </c>
      <c r="M19" s="30">
        <f t="shared" si="11"/>
        <v>43134</v>
      </c>
      <c r="N19" s="30">
        <f t="shared" si="11"/>
        <v>43136</v>
      </c>
    </row>
    <row r="20" spans="1:15" ht="15" customHeight="1">
      <c r="A20" s="254">
        <v>6</v>
      </c>
      <c r="B20" s="24" t="s">
        <v>46</v>
      </c>
      <c r="C20" s="406" t="s">
        <v>55</v>
      </c>
      <c r="D20" s="25" t="s">
        <v>47</v>
      </c>
      <c r="E20" s="28"/>
      <c r="F20" s="80">
        <f t="shared" ref="F20:I20" si="12">F19+1</f>
        <v>171</v>
      </c>
      <c r="G20" s="85">
        <f t="shared" si="12"/>
        <v>171</v>
      </c>
      <c r="H20" s="563">
        <f t="shared" si="12"/>
        <v>391</v>
      </c>
      <c r="I20" s="563">
        <f t="shared" si="12"/>
        <v>391</v>
      </c>
      <c r="J20" s="30">
        <f t="shared" ref="J20:N20" si="13">J19+7</f>
        <v>43136</v>
      </c>
      <c r="K20" s="30">
        <f t="shared" si="13"/>
        <v>43137</v>
      </c>
      <c r="L20" s="30">
        <f t="shared" si="13"/>
        <v>43140</v>
      </c>
      <c r="M20" s="30">
        <f t="shared" si="13"/>
        <v>43141</v>
      </c>
      <c r="N20" s="30">
        <f t="shared" si="13"/>
        <v>43143</v>
      </c>
    </row>
    <row r="21" spans="1:15" ht="15" customHeight="1">
      <c r="A21" s="254">
        <v>7</v>
      </c>
      <c r="B21" s="24" t="s">
        <v>46</v>
      </c>
      <c r="C21" s="406" t="s">
        <v>55</v>
      </c>
      <c r="D21" s="25" t="s">
        <v>47</v>
      </c>
      <c r="E21" s="28"/>
      <c r="F21" s="80">
        <f t="shared" ref="F21:I21" si="14">F20+1</f>
        <v>172</v>
      </c>
      <c r="G21" s="85">
        <f t="shared" si="14"/>
        <v>172</v>
      </c>
      <c r="H21" s="563">
        <f t="shared" si="14"/>
        <v>392</v>
      </c>
      <c r="I21" s="563">
        <f t="shared" si="14"/>
        <v>392</v>
      </c>
      <c r="J21" s="30">
        <f t="shared" ref="J21:N21" si="15">J20+7</f>
        <v>43143</v>
      </c>
      <c r="K21" s="30">
        <f t="shared" si="15"/>
        <v>43144</v>
      </c>
      <c r="L21" s="30">
        <f t="shared" si="15"/>
        <v>43147</v>
      </c>
      <c r="M21" s="30">
        <f t="shared" si="15"/>
        <v>43148</v>
      </c>
      <c r="N21" s="30">
        <f t="shared" si="15"/>
        <v>43150</v>
      </c>
    </row>
    <row r="22" spans="1:15" ht="15" customHeight="1">
      <c r="A22" s="1436">
        <v>8</v>
      </c>
      <c r="B22" s="1437" t="s">
        <v>632</v>
      </c>
      <c r="C22" s="1438" t="s">
        <v>55</v>
      </c>
      <c r="D22" s="565" t="s">
        <v>633</v>
      </c>
      <c r="E22" s="69"/>
      <c r="F22" s="1439">
        <v>33</v>
      </c>
      <c r="G22" s="1269">
        <v>33</v>
      </c>
      <c r="H22" s="653">
        <v>34</v>
      </c>
      <c r="I22" s="653">
        <v>34</v>
      </c>
      <c r="J22" s="70">
        <f t="shared" ref="J22:N23" si="16">J21+7</f>
        <v>43150</v>
      </c>
      <c r="K22" s="70">
        <f t="shared" si="16"/>
        <v>43151</v>
      </c>
      <c r="L22" s="70">
        <f t="shared" si="16"/>
        <v>43154</v>
      </c>
      <c r="M22" s="70">
        <f t="shared" si="16"/>
        <v>43155</v>
      </c>
      <c r="N22" s="70">
        <f t="shared" si="16"/>
        <v>43157</v>
      </c>
      <c r="O22" s="1" t="s">
        <v>246</v>
      </c>
    </row>
    <row r="23" spans="1:15" ht="15" customHeight="1">
      <c r="A23" s="254">
        <v>9</v>
      </c>
      <c r="B23" s="24" t="s">
        <v>46</v>
      </c>
      <c r="C23" s="406" t="s">
        <v>55</v>
      </c>
      <c r="D23" s="25" t="s">
        <v>47</v>
      </c>
      <c r="E23" s="28"/>
      <c r="F23" s="80">
        <v>174</v>
      </c>
      <c r="G23" s="85">
        <v>174</v>
      </c>
      <c r="H23" s="563">
        <v>394</v>
      </c>
      <c r="I23" s="563">
        <v>394</v>
      </c>
      <c r="J23" s="30">
        <f t="shared" si="16"/>
        <v>43157</v>
      </c>
      <c r="K23" s="30">
        <f t="shared" si="16"/>
        <v>43158</v>
      </c>
      <c r="L23" s="30">
        <f t="shared" si="16"/>
        <v>43161</v>
      </c>
      <c r="M23" s="30">
        <f t="shared" si="16"/>
        <v>43162</v>
      </c>
      <c r="N23" s="30">
        <f t="shared" si="16"/>
        <v>43164</v>
      </c>
    </row>
    <row r="24" spans="1:15" ht="15" customHeight="1">
      <c r="A24" s="254">
        <v>10</v>
      </c>
      <c r="B24" s="24" t="s">
        <v>46</v>
      </c>
      <c r="C24" s="406" t="s">
        <v>55</v>
      </c>
      <c r="D24" s="25" t="s">
        <v>47</v>
      </c>
      <c r="E24" s="28"/>
      <c r="F24" s="80">
        <f t="shared" ref="F24:I24" si="17">F23+1</f>
        <v>175</v>
      </c>
      <c r="G24" s="85">
        <f t="shared" si="17"/>
        <v>175</v>
      </c>
      <c r="H24" s="563">
        <f t="shared" si="17"/>
        <v>395</v>
      </c>
      <c r="I24" s="563">
        <f t="shared" si="17"/>
        <v>395</v>
      </c>
      <c r="J24" s="30">
        <f t="shared" ref="J24:N24" si="18">J23+7</f>
        <v>43164</v>
      </c>
      <c r="K24" s="30">
        <f t="shared" si="18"/>
        <v>43165</v>
      </c>
      <c r="L24" s="30">
        <f t="shared" si="18"/>
        <v>43168</v>
      </c>
      <c r="M24" s="30">
        <f t="shared" si="18"/>
        <v>43169</v>
      </c>
      <c r="N24" s="30">
        <f t="shared" si="18"/>
        <v>43171</v>
      </c>
    </row>
    <row r="25" spans="1:15" ht="15" customHeight="1">
      <c r="A25" s="254">
        <v>11</v>
      </c>
      <c r="B25" s="24" t="s">
        <v>46</v>
      </c>
      <c r="C25" s="406" t="s">
        <v>55</v>
      </c>
      <c r="D25" s="25" t="s">
        <v>47</v>
      </c>
      <c r="E25" s="28"/>
      <c r="F25" s="80">
        <f t="shared" ref="F25:I25" si="19">F24+1</f>
        <v>176</v>
      </c>
      <c r="G25" s="85">
        <f t="shared" si="19"/>
        <v>176</v>
      </c>
      <c r="H25" s="563">
        <f t="shared" si="19"/>
        <v>396</v>
      </c>
      <c r="I25" s="563">
        <f t="shared" si="19"/>
        <v>396</v>
      </c>
      <c r="J25" s="30">
        <f t="shared" ref="J25:N25" si="20">J24+7</f>
        <v>43171</v>
      </c>
      <c r="K25" s="30">
        <f t="shared" si="20"/>
        <v>43172</v>
      </c>
      <c r="L25" s="30">
        <f t="shared" si="20"/>
        <v>43175</v>
      </c>
      <c r="M25" s="30">
        <f t="shared" si="20"/>
        <v>43176</v>
      </c>
      <c r="N25" s="30">
        <f t="shared" si="20"/>
        <v>43178</v>
      </c>
    </row>
    <row r="26" spans="1:15" ht="15" customHeight="1">
      <c r="A26" s="254">
        <v>12</v>
      </c>
      <c r="B26" s="24" t="s">
        <v>46</v>
      </c>
      <c r="C26" s="406" t="s">
        <v>55</v>
      </c>
      <c r="D26" s="25" t="s">
        <v>47</v>
      </c>
      <c r="E26" s="28"/>
      <c r="F26" s="80">
        <f t="shared" ref="F26:I26" si="21">F25+1</f>
        <v>177</v>
      </c>
      <c r="G26" s="85">
        <f t="shared" si="21"/>
        <v>177</v>
      </c>
      <c r="H26" s="563">
        <f t="shared" si="21"/>
        <v>397</v>
      </c>
      <c r="I26" s="563">
        <f t="shared" si="21"/>
        <v>397</v>
      </c>
      <c r="J26" s="30">
        <f t="shared" ref="J26:N26" si="22">J25+7</f>
        <v>43178</v>
      </c>
      <c r="K26" s="30">
        <f t="shared" si="22"/>
        <v>43179</v>
      </c>
      <c r="L26" s="30">
        <f t="shared" si="22"/>
        <v>43182</v>
      </c>
      <c r="M26" s="30">
        <f t="shared" si="22"/>
        <v>43183</v>
      </c>
      <c r="N26" s="30">
        <f t="shared" si="22"/>
        <v>43185</v>
      </c>
    </row>
    <row r="27" spans="1:15" ht="15" customHeight="1">
      <c r="A27" s="254">
        <v>13</v>
      </c>
      <c r="B27" s="24" t="s">
        <v>46</v>
      </c>
      <c r="C27" s="406" t="s">
        <v>55</v>
      </c>
      <c r="D27" s="25" t="s">
        <v>47</v>
      </c>
      <c r="E27" s="28"/>
      <c r="F27" s="80">
        <f t="shared" ref="F27:I27" si="23">F26+1</f>
        <v>178</v>
      </c>
      <c r="G27" s="85">
        <f t="shared" si="23"/>
        <v>178</v>
      </c>
      <c r="H27" s="563">
        <f t="shared" si="23"/>
        <v>398</v>
      </c>
      <c r="I27" s="563">
        <f t="shared" si="23"/>
        <v>398</v>
      </c>
      <c r="J27" s="30">
        <f t="shared" ref="J27:N27" si="24">J26+7</f>
        <v>43185</v>
      </c>
      <c r="K27" s="30">
        <f t="shared" si="24"/>
        <v>43186</v>
      </c>
      <c r="L27" s="30">
        <f t="shared" si="24"/>
        <v>43189</v>
      </c>
      <c r="M27" s="30">
        <f t="shared" si="24"/>
        <v>43190</v>
      </c>
      <c r="N27" s="30">
        <f t="shared" si="24"/>
        <v>43192</v>
      </c>
    </row>
    <row r="29" spans="1:15" ht="15" customHeight="1">
      <c r="M29" s="380" t="s">
        <v>634</v>
      </c>
    </row>
    <row r="30" spans="1:15" ht="15" customHeight="1">
      <c r="B30" s="1" t="s">
        <v>635</v>
      </c>
      <c r="G30" s="256"/>
      <c r="I30" s="1"/>
    </row>
    <row r="31" spans="1:15" ht="15" customHeight="1">
      <c r="G31" s="256"/>
      <c r="I31" s="1"/>
    </row>
  </sheetData>
  <customSheetViews>
    <customSheetView guid="{967F5A9F-B253-4BD7-B2F0-D5E9263F4F1E}" hiddenRows="1">
      <selection activeCell="B68" sqref="B68:G68"/>
      <pageMargins left="0.39370078740157483" right="0.39370078740157483" top="0.74803149606299213" bottom="0.74803149606299213" header="0.31496062992125984" footer="0.31496062992125984"/>
      <pageSetup paperSize="9" scale="105" orientation="landscape" r:id="rId1"/>
    </customSheetView>
    <customSheetView guid="{EDB95A30-2005-496F-A42F-4573444B48C4}" hiddenRows="1">
      <pageMargins left="0.39370078740157483" right="0.39370078740157483" top="0.74803149606299213" bottom="0.74803149606299213" header="0.31496062992125984" footer="0.31496062992125984"/>
      <pageSetup paperSize="9" scale="105" orientation="landscape" r:id="rId2"/>
    </customSheetView>
    <customSheetView guid="{BCF08811-82CB-4E16-BDD9-794154AADE6D}" showPageBreaks="1" hiddenRows="1">
      <selection activeCell="B68" sqref="B68:G68"/>
      <pageMargins left="0.39370078740157483" right="0.39370078740157483" top="0.74803149606299213" bottom="0.74803149606299213" header="0.31496062992125984" footer="0.31496062992125984"/>
      <pageSetup paperSize="9" scale="105" orientation="landscape" r:id="rId3"/>
    </customSheetView>
    <customSheetView guid="{8D57CB67-B754-4BD0-BD8A-07ED4472C255}" hiddenRows="1">
      <selection activeCell="B68" sqref="B68:G68"/>
      <pageMargins left="0.39370078740157483" right="0.39370078740157483" top="0.74803149606299213" bottom="0.74803149606299213" header="0.31496062992125984" footer="0.31496062992125984"/>
      <pageSetup paperSize="9" scale="105" orientation="landscape" r:id="rId4"/>
    </customSheetView>
    <customSheetView guid="{CE63BE3B-321D-4576-9D13-C9B7CB99D4AC}" hiddenRows="1">
      <selection activeCell="N101" sqref="A1:N101"/>
      <pageMargins left="0.39370078740157483" right="0.39370078740157483" top="0.74803149606299213" bottom="0.74803149606299213" header="0.31496062992125984" footer="0.31496062992125984"/>
      <pageSetup paperSize="9" scale="105" orientation="landscape" r:id="rId5"/>
    </customSheetView>
    <customSheetView guid="{58347BB0-EA7D-4163-8F7A-9A95E53AC1B7}" hiddenRows="1">
      <selection activeCell="P123" sqref="P123"/>
      <pageMargins left="0.39370078740157483" right="0.39370078740157483" top="0.74803149606299213" bottom="0.74803149606299213" header="0.31496062992125984" footer="0.31496062992125984"/>
      <pageSetup paperSize="9" scale="105" orientation="landscape" r:id="rId6"/>
    </customSheetView>
    <customSheetView guid="{B5A50C90-D2E8-4109-B6CD-C9EF05DECB2C}" showPageBreaks="1" hiddenRows="1">
      <selection activeCell="M90" sqref="M90"/>
      <pageMargins left="0.39370078740157483" right="0.39370078740157483" top="0.74803149606299213" bottom="0.74803149606299213" header="0.31496062992125984" footer="0.31496062992125984"/>
      <pageSetup paperSize="9" scale="105" orientation="landscape" r:id="rId7"/>
    </customSheetView>
  </customSheetViews>
  <mergeCells count="13">
    <mergeCell ref="A4:A8"/>
    <mergeCell ref="B4:B8"/>
    <mergeCell ref="C4:C8"/>
    <mergeCell ref="D4:E5"/>
    <mergeCell ref="F4:I5"/>
    <mergeCell ref="L4:M4"/>
    <mergeCell ref="J5:K5"/>
    <mergeCell ref="L5:M5"/>
    <mergeCell ref="D6:D8"/>
    <mergeCell ref="E6:E8"/>
    <mergeCell ref="F6:G8"/>
    <mergeCell ref="H6:I8"/>
    <mergeCell ref="J4:K4"/>
  </mergeCells>
  <phoneticPr fontId="75" type="noConversion"/>
  <pageMargins left="0.39370078740157483" right="0.39370078740157483" top="0.74803149606299213" bottom="0.74803149606299213" header="0.31496062992125984" footer="0.31496062992125984"/>
  <pageSetup paperSize="9" scale="105" orientation="landscape" r:id="rId8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27"/>
  <sheetViews>
    <sheetView workbookViewId="0">
      <selection activeCell="O42" sqref="O42"/>
    </sheetView>
  </sheetViews>
  <sheetFormatPr defaultColWidth="9" defaultRowHeight="15" customHeight="1"/>
  <cols>
    <col min="1" max="1" width="4.25" style="256" customWidth="1"/>
    <col min="2" max="2" width="18.5" style="1" customWidth="1"/>
    <col min="3" max="7" width="9" style="1"/>
    <col min="8" max="9" width="9" style="256"/>
    <col min="10" max="13" width="9.375" style="1" customWidth="1"/>
    <col min="14" max="14" width="10.625" style="1" customWidth="1"/>
    <col min="15" max="16384" width="9" style="1"/>
  </cols>
  <sheetData>
    <row r="1" spans="1:15" ht="19.5">
      <c r="A1" s="252" t="s">
        <v>427</v>
      </c>
      <c r="B1" s="2"/>
      <c r="C1" s="2"/>
      <c r="D1" s="3"/>
      <c r="E1" s="3"/>
      <c r="F1" s="3"/>
      <c r="G1" s="3"/>
      <c r="H1" s="259"/>
      <c r="I1" s="259"/>
      <c r="J1" s="6"/>
      <c r="K1" s="6"/>
      <c r="L1" s="6"/>
      <c r="M1" s="6"/>
      <c r="N1" s="6"/>
    </row>
    <row r="2" spans="1:15" ht="19.5">
      <c r="A2" s="252" t="s">
        <v>426</v>
      </c>
      <c r="B2" s="2"/>
      <c r="C2" s="2"/>
      <c r="D2" s="7"/>
      <c r="E2" s="7"/>
      <c r="F2" s="7"/>
      <c r="G2" s="7"/>
      <c r="H2" s="260"/>
      <c r="I2" s="261"/>
      <c r="J2" s="10"/>
      <c r="K2" s="11"/>
      <c r="L2" s="10"/>
      <c r="M2" s="10"/>
      <c r="N2" s="10"/>
    </row>
    <row r="3" spans="1:15" ht="15.75" thickBot="1">
      <c r="A3" s="253" t="s">
        <v>63</v>
      </c>
      <c r="B3" s="12"/>
      <c r="C3" s="12"/>
      <c r="D3" s="12"/>
      <c r="E3" s="12"/>
      <c r="F3" s="12"/>
      <c r="G3" s="12"/>
      <c r="H3" s="262"/>
      <c r="I3" s="263"/>
      <c r="J3" s="15"/>
      <c r="K3" s="15"/>
      <c r="L3" s="15"/>
      <c r="M3" s="16"/>
      <c r="N3" s="16"/>
    </row>
    <row r="4" spans="1:15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25" t="s">
        <v>64</v>
      </c>
      <c r="M4" s="1726"/>
      <c r="N4" s="47" t="s">
        <v>52</v>
      </c>
    </row>
    <row r="5" spans="1:15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45" t="s">
        <v>38</v>
      </c>
      <c r="M5" s="1746"/>
      <c r="N5" s="48" t="s">
        <v>1</v>
      </c>
    </row>
    <row r="6" spans="1:15" ht="15" customHeight="1">
      <c r="A6" s="1687"/>
      <c r="B6" s="1691"/>
      <c r="C6" s="1694"/>
      <c r="D6" s="1711" t="s">
        <v>54</v>
      </c>
      <c r="E6" s="1731" t="s">
        <v>55</v>
      </c>
      <c r="F6" s="1712" t="s">
        <v>54</v>
      </c>
      <c r="G6" s="1713"/>
      <c r="H6" s="1734" t="s">
        <v>56</v>
      </c>
      <c r="I6" s="2025"/>
      <c r="J6" s="17" t="s">
        <v>57</v>
      </c>
      <c r="K6" s="17" t="s">
        <v>4</v>
      </c>
      <c r="L6" s="17" t="s">
        <v>57</v>
      </c>
      <c r="M6" s="17" t="s">
        <v>4</v>
      </c>
      <c r="N6" s="49" t="s">
        <v>57</v>
      </c>
    </row>
    <row r="7" spans="1:15" ht="15" customHeight="1">
      <c r="A7" s="1687"/>
      <c r="B7" s="1691"/>
      <c r="C7" s="1694"/>
      <c r="D7" s="1691"/>
      <c r="E7" s="1732"/>
      <c r="F7" s="1714"/>
      <c r="G7" s="1715"/>
      <c r="H7" s="2026"/>
      <c r="I7" s="2027"/>
      <c r="J7" s="52" t="s">
        <v>26</v>
      </c>
      <c r="K7" s="52" t="s">
        <v>27</v>
      </c>
      <c r="L7" s="52" t="s">
        <v>29</v>
      </c>
      <c r="M7" s="52" t="s">
        <v>40</v>
      </c>
      <c r="N7" s="53" t="s">
        <v>26</v>
      </c>
    </row>
    <row r="8" spans="1:15" ht="15" customHeight="1" thickBot="1">
      <c r="A8" s="1742"/>
      <c r="B8" s="1692"/>
      <c r="C8" s="1695"/>
      <c r="D8" s="1692"/>
      <c r="E8" s="1733"/>
      <c r="F8" s="1716"/>
      <c r="G8" s="1717"/>
      <c r="H8" s="2028"/>
      <c r="I8" s="2029"/>
      <c r="J8" s="127">
        <v>0.29166666666666669</v>
      </c>
      <c r="K8" s="127">
        <v>0.29166666666666669</v>
      </c>
      <c r="L8" s="127">
        <v>0.83333333333333337</v>
      </c>
      <c r="M8" s="127">
        <v>0.83333333333333337</v>
      </c>
      <c r="N8" s="128">
        <v>0.29166666666666669</v>
      </c>
    </row>
    <row r="9" spans="1:15" ht="15" hidden="1" customHeight="1">
      <c r="A9" s="651">
        <v>48</v>
      </c>
      <c r="B9" s="695" t="s">
        <v>250</v>
      </c>
      <c r="C9" s="697" t="s">
        <v>55</v>
      </c>
      <c r="D9" s="55" t="s">
        <v>251</v>
      </c>
      <c r="E9" s="33"/>
      <c r="F9" s="71">
        <v>386</v>
      </c>
      <c r="G9" s="81">
        <v>386</v>
      </c>
      <c r="H9" s="652">
        <v>386</v>
      </c>
      <c r="I9" s="652">
        <v>386</v>
      </c>
      <c r="J9" s="100">
        <v>43071</v>
      </c>
      <c r="K9" s="100">
        <v>43072</v>
      </c>
      <c r="L9" s="100">
        <v>43075</v>
      </c>
      <c r="M9" s="100">
        <v>43076</v>
      </c>
      <c r="N9" s="100">
        <v>43078</v>
      </c>
    </row>
    <row r="10" spans="1:15" ht="15" hidden="1" customHeight="1">
      <c r="A10" s="651">
        <v>49</v>
      </c>
      <c r="B10" s="695" t="s">
        <v>250</v>
      </c>
      <c r="C10" s="697" t="s">
        <v>55</v>
      </c>
      <c r="D10" s="55" t="s">
        <v>251</v>
      </c>
      <c r="E10" s="33"/>
      <c r="F10" s="71">
        <v>387</v>
      </c>
      <c r="G10" s="81">
        <v>387</v>
      </c>
      <c r="H10" s="652">
        <v>387</v>
      </c>
      <c r="I10" s="652">
        <v>387</v>
      </c>
      <c r="J10" s="100">
        <v>43078</v>
      </c>
      <c r="K10" s="100">
        <v>43079</v>
      </c>
      <c r="L10" s="100">
        <v>43082</v>
      </c>
      <c r="M10" s="100">
        <v>43083</v>
      </c>
      <c r="N10" s="100">
        <v>43085</v>
      </c>
    </row>
    <row r="11" spans="1:15" ht="15" hidden="1" customHeight="1">
      <c r="A11" s="651">
        <v>50</v>
      </c>
      <c r="B11" s="695" t="s">
        <v>250</v>
      </c>
      <c r="C11" s="697" t="s">
        <v>55</v>
      </c>
      <c r="D11" s="55" t="s">
        <v>251</v>
      </c>
      <c r="E11" s="33"/>
      <c r="F11" s="71">
        <f t="shared" ref="F11:I11" si="0">F10+1</f>
        <v>388</v>
      </c>
      <c r="G11" s="81">
        <f t="shared" si="0"/>
        <v>388</v>
      </c>
      <c r="H11" s="652">
        <f t="shared" si="0"/>
        <v>388</v>
      </c>
      <c r="I11" s="652">
        <f t="shared" si="0"/>
        <v>388</v>
      </c>
      <c r="J11" s="100">
        <f>7+J10</f>
        <v>43085</v>
      </c>
      <c r="K11" s="100">
        <f t="shared" ref="K11:N11" si="1">7+K10</f>
        <v>43086</v>
      </c>
      <c r="L11" s="100">
        <f t="shared" si="1"/>
        <v>43089</v>
      </c>
      <c r="M11" s="100">
        <f t="shared" si="1"/>
        <v>43090</v>
      </c>
      <c r="N11" s="100">
        <f t="shared" si="1"/>
        <v>43092</v>
      </c>
    </row>
    <row r="12" spans="1:15" ht="15" hidden="1" customHeight="1">
      <c r="A12" s="651">
        <v>51</v>
      </c>
      <c r="B12" s="695" t="s">
        <v>250</v>
      </c>
      <c r="C12" s="697" t="s">
        <v>55</v>
      </c>
      <c r="D12" s="55" t="s">
        <v>251</v>
      </c>
      <c r="E12" s="33"/>
      <c r="F12" s="71">
        <f t="shared" ref="F12:I12" si="2">F11+1</f>
        <v>389</v>
      </c>
      <c r="G12" s="81">
        <f t="shared" si="2"/>
        <v>389</v>
      </c>
      <c r="H12" s="652">
        <f t="shared" si="2"/>
        <v>389</v>
      </c>
      <c r="I12" s="652">
        <f t="shared" si="2"/>
        <v>389</v>
      </c>
      <c r="J12" s="100">
        <f t="shared" ref="J12:J25" si="3">7+J11</f>
        <v>43092</v>
      </c>
      <c r="K12" s="100">
        <f t="shared" ref="K12:K25" si="4">7+K11</f>
        <v>43093</v>
      </c>
      <c r="L12" s="100">
        <f t="shared" ref="L12:L25" si="5">7+L11</f>
        <v>43096</v>
      </c>
      <c r="M12" s="100">
        <f t="shared" ref="M12:M25" si="6">7+M11</f>
        <v>43097</v>
      </c>
      <c r="N12" s="100">
        <f t="shared" ref="N12:N25" si="7">7+N11</f>
        <v>43099</v>
      </c>
      <c r="O12" s="309" t="s">
        <v>246</v>
      </c>
    </row>
    <row r="13" spans="1:15" ht="15" hidden="1" customHeight="1">
      <c r="A13" s="651">
        <v>52</v>
      </c>
      <c r="B13" s="874" t="s">
        <v>255</v>
      </c>
      <c r="C13" s="404" t="s">
        <v>55</v>
      </c>
      <c r="D13" s="458" t="s">
        <v>256</v>
      </c>
      <c r="E13" s="875"/>
      <c r="F13" s="405">
        <v>540</v>
      </c>
      <c r="G13" s="206">
        <v>540</v>
      </c>
      <c r="H13" s="876">
        <v>566</v>
      </c>
      <c r="I13" s="876">
        <v>566</v>
      </c>
      <c r="J13" s="678">
        <f t="shared" si="3"/>
        <v>43099</v>
      </c>
      <c r="K13" s="678">
        <f t="shared" si="4"/>
        <v>43100</v>
      </c>
      <c r="L13" s="678">
        <f t="shared" si="5"/>
        <v>43103</v>
      </c>
      <c r="M13" s="678">
        <f t="shared" si="6"/>
        <v>43104</v>
      </c>
      <c r="N13" s="678">
        <f t="shared" si="7"/>
        <v>43106</v>
      </c>
      <c r="O13" s="309" t="s">
        <v>246</v>
      </c>
    </row>
    <row r="14" spans="1:15" ht="15" hidden="1" customHeight="1">
      <c r="A14" s="651">
        <v>1</v>
      </c>
      <c r="B14" s="695" t="s">
        <v>255</v>
      </c>
      <c r="C14" s="1432" t="s">
        <v>55</v>
      </c>
      <c r="D14" s="55" t="s">
        <v>256</v>
      </c>
      <c r="E14" s="33"/>
      <c r="F14" s="71">
        <f t="shared" ref="F14:G14" si="8">F13+1</f>
        <v>541</v>
      </c>
      <c r="G14" s="81">
        <f t="shared" si="8"/>
        <v>541</v>
      </c>
      <c r="H14" s="652">
        <v>567</v>
      </c>
      <c r="I14" s="652">
        <v>567</v>
      </c>
      <c r="J14" s="100">
        <f t="shared" si="3"/>
        <v>43106</v>
      </c>
      <c r="K14" s="100">
        <f t="shared" si="4"/>
        <v>43107</v>
      </c>
      <c r="L14" s="100">
        <f t="shared" si="5"/>
        <v>43110</v>
      </c>
      <c r="M14" s="100">
        <f t="shared" si="6"/>
        <v>43111</v>
      </c>
      <c r="N14" s="100">
        <f t="shared" si="7"/>
        <v>43113</v>
      </c>
    </row>
    <row r="15" spans="1:15" ht="15" hidden="1" customHeight="1">
      <c r="A15" s="651">
        <v>2</v>
      </c>
      <c r="B15" s="695" t="s">
        <v>255</v>
      </c>
      <c r="C15" s="1432" t="s">
        <v>55</v>
      </c>
      <c r="D15" s="55" t="s">
        <v>256</v>
      </c>
      <c r="E15" s="33"/>
      <c r="F15" s="71">
        <f t="shared" ref="F15:G15" si="9">F14+1</f>
        <v>542</v>
      </c>
      <c r="G15" s="81">
        <f t="shared" si="9"/>
        <v>542</v>
      </c>
      <c r="H15" s="652">
        <v>568</v>
      </c>
      <c r="I15" s="652">
        <v>568</v>
      </c>
      <c r="J15" s="100">
        <f t="shared" si="3"/>
        <v>43113</v>
      </c>
      <c r="K15" s="100">
        <f t="shared" si="4"/>
        <v>43114</v>
      </c>
      <c r="L15" s="100">
        <f t="shared" si="5"/>
        <v>43117</v>
      </c>
      <c r="M15" s="100">
        <f t="shared" si="6"/>
        <v>43118</v>
      </c>
      <c r="N15" s="100">
        <f t="shared" si="7"/>
        <v>43120</v>
      </c>
    </row>
    <row r="16" spans="1:15" ht="15" hidden="1" customHeight="1">
      <c r="A16" s="651">
        <v>3</v>
      </c>
      <c r="B16" s="695" t="s">
        <v>255</v>
      </c>
      <c r="C16" s="1432" t="s">
        <v>55</v>
      </c>
      <c r="D16" s="55" t="s">
        <v>256</v>
      </c>
      <c r="E16" s="33"/>
      <c r="F16" s="71">
        <f t="shared" ref="F16:G16" si="10">F15+1</f>
        <v>543</v>
      </c>
      <c r="G16" s="81">
        <f t="shared" si="10"/>
        <v>543</v>
      </c>
      <c r="H16" s="652">
        <v>569</v>
      </c>
      <c r="I16" s="652">
        <v>569</v>
      </c>
      <c r="J16" s="100">
        <f t="shared" si="3"/>
        <v>43120</v>
      </c>
      <c r="K16" s="100">
        <f t="shared" si="4"/>
        <v>43121</v>
      </c>
      <c r="L16" s="100">
        <f t="shared" si="5"/>
        <v>43124</v>
      </c>
      <c r="M16" s="100">
        <f t="shared" si="6"/>
        <v>43125</v>
      </c>
      <c r="N16" s="100">
        <f t="shared" si="7"/>
        <v>43127</v>
      </c>
      <c r="O16" s="309"/>
    </row>
    <row r="17" spans="1:14" ht="15" hidden="1" customHeight="1">
      <c r="A17" s="651">
        <v>4</v>
      </c>
      <c r="B17" s="695" t="s">
        <v>255</v>
      </c>
      <c r="C17" s="1432" t="s">
        <v>55</v>
      </c>
      <c r="D17" s="55" t="s">
        <v>256</v>
      </c>
      <c r="E17" s="33"/>
      <c r="F17" s="71">
        <f t="shared" ref="F17:G17" si="11">F16+1</f>
        <v>544</v>
      </c>
      <c r="G17" s="81">
        <f t="shared" si="11"/>
        <v>544</v>
      </c>
      <c r="H17" s="652">
        <v>570</v>
      </c>
      <c r="I17" s="652">
        <v>570</v>
      </c>
      <c r="J17" s="100">
        <f t="shared" si="3"/>
        <v>43127</v>
      </c>
      <c r="K17" s="100">
        <f t="shared" si="4"/>
        <v>43128</v>
      </c>
      <c r="L17" s="100">
        <f t="shared" si="5"/>
        <v>43131</v>
      </c>
      <c r="M17" s="100">
        <f t="shared" si="6"/>
        <v>43132</v>
      </c>
      <c r="N17" s="100">
        <f t="shared" si="7"/>
        <v>43134</v>
      </c>
    </row>
    <row r="18" spans="1:14" ht="15" customHeight="1">
      <c r="A18" s="651">
        <v>5</v>
      </c>
      <c r="B18" s="695" t="s">
        <v>255</v>
      </c>
      <c r="C18" s="1432" t="s">
        <v>55</v>
      </c>
      <c r="D18" s="55" t="s">
        <v>256</v>
      </c>
      <c r="E18" s="33"/>
      <c r="F18" s="71">
        <f t="shared" ref="F18:G18" si="12">F17+1</f>
        <v>545</v>
      </c>
      <c r="G18" s="81">
        <f t="shared" si="12"/>
        <v>545</v>
      </c>
      <c r="H18" s="652">
        <v>571</v>
      </c>
      <c r="I18" s="652">
        <v>571</v>
      </c>
      <c r="J18" s="100">
        <f t="shared" si="3"/>
        <v>43134</v>
      </c>
      <c r="K18" s="100">
        <f t="shared" si="4"/>
        <v>43135</v>
      </c>
      <c r="L18" s="100">
        <f t="shared" si="5"/>
        <v>43138</v>
      </c>
      <c r="M18" s="100">
        <f t="shared" si="6"/>
        <v>43139</v>
      </c>
      <c r="N18" s="100">
        <f t="shared" si="7"/>
        <v>43141</v>
      </c>
    </row>
    <row r="19" spans="1:14" ht="15" customHeight="1">
      <c r="A19" s="651">
        <v>6</v>
      </c>
      <c r="B19" s="695" t="s">
        <v>255</v>
      </c>
      <c r="C19" s="1432" t="s">
        <v>55</v>
      </c>
      <c r="D19" s="55" t="s">
        <v>256</v>
      </c>
      <c r="E19" s="33"/>
      <c r="F19" s="71">
        <f t="shared" ref="F19:G19" si="13">F18+1</f>
        <v>546</v>
      </c>
      <c r="G19" s="81">
        <f t="shared" si="13"/>
        <v>546</v>
      </c>
      <c r="H19" s="652">
        <v>572</v>
      </c>
      <c r="I19" s="652">
        <v>572</v>
      </c>
      <c r="J19" s="100">
        <f t="shared" si="3"/>
        <v>43141</v>
      </c>
      <c r="K19" s="100">
        <f t="shared" si="4"/>
        <v>43142</v>
      </c>
      <c r="L19" s="100">
        <f t="shared" si="5"/>
        <v>43145</v>
      </c>
      <c r="M19" s="100">
        <f t="shared" si="6"/>
        <v>43146</v>
      </c>
      <c r="N19" s="100">
        <f t="shared" si="7"/>
        <v>43148</v>
      </c>
    </row>
    <row r="20" spans="1:14" ht="15" customHeight="1">
      <c r="A20" s="651">
        <v>7</v>
      </c>
      <c r="B20" s="695" t="s">
        <v>255</v>
      </c>
      <c r="C20" s="1432" t="s">
        <v>55</v>
      </c>
      <c r="D20" s="55" t="s">
        <v>256</v>
      </c>
      <c r="E20" s="33"/>
      <c r="F20" s="71">
        <f t="shared" ref="F20:G20" si="14">F19+1</f>
        <v>547</v>
      </c>
      <c r="G20" s="81">
        <f t="shared" si="14"/>
        <v>547</v>
      </c>
      <c r="H20" s="652">
        <v>573</v>
      </c>
      <c r="I20" s="652">
        <v>573</v>
      </c>
      <c r="J20" s="100">
        <f t="shared" si="3"/>
        <v>43148</v>
      </c>
      <c r="K20" s="100">
        <f t="shared" si="4"/>
        <v>43149</v>
      </c>
      <c r="L20" s="100">
        <f t="shared" si="5"/>
        <v>43152</v>
      </c>
      <c r="M20" s="100">
        <f t="shared" si="6"/>
        <v>43153</v>
      </c>
      <c r="N20" s="100">
        <f t="shared" si="7"/>
        <v>43155</v>
      </c>
    </row>
    <row r="21" spans="1:14" ht="15" customHeight="1">
      <c r="A21" s="651">
        <v>8</v>
      </c>
      <c r="B21" s="695" t="s">
        <v>255</v>
      </c>
      <c r="C21" s="1432" t="s">
        <v>55</v>
      </c>
      <c r="D21" s="55" t="s">
        <v>256</v>
      </c>
      <c r="E21" s="33"/>
      <c r="F21" s="71">
        <f t="shared" ref="F21:G21" si="15">F20+1</f>
        <v>548</v>
      </c>
      <c r="G21" s="81">
        <f t="shared" si="15"/>
        <v>548</v>
      </c>
      <c r="H21" s="652">
        <v>574</v>
      </c>
      <c r="I21" s="652">
        <v>574</v>
      </c>
      <c r="J21" s="100">
        <f t="shared" si="3"/>
        <v>43155</v>
      </c>
      <c r="K21" s="100">
        <f t="shared" si="4"/>
        <v>43156</v>
      </c>
      <c r="L21" s="100">
        <f t="shared" si="5"/>
        <v>43159</v>
      </c>
      <c r="M21" s="100">
        <f t="shared" si="6"/>
        <v>43160</v>
      </c>
      <c r="N21" s="100">
        <f t="shared" si="7"/>
        <v>43162</v>
      </c>
    </row>
    <row r="22" spans="1:14" ht="15" customHeight="1">
      <c r="A22" s="651">
        <v>9</v>
      </c>
      <c r="B22" s="695" t="s">
        <v>255</v>
      </c>
      <c r="C22" s="1432" t="s">
        <v>55</v>
      </c>
      <c r="D22" s="55" t="s">
        <v>256</v>
      </c>
      <c r="E22" s="33"/>
      <c r="F22" s="71">
        <f t="shared" ref="F22:G22" si="16">F21+1</f>
        <v>549</v>
      </c>
      <c r="G22" s="81">
        <f t="shared" si="16"/>
        <v>549</v>
      </c>
      <c r="H22" s="652">
        <v>575</v>
      </c>
      <c r="I22" s="652">
        <v>575</v>
      </c>
      <c r="J22" s="100">
        <f t="shared" si="3"/>
        <v>43162</v>
      </c>
      <c r="K22" s="100">
        <f t="shared" si="4"/>
        <v>43163</v>
      </c>
      <c r="L22" s="100">
        <f t="shared" si="5"/>
        <v>43166</v>
      </c>
      <c r="M22" s="100">
        <f t="shared" si="6"/>
        <v>43167</v>
      </c>
      <c r="N22" s="100">
        <f t="shared" si="7"/>
        <v>43169</v>
      </c>
    </row>
    <row r="23" spans="1:14" ht="15" customHeight="1">
      <c r="A23" s="651">
        <v>10</v>
      </c>
      <c r="B23" s="695" t="s">
        <v>255</v>
      </c>
      <c r="C23" s="1432" t="s">
        <v>55</v>
      </c>
      <c r="D23" s="55" t="s">
        <v>256</v>
      </c>
      <c r="E23" s="33"/>
      <c r="F23" s="71">
        <f t="shared" ref="F23:G23" si="17">F22+1</f>
        <v>550</v>
      </c>
      <c r="G23" s="81">
        <f t="shared" si="17"/>
        <v>550</v>
      </c>
      <c r="H23" s="652">
        <v>576</v>
      </c>
      <c r="I23" s="652">
        <v>576</v>
      </c>
      <c r="J23" s="100">
        <f t="shared" si="3"/>
        <v>43169</v>
      </c>
      <c r="K23" s="100">
        <f t="shared" si="4"/>
        <v>43170</v>
      </c>
      <c r="L23" s="100">
        <f t="shared" si="5"/>
        <v>43173</v>
      </c>
      <c r="M23" s="100">
        <f t="shared" si="6"/>
        <v>43174</v>
      </c>
      <c r="N23" s="100">
        <f t="shared" si="7"/>
        <v>43176</v>
      </c>
    </row>
    <row r="24" spans="1:14" ht="15" customHeight="1">
      <c r="A24" s="651">
        <v>11</v>
      </c>
      <c r="B24" s="695" t="s">
        <v>255</v>
      </c>
      <c r="C24" s="1432" t="s">
        <v>55</v>
      </c>
      <c r="D24" s="55" t="s">
        <v>256</v>
      </c>
      <c r="E24" s="33"/>
      <c r="F24" s="71">
        <f t="shared" ref="F24:G25" si="18">F23+1</f>
        <v>551</v>
      </c>
      <c r="G24" s="81">
        <f t="shared" si="18"/>
        <v>551</v>
      </c>
      <c r="H24" s="652">
        <v>577</v>
      </c>
      <c r="I24" s="652">
        <v>577</v>
      </c>
      <c r="J24" s="100">
        <f t="shared" si="3"/>
        <v>43176</v>
      </c>
      <c r="K24" s="100">
        <f t="shared" si="4"/>
        <v>43177</v>
      </c>
      <c r="L24" s="100">
        <f t="shared" si="5"/>
        <v>43180</v>
      </c>
      <c r="M24" s="100">
        <f t="shared" si="6"/>
        <v>43181</v>
      </c>
      <c r="N24" s="100">
        <f t="shared" si="7"/>
        <v>43183</v>
      </c>
    </row>
    <row r="25" spans="1:14" ht="15" customHeight="1">
      <c r="A25" s="651">
        <v>12</v>
      </c>
      <c r="B25" s="695" t="s">
        <v>255</v>
      </c>
      <c r="C25" s="1432" t="s">
        <v>55</v>
      </c>
      <c r="D25" s="55" t="s">
        <v>256</v>
      </c>
      <c r="E25" s="33"/>
      <c r="F25" s="71">
        <f t="shared" si="18"/>
        <v>552</v>
      </c>
      <c r="G25" s="81">
        <f t="shared" si="18"/>
        <v>552</v>
      </c>
      <c r="H25" s="652">
        <v>578</v>
      </c>
      <c r="I25" s="652">
        <v>578</v>
      </c>
      <c r="J25" s="100">
        <f t="shared" si="3"/>
        <v>43183</v>
      </c>
      <c r="K25" s="100">
        <f t="shared" si="4"/>
        <v>43184</v>
      </c>
      <c r="L25" s="100">
        <f t="shared" si="5"/>
        <v>43187</v>
      </c>
      <c r="M25" s="100">
        <f t="shared" si="6"/>
        <v>43188</v>
      </c>
      <c r="N25" s="100">
        <f t="shared" si="7"/>
        <v>43190</v>
      </c>
    </row>
    <row r="26" spans="1:14" ht="15" customHeight="1">
      <c r="B26" s="256"/>
      <c r="C26" s="256"/>
      <c r="H26" s="1"/>
      <c r="I26" s="1"/>
    </row>
    <row r="27" spans="1:14" ht="15" customHeight="1">
      <c r="B27" s="256"/>
      <c r="C27" s="256"/>
      <c r="H27" s="1"/>
      <c r="I27" s="1"/>
      <c r="M27" s="380" t="s">
        <v>625</v>
      </c>
    </row>
  </sheetData>
  <customSheetViews>
    <customSheetView guid="{967F5A9F-B253-4BD7-B2F0-D5E9263F4F1E}" fitToPage="1" hiddenRows="1">
      <selection activeCell="M89" sqref="M89"/>
      <pageMargins left="0.7" right="0.7" top="0.75" bottom="0.75" header="0.3" footer="0.3"/>
      <pageSetup paperSize="9" orientation="landscape" r:id="rId1"/>
    </customSheetView>
    <customSheetView guid="{EDB95A30-2005-496F-A42F-4573444B48C4}" fitToPage="1" hiddenRows="1">
      <selection activeCell="T66" sqref="T66"/>
      <pageMargins left="0.7" right="0.7" top="0.75" bottom="0.75" header="0.3" footer="0.3"/>
      <pageSetup paperSize="9" orientation="landscape" r:id="rId2"/>
    </customSheetView>
    <customSheetView guid="{BCF08811-82CB-4E16-BDD9-794154AADE6D}" fitToPage="1" hiddenRows="1">
      <selection activeCell="M89" sqref="M89"/>
      <pageMargins left="0.7" right="0.7" top="0.75" bottom="0.75" header="0.3" footer="0.3"/>
      <pageSetup paperSize="9" orientation="landscape" r:id="rId3"/>
    </customSheetView>
    <customSheetView guid="{8D57CB67-B754-4BD0-BD8A-07ED4472C255}" fitToPage="1" hiddenRows="1">
      <selection activeCell="M89" sqref="M89"/>
      <pageMargins left="0.7" right="0.7" top="0.75" bottom="0.75" header="0.3" footer="0.3"/>
      <pageSetup paperSize="9" orientation="landscape" r:id="rId4"/>
    </customSheetView>
    <customSheetView guid="{CE63BE3B-321D-4576-9D13-C9B7CB99D4AC}" fitToPage="1" hiddenRows="1">
      <selection activeCell="D4" sqref="D4:E5"/>
      <pageMargins left="0.7" right="0.7" top="0.75" bottom="0.75" header="0.3" footer="0.3"/>
      <pageSetup paperSize="9" scale="83" orientation="landscape" r:id="rId5"/>
    </customSheetView>
    <customSheetView guid="{58347BB0-EA7D-4163-8F7A-9A95E53AC1B7}" fitToPage="1" hiddenRows="1">
      <selection activeCell="N125" sqref="N125"/>
      <pageMargins left="0.7" right="0.7" top="0.75" bottom="0.75" header="0.3" footer="0.3"/>
      <pageSetup paperSize="9" scale="94" orientation="landscape" r:id="rId6"/>
    </customSheetView>
    <customSheetView guid="{B5A50C90-D2E8-4109-B6CD-C9EF05DECB2C}" fitToPage="1" hiddenRows="1">
      <selection activeCell="K2" sqref="K2"/>
      <pageMargins left="0.7" right="0.7" top="0.75" bottom="0.75" header="0.3" footer="0.3"/>
      <pageSetup paperSize="9" scale="74" orientation="landscape" r:id="rId7"/>
    </customSheetView>
  </customSheetViews>
  <mergeCells count="13">
    <mergeCell ref="A4:A8"/>
    <mergeCell ref="B4:B8"/>
    <mergeCell ref="C4:C8"/>
    <mergeCell ref="D4:E5"/>
    <mergeCell ref="F4:I5"/>
    <mergeCell ref="L4:M4"/>
    <mergeCell ref="J5:K5"/>
    <mergeCell ref="L5:M5"/>
    <mergeCell ref="D6:D8"/>
    <mergeCell ref="E6:E8"/>
    <mergeCell ref="F6:G8"/>
    <mergeCell ref="H6:I8"/>
    <mergeCell ref="J4:K4"/>
  </mergeCells>
  <phoneticPr fontId="75" type="noConversion"/>
  <pageMargins left="0.7" right="0.7" top="0.75" bottom="0.75" header="0.3" footer="0.3"/>
  <pageSetup paperSize="9" orientation="landscape" r:id="rId8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/>
  </sheetPr>
  <dimension ref="A1:AB30"/>
  <sheetViews>
    <sheetView workbookViewId="0">
      <selection activeCell="J37" sqref="J37"/>
    </sheetView>
  </sheetViews>
  <sheetFormatPr defaultColWidth="9" defaultRowHeight="13.5"/>
  <cols>
    <col min="1" max="1" width="4.25" style="374" customWidth="1"/>
    <col min="2" max="2" width="18.5" style="373" customWidth="1"/>
    <col min="3" max="9" width="9" style="373" customWidth="1"/>
    <col min="10" max="23" width="9.375" style="373" customWidth="1"/>
    <col min="24" max="24" width="10.625" style="373" customWidth="1"/>
    <col min="25" max="16384" width="9" style="373"/>
  </cols>
  <sheetData>
    <row r="1" spans="1:28" ht="19.5">
      <c r="A1" s="252" t="s">
        <v>397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23"/>
      <c r="P1" s="6"/>
      <c r="Q1" s="3"/>
      <c r="R1" s="3"/>
      <c r="S1" s="4"/>
      <c r="T1" s="5"/>
      <c r="U1" s="23"/>
      <c r="V1" s="6"/>
      <c r="W1" s="6"/>
      <c r="X1" s="192"/>
    </row>
    <row r="2" spans="1:28" ht="19.5">
      <c r="A2" s="252" t="s">
        <v>410</v>
      </c>
      <c r="B2" s="2"/>
      <c r="C2" s="2"/>
      <c r="D2" s="7"/>
      <c r="E2" s="7"/>
      <c r="F2" s="7"/>
      <c r="G2" s="7"/>
      <c r="H2" s="8"/>
      <c r="I2" s="9"/>
      <c r="J2" s="10"/>
      <c r="K2" s="11"/>
      <c r="L2" s="10"/>
      <c r="M2" s="10"/>
      <c r="N2" s="10"/>
      <c r="O2" s="23"/>
      <c r="P2" s="10"/>
      <c r="Q2" s="7"/>
      <c r="R2" s="7"/>
      <c r="S2" s="8"/>
      <c r="T2" s="9"/>
      <c r="U2" s="23"/>
      <c r="V2" s="10"/>
      <c r="W2" s="10"/>
      <c r="X2" s="192"/>
    </row>
    <row r="3" spans="1:28" ht="15.75" thickBot="1">
      <c r="A3" s="267" t="s">
        <v>97</v>
      </c>
      <c r="B3" s="390"/>
      <c r="C3" s="40"/>
      <c r="D3" s="40"/>
      <c r="E3" s="40"/>
      <c r="F3" s="40"/>
      <c r="G3" s="40"/>
      <c r="H3" s="41"/>
      <c r="I3" s="42"/>
      <c r="J3" s="43"/>
      <c r="K3" s="43"/>
      <c r="L3" s="43"/>
      <c r="M3" s="44"/>
      <c r="N3" s="44"/>
      <c r="O3" s="23"/>
      <c r="P3" s="44"/>
      <c r="Q3" s="40"/>
      <c r="R3" s="40"/>
      <c r="S3" s="41"/>
      <c r="T3" s="42"/>
      <c r="U3" s="23"/>
      <c r="V3" s="43"/>
      <c r="W3" s="44"/>
      <c r="X3" s="43"/>
    </row>
    <row r="4" spans="1:28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43" t="s">
        <v>74</v>
      </c>
      <c r="M4" s="1744"/>
      <c r="N4" s="1842" t="s">
        <v>109</v>
      </c>
      <c r="O4" s="1833"/>
      <c r="P4" s="628" t="s">
        <v>108</v>
      </c>
      <c r="Q4" s="1696" t="s">
        <v>51</v>
      </c>
      <c r="R4" s="1700"/>
      <c r="S4" s="1700"/>
      <c r="T4" s="1697"/>
      <c r="U4" s="629" t="s">
        <v>108</v>
      </c>
      <c r="V4" s="1743" t="s">
        <v>74</v>
      </c>
      <c r="W4" s="1744"/>
      <c r="X4" s="47" t="s">
        <v>52</v>
      </c>
    </row>
    <row r="5" spans="1:28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157</v>
      </c>
      <c r="K5" s="1728"/>
      <c r="L5" s="1745" t="s">
        <v>30</v>
      </c>
      <c r="M5" s="1746"/>
      <c r="N5" s="2030" t="s">
        <v>98</v>
      </c>
      <c r="O5" s="2031"/>
      <c r="P5" s="630" t="s">
        <v>91</v>
      </c>
      <c r="Q5" s="1698"/>
      <c r="R5" s="1701"/>
      <c r="S5" s="1701"/>
      <c r="T5" s="1699"/>
      <c r="U5" s="631" t="s">
        <v>91</v>
      </c>
      <c r="V5" s="1745" t="s">
        <v>30</v>
      </c>
      <c r="W5" s="1746"/>
      <c r="X5" s="48" t="s">
        <v>157</v>
      </c>
    </row>
    <row r="6" spans="1:28">
      <c r="A6" s="1687"/>
      <c r="B6" s="1691"/>
      <c r="C6" s="1694"/>
      <c r="D6" s="1711" t="s">
        <v>54</v>
      </c>
      <c r="E6" s="1731"/>
      <c r="F6" s="1712" t="s">
        <v>54</v>
      </c>
      <c r="G6" s="1713"/>
      <c r="H6" s="1712" t="s">
        <v>56</v>
      </c>
      <c r="I6" s="1713"/>
      <c r="J6" s="17" t="s">
        <v>57</v>
      </c>
      <c r="K6" s="17" t="s">
        <v>4</v>
      </c>
      <c r="L6" s="17" t="s">
        <v>57</v>
      </c>
      <c r="M6" s="17" t="s">
        <v>4</v>
      </c>
      <c r="N6" s="17" t="s">
        <v>57</v>
      </c>
      <c r="O6" s="17" t="s">
        <v>4</v>
      </c>
      <c r="P6" s="54" t="s">
        <v>57</v>
      </c>
      <c r="Q6" s="1712" t="s">
        <v>54</v>
      </c>
      <c r="R6" s="1713"/>
      <c r="S6" s="1712" t="s">
        <v>56</v>
      </c>
      <c r="T6" s="1713"/>
      <c r="U6" s="46" t="s">
        <v>4</v>
      </c>
      <c r="V6" s="17" t="s">
        <v>57</v>
      </c>
      <c r="W6" s="17" t="s">
        <v>4</v>
      </c>
      <c r="X6" s="49" t="s">
        <v>57</v>
      </c>
    </row>
    <row r="7" spans="1:28" ht="21" customHeight="1">
      <c r="A7" s="1687"/>
      <c r="B7" s="1691"/>
      <c r="C7" s="1694"/>
      <c r="D7" s="1691"/>
      <c r="E7" s="1732"/>
      <c r="F7" s="1714"/>
      <c r="G7" s="1715"/>
      <c r="H7" s="1714"/>
      <c r="I7" s="1715"/>
      <c r="J7" s="52" t="s">
        <v>28</v>
      </c>
      <c r="K7" s="52" t="s">
        <v>29</v>
      </c>
      <c r="L7" s="52" t="s">
        <v>27</v>
      </c>
      <c r="M7" s="52" t="s">
        <v>28</v>
      </c>
      <c r="N7" s="52" t="s">
        <v>26</v>
      </c>
      <c r="O7" s="52" t="s">
        <v>26</v>
      </c>
      <c r="P7" s="52" t="s">
        <v>26</v>
      </c>
      <c r="Q7" s="1714"/>
      <c r="R7" s="1715"/>
      <c r="S7" s="1714"/>
      <c r="T7" s="1715"/>
      <c r="U7" s="52" t="s">
        <v>27</v>
      </c>
      <c r="V7" s="52" t="s">
        <v>29</v>
      </c>
      <c r="W7" s="52" t="s">
        <v>35</v>
      </c>
      <c r="X7" s="53" t="s">
        <v>28</v>
      </c>
    </row>
    <row r="8" spans="1:28" ht="12.75" customHeight="1" thickBot="1">
      <c r="A8" s="1742"/>
      <c r="B8" s="1692"/>
      <c r="C8" s="1695"/>
      <c r="D8" s="1692"/>
      <c r="E8" s="1733"/>
      <c r="F8" s="1716"/>
      <c r="G8" s="1717"/>
      <c r="H8" s="1716"/>
      <c r="I8" s="1717"/>
      <c r="J8" s="603">
        <v>0.75</v>
      </c>
      <c r="K8" s="603">
        <v>0.5</v>
      </c>
      <c r="L8" s="603">
        <v>0.41666666666666669</v>
      </c>
      <c r="M8" s="603">
        <v>0.75</v>
      </c>
      <c r="N8" s="603">
        <v>0.125</v>
      </c>
      <c r="O8" s="603">
        <v>0.70833333333333337</v>
      </c>
      <c r="P8" s="603">
        <v>0.79166666666666663</v>
      </c>
      <c r="Q8" s="1716"/>
      <c r="R8" s="1717"/>
      <c r="S8" s="1716"/>
      <c r="T8" s="1717"/>
      <c r="U8" s="603">
        <v>0.33333333333333331</v>
      </c>
      <c r="V8" s="603">
        <v>0.375</v>
      </c>
      <c r="W8" s="603">
        <v>0.75</v>
      </c>
      <c r="X8" s="604">
        <v>0.75</v>
      </c>
    </row>
    <row r="9" spans="1:28" ht="15" hidden="1" customHeight="1">
      <c r="A9" s="419">
        <v>48</v>
      </c>
      <c r="B9" s="420" t="s">
        <v>322</v>
      </c>
      <c r="C9" s="404" t="s">
        <v>261</v>
      </c>
      <c r="D9" s="421" t="s">
        <v>323</v>
      </c>
      <c r="E9" s="431"/>
      <c r="F9" s="206">
        <v>18</v>
      </c>
      <c r="G9" s="422">
        <v>18</v>
      </c>
      <c r="H9" s="401">
        <v>24</v>
      </c>
      <c r="I9" s="402">
        <v>24</v>
      </c>
      <c r="J9" s="403">
        <v>43067</v>
      </c>
      <c r="K9" s="403">
        <v>43068</v>
      </c>
      <c r="L9" s="403">
        <v>43072</v>
      </c>
      <c r="M9" s="403">
        <v>43074</v>
      </c>
      <c r="N9" s="403">
        <v>43078</v>
      </c>
      <c r="O9" s="403">
        <v>43078</v>
      </c>
      <c r="P9" s="403">
        <v>43078</v>
      </c>
      <c r="Q9" s="405">
        <v>18</v>
      </c>
      <c r="R9" s="207">
        <v>18</v>
      </c>
      <c r="S9" s="401">
        <v>25</v>
      </c>
      <c r="T9" s="402">
        <v>25</v>
      </c>
      <c r="U9" s="403">
        <v>43079</v>
      </c>
      <c r="V9" s="403">
        <v>43082</v>
      </c>
      <c r="W9" s="403">
        <v>43084</v>
      </c>
      <c r="X9" s="403">
        <v>43088</v>
      </c>
    </row>
    <row r="10" spans="1:28" ht="15" hidden="1" customHeight="1">
      <c r="A10" s="605">
        <v>49</v>
      </c>
      <c r="B10" s="606" t="s">
        <v>106</v>
      </c>
      <c r="C10" s="607" t="s">
        <v>324</v>
      </c>
      <c r="D10" s="608" t="s">
        <v>107</v>
      </c>
      <c r="E10" s="609"/>
      <c r="F10" s="610">
        <v>115</v>
      </c>
      <c r="G10" s="611">
        <v>115</v>
      </c>
      <c r="H10" s="612">
        <v>162</v>
      </c>
      <c r="I10" s="613">
        <v>162</v>
      </c>
      <c r="J10" s="614">
        <v>43074</v>
      </c>
      <c r="K10" s="614">
        <v>43075</v>
      </c>
      <c r="L10" s="614">
        <v>43079</v>
      </c>
      <c r="M10" s="614">
        <v>43081</v>
      </c>
      <c r="N10" s="614">
        <v>43085</v>
      </c>
      <c r="O10" s="614">
        <v>43085</v>
      </c>
      <c r="P10" s="614">
        <v>43085</v>
      </c>
      <c r="Q10" s="793"/>
      <c r="R10" s="794"/>
      <c r="S10" s="795"/>
      <c r="T10" s="796"/>
      <c r="U10" s="797"/>
      <c r="V10" s="797"/>
      <c r="W10" s="797"/>
      <c r="X10" s="797"/>
      <c r="Y10" s="800" t="s">
        <v>462</v>
      </c>
      <c r="Z10" s="801"/>
      <c r="AA10" s="801"/>
      <c r="AB10" s="801"/>
    </row>
    <row r="11" spans="1:28" ht="15" hidden="1" customHeight="1">
      <c r="A11" s="605">
        <v>49</v>
      </c>
      <c r="B11" s="606" t="s">
        <v>460</v>
      </c>
      <c r="C11" s="607" t="s">
        <v>324</v>
      </c>
      <c r="D11" s="608" t="s">
        <v>461</v>
      </c>
      <c r="E11" s="609"/>
      <c r="F11" s="798"/>
      <c r="G11" s="799"/>
      <c r="H11" s="795"/>
      <c r="I11" s="796"/>
      <c r="J11" s="797"/>
      <c r="K11" s="797"/>
      <c r="L11" s="797"/>
      <c r="M11" s="797"/>
      <c r="N11" s="614">
        <v>43085</v>
      </c>
      <c r="O11" s="614">
        <v>43085</v>
      </c>
      <c r="P11" s="614">
        <v>43085</v>
      </c>
      <c r="Q11" s="615" t="s">
        <v>42</v>
      </c>
      <c r="R11" s="616" t="s">
        <v>42</v>
      </c>
      <c r="S11" s="612" t="s">
        <v>41</v>
      </c>
      <c r="T11" s="613" t="s">
        <v>44</v>
      </c>
      <c r="U11" s="614">
        <v>43086</v>
      </c>
      <c r="V11" s="614">
        <v>43089</v>
      </c>
      <c r="W11" s="614">
        <v>43091</v>
      </c>
      <c r="X11" s="614">
        <v>43095</v>
      </c>
      <c r="Y11" s="800" t="s">
        <v>463</v>
      </c>
      <c r="Z11" s="801"/>
      <c r="AA11" s="801"/>
      <c r="AB11" s="801"/>
    </row>
    <row r="12" spans="1:28" ht="15" hidden="1" customHeight="1" thickBot="1">
      <c r="A12" s="617">
        <v>50</v>
      </c>
      <c r="B12" s="618" t="s">
        <v>141</v>
      </c>
      <c r="C12" s="619" t="s">
        <v>55</v>
      </c>
      <c r="D12" s="620" t="s">
        <v>144</v>
      </c>
      <c r="E12" s="621"/>
      <c r="F12" s="622">
        <v>54</v>
      </c>
      <c r="G12" s="623">
        <v>54</v>
      </c>
      <c r="H12" s="624">
        <v>74</v>
      </c>
      <c r="I12" s="625">
        <v>74</v>
      </c>
      <c r="J12" s="509">
        <v>43081</v>
      </c>
      <c r="K12" s="509">
        <v>43082</v>
      </c>
      <c r="L12" s="509">
        <v>43086</v>
      </c>
      <c r="M12" s="509">
        <v>43088</v>
      </c>
      <c r="N12" s="509">
        <v>43092</v>
      </c>
      <c r="O12" s="509">
        <v>43092</v>
      </c>
      <c r="P12" s="509">
        <v>43092</v>
      </c>
      <c r="Q12" s="626">
        <v>54</v>
      </c>
      <c r="R12" s="627">
        <v>54</v>
      </c>
      <c r="S12" s="624">
        <v>75</v>
      </c>
      <c r="T12" s="625">
        <v>75</v>
      </c>
      <c r="U12" s="509">
        <v>43093</v>
      </c>
      <c r="V12" s="509">
        <v>43096</v>
      </c>
      <c r="W12" s="509">
        <v>43098</v>
      </c>
      <c r="X12" s="509">
        <v>43102</v>
      </c>
    </row>
    <row r="13" spans="1:28" ht="15" hidden="1" customHeight="1">
      <c r="A13" s="419">
        <v>51</v>
      </c>
      <c r="B13" s="420" t="s">
        <v>322</v>
      </c>
      <c r="C13" s="404" t="s">
        <v>261</v>
      </c>
      <c r="D13" s="421" t="s">
        <v>323</v>
      </c>
      <c r="E13" s="431"/>
      <c r="F13" s="206">
        <v>19</v>
      </c>
      <c r="G13" s="422">
        <v>19</v>
      </c>
      <c r="H13" s="401">
        <v>26</v>
      </c>
      <c r="I13" s="402">
        <v>26</v>
      </c>
      <c r="J13" s="403">
        <v>43088</v>
      </c>
      <c r="K13" s="403">
        <v>43089</v>
      </c>
      <c r="L13" s="403">
        <v>43093</v>
      </c>
      <c r="M13" s="403">
        <v>43095</v>
      </c>
      <c r="N13" s="403">
        <v>43099</v>
      </c>
      <c r="O13" s="403">
        <v>43099</v>
      </c>
      <c r="P13" s="403">
        <v>43099</v>
      </c>
      <c r="Q13" s="405">
        <v>19</v>
      </c>
      <c r="R13" s="207">
        <v>19</v>
      </c>
      <c r="S13" s="401">
        <v>27</v>
      </c>
      <c r="T13" s="402">
        <v>27</v>
      </c>
      <c r="U13" s="403">
        <v>43100</v>
      </c>
      <c r="V13" s="403">
        <v>43103</v>
      </c>
      <c r="W13" s="403">
        <v>43105</v>
      </c>
      <c r="X13" s="403">
        <v>43109</v>
      </c>
    </row>
    <row r="14" spans="1:28" ht="15" hidden="1" customHeight="1">
      <c r="A14" s="605">
        <v>52</v>
      </c>
      <c r="B14" s="606" t="s">
        <v>460</v>
      </c>
      <c r="C14" s="607" t="s">
        <v>324</v>
      </c>
      <c r="D14" s="608" t="s">
        <v>461</v>
      </c>
      <c r="E14" s="609"/>
      <c r="F14" s="610" t="s">
        <v>43</v>
      </c>
      <c r="G14" s="611" t="s">
        <v>43</v>
      </c>
      <c r="H14" s="612" t="s">
        <v>24</v>
      </c>
      <c r="I14" s="613" t="s">
        <v>25</v>
      </c>
      <c r="J14" s="614">
        <v>43095</v>
      </c>
      <c r="K14" s="614">
        <v>43096</v>
      </c>
      <c r="L14" s="614">
        <v>43100</v>
      </c>
      <c r="M14" s="614">
        <v>43102</v>
      </c>
      <c r="N14" s="614">
        <v>43106</v>
      </c>
      <c r="O14" s="614">
        <v>43106</v>
      </c>
      <c r="P14" s="614">
        <v>43106</v>
      </c>
      <c r="Q14" s="615">
        <v>14</v>
      </c>
      <c r="R14" s="616">
        <v>14</v>
      </c>
      <c r="S14" s="612">
        <v>3</v>
      </c>
      <c r="T14" s="613">
        <v>3</v>
      </c>
      <c r="U14" s="614">
        <v>43107</v>
      </c>
      <c r="V14" s="614">
        <v>43110</v>
      </c>
      <c r="W14" s="614">
        <v>43112</v>
      </c>
      <c r="X14" s="614">
        <v>43116</v>
      </c>
    </row>
    <row r="15" spans="1:28" ht="15" hidden="1" customHeight="1" thickBot="1">
      <c r="A15" s="617">
        <v>1</v>
      </c>
      <c r="B15" s="618" t="s">
        <v>141</v>
      </c>
      <c r="C15" s="619" t="s">
        <v>55</v>
      </c>
      <c r="D15" s="620" t="s">
        <v>144</v>
      </c>
      <c r="E15" s="621"/>
      <c r="F15" s="622">
        <v>55</v>
      </c>
      <c r="G15" s="623">
        <v>55</v>
      </c>
      <c r="H15" s="624">
        <v>76</v>
      </c>
      <c r="I15" s="625">
        <v>76</v>
      </c>
      <c r="J15" s="509">
        <v>43102</v>
      </c>
      <c r="K15" s="509">
        <v>43103</v>
      </c>
      <c r="L15" s="509">
        <v>43107</v>
      </c>
      <c r="M15" s="509">
        <v>43109</v>
      </c>
      <c r="N15" s="509">
        <v>43113</v>
      </c>
      <c r="O15" s="509">
        <v>43113</v>
      </c>
      <c r="P15" s="509">
        <v>43113</v>
      </c>
      <c r="Q15" s="626">
        <v>55</v>
      </c>
      <c r="R15" s="627">
        <v>55</v>
      </c>
      <c r="S15" s="624">
        <v>77</v>
      </c>
      <c r="T15" s="625">
        <v>77</v>
      </c>
      <c r="U15" s="509">
        <v>43114</v>
      </c>
      <c r="V15" s="509">
        <v>43117</v>
      </c>
      <c r="W15" s="509">
        <v>43119</v>
      </c>
      <c r="X15" s="509">
        <v>43123</v>
      </c>
    </row>
    <row r="16" spans="1:28" s="802" customFormat="1" ht="15" hidden="1" customHeight="1">
      <c r="A16" s="419">
        <f t="shared" ref="A16:A26" si="0">1+A15</f>
        <v>2</v>
      </c>
      <c r="B16" s="420" t="s">
        <v>322</v>
      </c>
      <c r="C16" s="404" t="s">
        <v>261</v>
      </c>
      <c r="D16" s="421" t="s">
        <v>323</v>
      </c>
      <c r="E16" s="431"/>
      <c r="F16" s="206">
        <v>20</v>
      </c>
      <c r="G16" s="422">
        <v>20</v>
      </c>
      <c r="H16" s="401">
        <v>28</v>
      </c>
      <c r="I16" s="402">
        <v>28</v>
      </c>
      <c r="J16" s="403">
        <f t="shared" ref="J16:P16" si="1">7+J15</f>
        <v>43109</v>
      </c>
      <c r="K16" s="403">
        <f t="shared" si="1"/>
        <v>43110</v>
      </c>
      <c r="L16" s="403">
        <f t="shared" si="1"/>
        <v>43114</v>
      </c>
      <c r="M16" s="403">
        <f t="shared" si="1"/>
        <v>43116</v>
      </c>
      <c r="N16" s="403">
        <f t="shared" si="1"/>
        <v>43120</v>
      </c>
      <c r="O16" s="403">
        <f t="shared" si="1"/>
        <v>43120</v>
      </c>
      <c r="P16" s="403">
        <f t="shared" si="1"/>
        <v>43120</v>
      </c>
      <c r="Q16" s="405">
        <v>20</v>
      </c>
      <c r="R16" s="207">
        <v>20</v>
      </c>
      <c r="S16" s="401">
        <v>29</v>
      </c>
      <c r="T16" s="402">
        <v>29</v>
      </c>
      <c r="U16" s="403">
        <f t="shared" ref="U16:X16" si="2">7+U15</f>
        <v>43121</v>
      </c>
      <c r="V16" s="403">
        <f t="shared" si="2"/>
        <v>43124</v>
      </c>
      <c r="W16" s="403">
        <f t="shared" si="2"/>
        <v>43126</v>
      </c>
      <c r="X16" s="403">
        <f t="shared" si="2"/>
        <v>43130</v>
      </c>
    </row>
    <row r="17" spans="1:24" ht="15" hidden="1" customHeight="1">
      <c r="A17" s="605">
        <f t="shared" si="0"/>
        <v>3</v>
      </c>
      <c r="B17" s="606" t="s">
        <v>460</v>
      </c>
      <c r="C17" s="607" t="s">
        <v>324</v>
      </c>
      <c r="D17" s="608" t="s">
        <v>461</v>
      </c>
      <c r="E17" s="609"/>
      <c r="F17" s="610">
        <v>15</v>
      </c>
      <c r="G17" s="611">
        <v>15</v>
      </c>
      <c r="H17" s="612">
        <v>4</v>
      </c>
      <c r="I17" s="613">
        <v>4</v>
      </c>
      <c r="J17" s="614">
        <f t="shared" ref="J17:P17" si="3">7+J16</f>
        <v>43116</v>
      </c>
      <c r="K17" s="614">
        <f t="shared" si="3"/>
        <v>43117</v>
      </c>
      <c r="L17" s="614">
        <f t="shared" si="3"/>
        <v>43121</v>
      </c>
      <c r="M17" s="614">
        <f t="shared" si="3"/>
        <v>43123</v>
      </c>
      <c r="N17" s="614">
        <f t="shared" si="3"/>
        <v>43127</v>
      </c>
      <c r="O17" s="614">
        <f t="shared" si="3"/>
        <v>43127</v>
      </c>
      <c r="P17" s="614">
        <f t="shared" si="3"/>
        <v>43127</v>
      </c>
      <c r="Q17" s="615">
        <v>15</v>
      </c>
      <c r="R17" s="616">
        <v>15</v>
      </c>
      <c r="S17" s="612">
        <v>5</v>
      </c>
      <c r="T17" s="613">
        <v>5</v>
      </c>
      <c r="U17" s="614">
        <f t="shared" ref="U17:X17" si="4">7+U16</f>
        <v>43128</v>
      </c>
      <c r="V17" s="614">
        <f t="shared" si="4"/>
        <v>43131</v>
      </c>
      <c r="W17" s="614">
        <f t="shared" si="4"/>
        <v>43133</v>
      </c>
      <c r="X17" s="614">
        <f t="shared" si="4"/>
        <v>43137</v>
      </c>
    </row>
    <row r="18" spans="1:24" ht="24.95" hidden="1" customHeight="1" thickBot="1">
      <c r="A18" s="617">
        <v>4</v>
      </c>
      <c r="B18" s="618" t="s">
        <v>141</v>
      </c>
      <c r="C18" s="619" t="s">
        <v>55</v>
      </c>
      <c r="D18" s="620" t="s">
        <v>144</v>
      </c>
      <c r="E18" s="621"/>
      <c r="F18" s="622">
        <f>F15+1</f>
        <v>56</v>
      </c>
      <c r="G18" s="623">
        <f>G15+1</f>
        <v>56</v>
      </c>
      <c r="H18" s="624">
        <f t="shared" ref="H18:I21" si="5">H15+2</f>
        <v>78</v>
      </c>
      <c r="I18" s="625">
        <f t="shared" si="5"/>
        <v>78</v>
      </c>
      <c r="J18" s="509">
        <f t="shared" ref="J18:P18" si="6">7+J17</f>
        <v>43123</v>
      </c>
      <c r="K18" s="509">
        <f t="shared" si="6"/>
        <v>43124</v>
      </c>
      <c r="L18" s="509">
        <f t="shared" si="6"/>
        <v>43128</v>
      </c>
      <c r="M18" s="509">
        <f t="shared" si="6"/>
        <v>43130</v>
      </c>
      <c r="N18" s="509">
        <f t="shared" si="6"/>
        <v>43134</v>
      </c>
      <c r="O18" s="509">
        <f t="shared" si="6"/>
        <v>43134</v>
      </c>
      <c r="P18" s="509">
        <f t="shared" si="6"/>
        <v>43134</v>
      </c>
      <c r="Q18" s="626">
        <f t="shared" ref="Q18:R21" si="7">Q15+1</f>
        <v>56</v>
      </c>
      <c r="R18" s="627">
        <f t="shared" si="7"/>
        <v>56</v>
      </c>
      <c r="S18" s="624">
        <f t="shared" ref="S18:T24" si="8">S15+2</f>
        <v>79</v>
      </c>
      <c r="T18" s="625">
        <f t="shared" ref="T18" si="9">T15+2</f>
        <v>79</v>
      </c>
      <c r="U18" s="509">
        <f t="shared" ref="U18:X18" si="10">7+U17</f>
        <v>43135</v>
      </c>
      <c r="V18" s="509">
        <f t="shared" si="10"/>
        <v>43138</v>
      </c>
      <c r="W18" s="509">
        <f t="shared" si="10"/>
        <v>43140</v>
      </c>
      <c r="X18" s="509">
        <f t="shared" si="10"/>
        <v>43144</v>
      </c>
    </row>
    <row r="19" spans="1:24" ht="24.95" hidden="1" customHeight="1">
      <c r="A19" s="419">
        <v>5</v>
      </c>
      <c r="B19" s="420" t="s">
        <v>322</v>
      </c>
      <c r="C19" s="404" t="s">
        <v>261</v>
      </c>
      <c r="D19" s="421" t="s">
        <v>323</v>
      </c>
      <c r="E19" s="431"/>
      <c r="F19" s="206">
        <v>21</v>
      </c>
      <c r="G19" s="422">
        <v>21</v>
      </c>
      <c r="H19" s="401">
        <f t="shared" si="5"/>
        <v>30</v>
      </c>
      <c r="I19" s="402">
        <f t="shared" si="5"/>
        <v>30</v>
      </c>
      <c r="J19" s="403">
        <f t="shared" ref="J19:P19" si="11">7+J18</f>
        <v>43130</v>
      </c>
      <c r="K19" s="403">
        <f t="shared" si="11"/>
        <v>43131</v>
      </c>
      <c r="L19" s="403">
        <f t="shared" si="11"/>
        <v>43135</v>
      </c>
      <c r="M19" s="403">
        <f t="shared" si="11"/>
        <v>43137</v>
      </c>
      <c r="N19" s="403">
        <f t="shared" si="11"/>
        <v>43141</v>
      </c>
      <c r="O19" s="403">
        <f t="shared" si="11"/>
        <v>43141</v>
      </c>
      <c r="P19" s="403">
        <f t="shared" si="11"/>
        <v>43141</v>
      </c>
      <c r="Q19" s="405">
        <f t="shared" si="7"/>
        <v>21</v>
      </c>
      <c r="R19" s="207">
        <f t="shared" si="7"/>
        <v>21</v>
      </c>
      <c r="S19" s="401">
        <f t="shared" si="8"/>
        <v>31</v>
      </c>
      <c r="T19" s="402">
        <f>T16+2</f>
        <v>31</v>
      </c>
      <c r="U19" s="403">
        <f t="shared" ref="U19:X19" si="12">7+U18</f>
        <v>43142</v>
      </c>
      <c r="V19" s="403">
        <f t="shared" si="12"/>
        <v>43145</v>
      </c>
      <c r="W19" s="403">
        <f t="shared" si="12"/>
        <v>43147</v>
      </c>
      <c r="X19" s="403">
        <f t="shared" si="12"/>
        <v>43151</v>
      </c>
    </row>
    <row r="20" spans="1:24" ht="24.95" customHeight="1">
      <c r="A20" s="605">
        <v>6</v>
      </c>
      <c r="B20" s="606" t="s">
        <v>460</v>
      </c>
      <c r="C20" s="607" t="s">
        <v>324</v>
      </c>
      <c r="D20" s="608" t="s">
        <v>461</v>
      </c>
      <c r="E20" s="609"/>
      <c r="F20" s="610">
        <v>16</v>
      </c>
      <c r="G20" s="611">
        <v>16</v>
      </c>
      <c r="H20" s="612">
        <f t="shared" si="5"/>
        <v>6</v>
      </c>
      <c r="I20" s="613">
        <f t="shared" si="5"/>
        <v>6</v>
      </c>
      <c r="J20" s="614">
        <f t="shared" ref="J20:P20" si="13">7+J19</f>
        <v>43137</v>
      </c>
      <c r="K20" s="614">
        <f t="shared" si="13"/>
        <v>43138</v>
      </c>
      <c r="L20" s="614">
        <f t="shared" si="13"/>
        <v>43142</v>
      </c>
      <c r="M20" s="614">
        <f t="shared" si="13"/>
        <v>43144</v>
      </c>
      <c r="N20" s="614">
        <f t="shared" si="13"/>
        <v>43148</v>
      </c>
      <c r="O20" s="614">
        <f t="shared" si="13"/>
        <v>43148</v>
      </c>
      <c r="P20" s="614">
        <f t="shared" si="13"/>
        <v>43148</v>
      </c>
      <c r="Q20" s="615">
        <f t="shared" si="7"/>
        <v>16</v>
      </c>
      <c r="R20" s="616">
        <f t="shared" si="7"/>
        <v>16</v>
      </c>
      <c r="S20" s="612">
        <f t="shared" si="8"/>
        <v>7</v>
      </c>
      <c r="T20" s="613">
        <f>T17+2</f>
        <v>7</v>
      </c>
      <c r="U20" s="614">
        <f t="shared" ref="U20:X20" si="14">7+U19</f>
        <v>43149</v>
      </c>
      <c r="V20" s="614">
        <f t="shared" si="14"/>
        <v>43152</v>
      </c>
      <c r="W20" s="614">
        <f t="shared" si="14"/>
        <v>43154</v>
      </c>
      <c r="X20" s="614">
        <f t="shared" si="14"/>
        <v>43158</v>
      </c>
    </row>
    <row r="21" spans="1:24" ht="24.95" customHeight="1" thickBot="1">
      <c r="A21" s="617">
        <v>7</v>
      </c>
      <c r="B21" s="618" t="s">
        <v>141</v>
      </c>
      <c r="C21" s="619" t="s">
        <v>55</v>
      </c>
      <c r="D21" s="620" t="s">
        <v>144</v>
      </c>
      <c r="E21" s="621"/>
      <c r="F21" s="622">
        <f t="shared" ref="F21:G24" si="15">F18+1</f>
        <v>57</v>
      </c>
      <c r="G21" s="623">
        <f t="shared" si="15"/>
        <v>57</v>
      </c>
      <c r="H21" s="624">
        <f t="shared" si="5"/>
        <v>80</v>
      </c>
      <c r="I21" s="625">
        <f t="shared" si="5"/>
        <v>80</v>
      </c>
      <c r="J21" s="509">
        <f t="shared" ref="J21:P21" si="16">7+J20</f>
        <v>43144</v>
      </c>
      <c r="K21" s="509">
        <f t="shared" si="16"/>
        <v>43145</v>
      </c>
      <c r="L21" s="509">
        <f t="shared" si="16"/>
        <v>43149</v>
      </c>
      <c r="M21" s="509">
        <f t="shared" si="16"/>
        <v>43151</v>
      </c>
      <c r="N21" s="509">
        <f t="shared" si="16"/>
        <v>43155</v>
      </c>
      <c r="O21" s="509">
        <f t="shared" si="16"/>
        <v>43155</v>
      </c>
      <c r="P21" s="509">
        <f t="shared" si="16"/>
        <v>43155</v>
      </c>
      <c r="Q21" s="626">
        <f t="shared" si="7"/>
        <v>57</v>
      </c>
      <c r="R21" s="627">
        <f t="shared" si="7"/>
        <v>57</v>
      </c>
      <c r="S21" s="624">
        <f t="shared" si="8"/>
        <v>81</v>
      </c>
      <c r="T21" s="625">
        <f t="shared" ref="T21" si="17">T18+2</f>
        <v>81</v>
      </c>
      <c r="U21" s="509">
        <f t="shared" ref="U21:X21" si="18">7+U20</f>
        <v>43156</v>
      </c>
      <c r="V21" s="509">
        <f t="shared" si="18"/>
        <v>43159</v>
      </c>
      <c r="W21" s="509">
        <f t="shared" si="18"/>
        <v>43161</v>
      </c>
      <c r="X21" s="509">
        <f t="shared" si="18"/>
        <v>43165</v>
      </c>
    </row>
    <row r="22" spans="1:24" ht="24.95" customHeight="1">
      <c r="A22" s="419">
        <f t="shared" si="0"/>
        <v>8</v>
      </c>
      <c r="B22" s="885" t="s">
        <v>322</v>
      </c>
      <c r="C22" s="886" t="s">
        <v>261</v>
      </c>
      <c r="D22" s="887" t="s">
        <v>323</v>
      </c>
      <c r="E22" s="888"/>
      <c r="F22" s="511">
        <f t="shared" si="15"/>
        <v>22</v>
      </c>
      <c r="G22" s="889">
        <f t="shared" si="15"/>
        <v>22</v>
      </c>
      <c r="H22" s="890">
        <f t="shared" ref="H22:I22" si="19">H19+2</f>
        <v>32</v>
      </c>
      <c r="I22" s="891">
        <f t="shared" si="19"/>
        <v>32</v>
      </c>
      <c r="J22" s="513">
        <f t="shared" ref="J22:P22" si="20">7+J21</f>
        <v>43151</v>
      </c>
      <c r="K22" s="513">
        <f t="shared" si="20"/>
        <v>43152</v>
      </c>
      <c r="L22" s="513">
        <f t="shared" si="20"/>
        <v>43156</v>
      </c>
      <c r="M22" s="513">
        <f t="shared" si="20"/>
        <v>43158</v>
      </c>
      <c r="N22" s="513">
        <f t="shared" si="20"/>
        <v>43162</v>
      </c>
      <c r="O22" s="513">
        <f t="shared" si="20"/>
        <v>43162</v>
      </c>
      <c r="P22" s="513">
        <f t="shared" si="20"/>
        <v>43162</v>
      </c>
      <c r="Q22" s="892">
        <f t="shared" ref="Q22:R22" si="21">Q19+1</f>
        <v>22</v>
      </c>
      <c r="R22" s="512">
        <f t="shared" si="21"/>
        <v>22</v>
      </c>
      <c r="S22" s="890">
        <f t="shared" si="8"/>
        <v>33</v>
      </c>
      <c r="T22" s="891">
        <f>T19+2</f>
        <v>33</v>
      </c>
      <c r="U22" s="513">
        <f t="shared" ref="U22:X22" si="22">7+U21</f>
        <v>43163</v>
      </c>
      <c r="V22" s="513">
        <f t="shared" si="22"/>
        <v>43166</v>
      </c>
      <c r="W22" s="513">
        <f t="shared" si="22"/>
        <v>43168</v>
      </c>
      <c r="X22" s="513">
        <f t="shared" si="22"/>
        <v>43172</v>
      </c>
    </row>
    <row r="23" spans="1:24" ht="24.95" customHeight="1">
      <c r="A23" s="605">
        <f t="shared" si="0"/>
        <v>9</v>
      </c>
      <c r="B23" s="966" t="s">
        <v>460</v>
      </c>
      <c r="C23" s="967" t="s">
        <v>324</v>
      </c>
      <c r="D23" s="968" t="s">
        <v>461</v>
      </c>
      <c r="E23" s="969"/>
      <c r="F23" s="970">
        <f t="shared" si="15"/>
        <v>17</v>
      </c>
      <c r="G23" s="971">
        <f t="shared" si="15"/>
        <v>17</v>
      </c>
      <c r="H23" s="454">
        <f t="shared" ref="H23:I24" si="23">H20+2</f>
        <v>8</v>
      </c>
      <c r="I23" s="972">
        <f t="shared" si="23"/>
        <v>8</v>
      </c>
      <c r="J23" s="973">
        <f t="shared" ref="J23:P24" si="24">7+J22</f>
        <v>43158</v>
      </c>
      <c r="K23" s="973">
        <f t="shared" si="24"/>
        <v>43159</v>
      </c>
      <c r="L23" s="973">
        <f t="shared" si="24"/>
        <v>43163</v>
      </c>
      <c r="M23" s="973">
        <f t="shared" si="24"/>
        <v>43165</v>
      </c>
      <c r="N23" s="973">
        <f t="shared" si="24"/>
        <v>43169</v>
      </c>
      <c r="O23" s="973">
        <f t="shared" si="24"/>
        <v>43169</v>
      </c>
      <c r="P23" s="973">
        <f t="shared" si="24"/>
        <v>43169</v>
      </c>
      <c r="Q23" s="974">
        <f t="shared" ref="Q23:R24" si="25">Q20+1</f>
        <v>17</v>
      </c>
      <c r="R23" s="975">
        <f t="shared" si="25"/>
        <v>17</v>
      </c>
      <c r="S23" s="454">
        <f t="shared" si="8"/>
        <v>9</v>
      </c>
      <c r="T23" s="972">
        <f>T20+2</f>
        <v>9</v>
      </c>
      <c r="U23" s="973">
        <f t="shared" ref="U23:X24" si="26">7+U22</f>
        <v>43170</v>
      </c>
      <c r="V23" s="973">
        <f t="shared" si="26"/>
        <v>43173</v>
      </c>
      <c r="W23" s="973">
        <f t="shared" si="26"/>
        <v>43175</v>
      </c>
      <c r="X23" s="973">
        <f t="shared" si="26"/>
        <v>43179</v>
      </c>
    </row>
    <row r="24" spans="1:24" ht="24.95" customHeight="1" thickBot="1">
      <c r="A24" s="617">
        <v>10</v>
      </c>
      <c r="B24" s="958" t="s">
        <v>141</v>
      </c>
      <c r="C24" s="959" t="s">
        <v>55</v>
      </c>
      <c r="D24" s="960" t="s">
        <v>144</v>
      </c>
      <c r="E24" s="961"/>
      <c r="F24" s="508">
        <f t="shared" si="15"/>
        <v>58</v>
      </c>
      <c r="G24" s="962">
        <f t="shared" si="15"/>
        <v>58</v>
      </c>
      <c r="H24" s="963">
        <f t="shared" si="23"/>
        <v>82</v>
      </c>
      <c r="I24" s="964">
        <f t="shared" si="23"/>
        <v>82</v>
      </c>
      <c r="J24" s="939">
        <f t="shared" si="24"/>
        <v>43165</v>
      </c>
      <c r="K24" s="939">
        <f t="shared" si="24"/>
        <v>43166</v>
      </c>
      <c r="L24" s="939">
        <f t="shared" si="24"/>
        <v>43170</v>
      </c>
      <c r="M24" s="939">
        <f t="shared" si="24"/>
        <v>43172</v>
      </c>
      <c r="N24" s="939">
        <f t="shared" si="24"/>
        <v>43176</v>
      </c>
      <c r="O24" s="939">
        <f t="shared" si="24"/>
        <v>43176</v>
      </c>
      <c r="P24" s="939">
        <f t="shared" si="24"/>
        <v>43176</v>
      </c>
      <c r="Q24" s="965">
        <f t="shared" si="25"/>
        <v>58</v>
      </c>
      <c r="R24" s="515">
        <f t="shared" si="25"/>
        <v>58</v>
      </c>
      <c r="S24" s="963">
        <f t="shared" si="8"/>
        <v>83</v>
      </c>
      <c r="T24" s="964">
        <f t="shared" si="8"/>
        <v>83</v>
      </c>
      <c r="U24" s="939">
        <f t="shared" si="26"/>
        <v>43177</v>
      </c>
      <c r="V24" s="939">
        <f t="shared" si="26"/>
        <v>43180</v>
      </c>
      <c r="W24" s="939">
        <f t="shared" si="26"/>
        <v>43182</v>
      </c>
      <c r="X24" s="939">
        <f t="shared" si="26"/>
        <v>43186</v>
      </c>
    </row>
    <row r="25" spans="1:24" ht="24.95" customHeight="1">
      <c r="A25" s="419">
        <f t="shared" si="0"/>
        <v>11</v>
      </c>
      <c r="B25" s="885" t="s">
        <v>322</v>
      </c>
      <c r="C25" s="886" t="s">
        <v>261</v>
      </c>
      <c r="D25" s="887" t="s">
        <v>323</v>
      </c>
      <c r="E25" s="888"/>
      <c r="F25" s="511">
        <f t="shared" ref="F25:G25" si="27">F22+1</f>
        <v>23</v>
      </c>
      <c r="G25" s="889">
        <f t="shared" si="27"/>
        <v>23</v>
      </c>
      <c r="H25" s="890">
        <f t="shared" ref="H25:I25" si="28">H22+2</f>
        <v>34</v>
      </c>
      <c r="I25" s="891">
        <f t="shared" si="28"/>
        <v>34</v>
      </c>
      <c r="J25" s="513">
        <f t="shared" ref="J25:P25" si="29">7+J24</f>
        <v>43172</v>
      </c>
      <c r="K25" s="513">
        <f t="shared" si="29"/>
        <v>43173</v>
      </c>
      <c r="L25" s="513">
        <f t="shared" si="29"/>
        <v>43177</v>
      </c>
      <c r="M25" s="513">
        <f t="shared" si="29"/>
        <v>43179</v>
      </c>
      <c r="N25" s="513">
        <f t="shared" si="29"/>
        <v>43183</v>
      </c>
      <c r="O25" s="513">
        <f t="shared" si="29"/>
        <v>43183</v>
      </c>
      <c r="P25" s="513">
        <f t="shared" si="29"/>
        <v>43183</v>
      </c>
      <c r="Q25" s="892">
        <f t="shared" ref="Q25:R25" si="30">Q22+1</f>
        <v>23</v>
      </c>
      <c r="R25" s="512">
        <f t="shared" si="30"/>
        <v>23</v>
      </c>
      <c r="S25" s="890">
        <f t="shared" ref="S25" si="31">S22+2</f>
        <v>35</v>
      </c>
      <c r="T25" s="891">
        <f>T22+2</f>
        <v>35</v>
      </c>
      <c r="U25" s="513">
        <f t="shared" ref="U25:X25" si="32">7+U24</f>
        <v>43184</v>
      </c>
      <c r="V25" s="513">
        <f t="shared" si="32"/>
        <v>43187</v>
      </c>
      <c r="W25" s="513">
        <f t="shared" si="32"/>
        <v>43189</v>
      </c>
      <c r="X25" s="513">
        <f t="shared" si="32"/>
        <v>43193</v>
      </c>
    </row>
    <row r="26" spans="1:24" ht="24.95" customHeight="1">
      <c r="A26" s="605">
        <f t="shared" si="0"/>
        <v>12</v>
      </c>
      <c r="B26" s="966" t="s">
        <v>460</v>
      </c>
      <c r="C26" s="967" t="s">
        <v>324</v>
      </c>
      <c r="D26" s="968" t="s">
        <v>461</v>
      </c>
      <c r="E26" s="969"/>
      <c r="F26" s="970">
        <f t="shared" ref="F26:G26" si="33">F23+1</f>
        <v>18</v>
      </c>
      <c r="G26" s="971">
        <f t="shared" si="33"/>
        <v>18</v>
      </c>
      <c r="H26" s="454">
        <f t="shared" ref="H26:I26" si="34">H23+2</f>
        <v>10</v>
      </c>
      <c r="I26" s="972">
        <f t="shared" si="34"/>
        <v>10</v>
      </c>
      <c r="J26" s="973">
        <f t="shared" ref="J26:P26" si="35">7+J25</f>
        <v>43179</v>
      </c>
      <c r="K26" s="973">
        <f t="shared" si="35"/>
        <v>43180</v>
      </c>
      <c r="L26" s="973">
        <f t="shared" si="35"/>
        <v>43184</v>
      </c>
      <c r="M26" s="973">
        <f t="shared" si="35"/>
        <v>43186</v>
      </c>
      <c r="N26" s="973">
        <f t="shared" si="35"/>
        <v>43190</v>
      </c>
      <c r="O26" s="973">
        <f t="shared" si="35"/>
        <v>43190</v>
      </c>
      <c r="P26" s="973">
        <f t="shared" si="35"/>
        <v>43190</v>
      </c>
      <c r="Q26" s="974">
        <f t="shared" ref="Q26:R26" si="36">Q23+1</f>
        <v>18</v>
      </c>
      <c r="R26" s="975">
        <f t="shared" si="36"/>
        <v>18</v>
      </c>
      <c r="S26" s="454">
        <f t="shared" ref="S26" si="37">S23+2</f>
        <v>11</v>
      </c>
      <c r="T26" s="972">
        <f>T23+2</f>
        <v>11</v>
      </c>
      <c r="U26" s="973">
        <f t="shared" ref="U26:X26" si="38">7+U25</f>
        <v>43191</v>
      </c>
      <c r="V26" s="973">
        <f t="shared" si="38"/>
        <v>43194</v>
      </c>
      <c r="W26" s="973">
        <f t="shared" si="38"/>
        <v>43196</v>
      </c>
      <c r="X26" s="973">
        <f t="shared" si="38"/>
        <v>43200</v>
      </c>
    </row>
    <row r="27" spans="1:24" ht="24.95" customHeight="1" thickBot="1">
      <c r="A27" s="617">
        <f>A26+1</f>
        <v>13</v>
      </c>
      <c r="B27" s="958" t="s">
        <v>141</v>
      </c>
      <c r="C27" s="959" t="s">
        <v>55</v>
      </c>
      <c r="D27" s="960" t="s">
        <v>144</v>
      </c>
      <c r="E27" s="961"/>
      <c r="F27" s="508">
        <f t="shared" ref="F27:G27" si="39">F24+1</f>
        <v>59</v>
      </c>
      <c r="G27" s="962">
        <f t="shared" si="39"/>
        <v>59</v>
      </c>
      <c r="H27" s="963">
        <f t="shared" ref="H27:I27" si="40">H24+2</f>
        <v>84</v>
      </c>
      <c r="I27" s="964">
        <f t="shared" si="40"/>
        <v>84</v>
      </c>
      <c r="J27" s="939">
        <f t="shared" ref="J27:P27" si="41">7+J26</f>
        <v>43186</v>
      </c>
      <c r="K27" s="939">
        <f t="shared" si="41"/>
        <v>43187</v>
      </c>
      <c r="L27" s="939">
        <f t="shared" si="41"/>
        <v>43191</v>
      </c>
      <c r="M27" s="939">
        <f t="shared" si="41"/>
        <v>43193</v>
      </c>
      <c r="N27" s="939">
        <f t="shared" si="41"/>
        <v>43197</v>
      </c>
      <c r="O27" s="939">
        <f t="shared" si="41"/>
        <v>43197</v>
      </c>
      <c r="P27" s="939">
        <f t="shared" si="41"/>
        <v>43197</v>
      </c>
      <c r="Q27" s="965">
        <f t="shared" ref="Q27:R27" si="42">Q24+1</f>
        <v>59</v>
      </c>
      <c r="R27" s="515">
        <f t="shared" si="42"/>
        <v>59</v>
      </c>
      <c r="S27" s="963">
        <f t="shared" ref="S27:T27" si="43">S24+2</f>
        <v>85</v>
      </c>
      <c r="T27" s="964">
        <f t="shared" si="43"/>
        <v>85</v>
      </c>
      <c r="U27" s="939">
        <f t="shared" ref="U27:X27" si="44">7+U26</f>
        <v>43198</v>
      </c>
      <c r="V27" s="939">
        <f t="shared" si="44"/>
        <v>43201</v>
      </c>
      <c r="W27" s="939">
        <f t="shared" si="44"/>
        <v>43203</v>
      </c>
      <c r="X27" s="939">
        <f t="shared" si="44"/>
        <v>43207</v>
      </c>
    </row>
    <row r="30" spans="1:24">
      <c r="V30" s="380" t="s">
        <v>733</v>
      </c>
    </row>
  </sheetData>
  <customSheetViews>
    <customSheetView guid="{967F5A9F-B253-4BD7-B2F0-D5E9263F4F1E}" hiddenColumns="1">
      <selection activeCell="R70" sqref="R70"/>
      <pageMargins left="0.5" right="0" top="0.75" bottom="0.75" header="0.3" footer="0.3"/>
      <pageSetup paperSize="9" scale="58" orientation="landscape" r:id="rId1"/>
    </customSheetView>
    <customSheetView guid="{EDB95A30-2005-496F-A42F-4573444B48C4}" hiddenRows="1" hiddenColumns="1" topLeftCell="A4">
      <selection activeCell="B35" sqref="B35"/>
      <pageMargins left="0.5" right="0" top="0.75" bottom="0.75" header="0.3" footer="0.3"/>
      <pageSetup paperSize="9" scale="58" orientation="landscape" r:id="rId2"/>
    </customSheetView>
    <customSheetView guid="{BCF08811-82CB-4E16-BDD9-794154AADE6D}" hiddenColumns="1">
      <selection activeCell="R70" sqref="R70"/>
      <pageMargins left="0.5" right="0" top="0.75" bottom="0.75" header="0.3" footer="0.3"/>
      <pageSetup paperSize="9" scale="58" orientation="landscape" r:id="rId3"/>
    </customSheetView>
    <customSheetView guid="{8D57CB67-B754-4BD0-BD8A-07ED4472C255}" hiddenColumns="1">
      <selection activeCell="I73" sqref="I73"/>
      <pageMargins left="0.5" right="0" top="0.75" bottom="0.75" header="0.3" footer="0.3"/>
      <pageSetup paperSize="9" scale="58" orientation="landscape" r:id="rId4"/>
    </customSheetView>
    <customSheetView guid="{CE63BE3B-321D-4576-9D13-C9B7CB99D4AC}" scale="90" topLeftCell="F1">
      <selection activeCell="L24" sqref="L24"/>
      <pageMargins left="0.5" right="0" top="0.75" bottom="0.75" header="0.3" footer="0.3"/>
      <pageSetup paperSize="9" scale="58" orientation="landscape" r:id="rId5"/>
    </customSheetView>
    <customSheetView guid="{58347BB0-EA7D-4163-8F7A-9A95E53AC1B7}" fitToPage="1" hiddenRows="1">
      <selection activeCell="J46" sqref="J46"/>
      <pageMargins left="0.25" right="0.25" top="0.75" bottom="0.75" header="0.3" footer="0.3"/>
      <pageSetup paperSize="9" scale="53" orientation="landscape" r:id="rId6"/>
    </customSheetView>
    <customSheetView guid="{B5A50C90-D2E8-4109-B6CD-C9EF05DECB2C}" hiddenColumns="1">
      <selection activeCell="E44" sqref="E44"/>
      <pageMargins left="0.5" right="0" top="0.75" bottom="0.75" header="0.3" footer="0.3"/>
      <pageSetup paperSize="9" scale="58" orientation="landscape" r:id="rId7"/>
    </customSheetView>
  </customSheetViews>
  <mergeCells count="20">
    <mergeCell ref="Q6:R8"/>
    <mergeCell ref="S6:T8"/>
    <mergeCell ref="L4:M4"/>
    <mergeCell ref="N4:O4"/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V4:W4"/>
    <mergeCell ref="J5:K5"/>
    <mergeCell ref="L5:M5"/>
    <mergeCell ref="N5:O5"/>
    <mergeCell ref="V5:W5"/>
    <mergeCell ref="J4:K4"/>
    <mergeCell ref="Q4:T5"/>
  </mergeCells>
  <phoneticPr fontId="75" type="noConversion"/>
  <pageMargins left="0.5" right="0" top="0.75" bottom="0.75" header="0.3" footer="0.3"/>
  <pageSetup paperSize="9" scale="58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0"/>
  <sheetViews>
    <sheetView workbookViewId="0">
      <selection sqref="A1:V26"/>
    </sheetView>
  </sheetViews>
  <sheetFormatPr defaultRowHeight="13.5"/>
  <cols>
    <col min="1" max="1" width="4.25" customWidth="1"/>
    <col min="2" max="2" width="18.5" customWidth="1"/>
    <col min="10" max="21" width="9.375" customWidth="1"/>
    <col min="22" max="22" width="10.625" customWidth="1"/>
  </cols>
  <sheetData>
    <row r="1" spans="1:22" s="373" customFormat="1" ht="19.5">
      <c r="A1" s="252" t="s">
        <v>414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O1" s="23"/>
      <c r="P1" s="6"/>
      <c r="Q1" s="6"/>
      <c r="R1" s="6"/>
      <c r="S1" s="6"/>
      <c r="T1" s="6"/>
      <c r="U1" s="23"/>
      <c r="V1" s="192"/>
    </row>
    <row r="2" spans="1:22" s="373" customFormat="1" ht="19.5">
      <c r="A2" s="252" t="s">
        <v>420</v>
      </c>
      <c r="B2" s="2"/>
      <c r="C2" s="2"/>
      <c r="D2" s="7"/>
      <c r="E2" s="7"/>
      <c r="F2" s="7"/>
      <c r="G2" s="7"/>
      <c r="H2" s="8"/>
      <c r="I2" s="9"/>
      <c r="J2" s="10"/>
      <c r="K2" s="11"/>
      <c r="L2" s="10"/>
      <c r="M2" s="10"/>
      <c r="N2" s="10"/>
      <c r="O2" s="23"/>
      <c r="P2" s="10"/>
      <c r="Q2" s="10"/>
      <c r="R2" s="10"/>
      <c r="S2" s="10"/>
      <c r="T2" s="10"/>
      <c r="U2" s="23"/>
      <c r="V2" s="192"/>
    </row>
    <row r="3" spans="1:22" s="373" customFormat="1" ht="15.75" thickBot="1">
      <c r="A3" s="267" t="s">
        <v>335</v>
      </c>
      <c r="B3" s="390"/>
      <c r="C3" s="40"/>
      <c r="D3" s="40"/>
      <c r="E3" s="40"/>
      <c r="F3" s="40"/>
      <c r="G3" s="40"/>
      <c r="H3" s="41"/>
      <c r="I3" s="42"/>
      <c r="J3" s="43"/>
      <c r="K3" s="43"/>
      <c r="L3" s="43"/>
      <c r="M3" s="44"/>
      <c r="N3" s="44"/>
      <c r="O3" s="23"/>
      <c r="P3" s="43"/>
      <c r="Q3" s="44"/>
      <c r="R3" s="43"/>
      <c r="S3" s="44"/>
      <c r="T3" s="44"/>
      <c r="U3" s="23"/>
      <c r="V3" s="43"/>
    </row>
    <row r="4" spans="1:22" s="373" customFormat="1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40" t="s">
        <v>108</v>
      </c>
      <c r="M4" s="1741"/>
      <c r="N4" s="1740" t="s">
        <v>109</v>
      </c>
      <c r="O4" s="1741"/>
      <c r="P4" s="1743" t="s">
        <v>61</v>
      </c>
      <c r="Q4" s="1744"/>
      <c r="R4" s="1740" t="s">
        <v>109</v>
      </c>
      <c r="S4" s="1741"/>
      <c r="T4" s="1740" t="s">
        <v>108</v>
      </c>
      <c r="U4" s="1741"/>
      <c r="V4" s="47" t="s">
        <v>52</v>
      </c>
    </row>
    <row r="5" spans="1:22" s="373" customFormat="1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27" t="s">
        <v>91</v>
      </c>
      <c r="M5" s="1728"/>
      <c r="N5" s="1727" t="s">
        <v>98</v>
      </c>
      <c r="O5" s="1728"/>
      <c r="P5" s="1745" t="s">
        <v>336</v>
      </c>
      <c r="Q5" s="1746"/>
      <c r="R5" s="1727" t="s">
        <v>98</v>
      </c>
      <c r="S5" s="1728"/>
      <c r="T5" s="1727" t="s">
        <v>91</v>
      </c>
      <c r="U5" s="1728"/>
      <c r="V5" s="48" t="s">
        <v>1</v>
      </c>
    </row>
    <row r="6" spans="1:22" s="373" customFormat="1">
      <c r="A6" s="1687"/>
      <c r="B6" s="1691"/>
      <c r="C6" s="1694"/>
      <c r="D6" s="1711" t="s">
        <v>54</v>
      </c>
      <c r="E6" s="1731"/>
      <c r="F6" s="1712" t="s">
        <v>54</v>
      </c>
      <c r="G6" s="1713"/>
      <c r="H6" s="1712" t="s">
        <v>56</v>
      </c>
      <c r="I6" s="1713"/>
      <c r="J6" s="17" t="s">
        <v>3</v>
      </c>
      <c r="K6" s="17" t="s">
        <v>4</v>
      </c>
      <c r="L6" s="17" t="s">
        <v>3</v>
      </c>
      <c r="M6" s="17" t="s">
        <v>4</v>
      </c>
      <c r="N6" s="17" t="s">
        <v>3</v>
      </c>
      <c r="O6" s="17" t="s">
        <v>4</v>
      </c>
      <c r="P6" s="17" t="s">
        <v>3</v>
      </c>
      <c r="Q6" s="17" t="s">
        <v>4</v>
      </c>
      <c r="R6" s="17" t="s">
        <v>3</v>
      </c>
      <c r="S6" s="17" t="s">
        <v>4</v>
      </c>
      <c r="T6" s="17" t="s">
        <v>3</v>
      </c>
      <c r="U6" s="17" t="s">
        <v>4</v>
      </c>
      <c r="V6" s="49" t="s">
        <v>3</v>
      </c>
    </row>
    <row r="7" spans="1:22" s="373" customFormat="1">
      <c r="A7" s="1687"/>
      <c r="B7" s="1691"/>
      <c r="C7" s="1694"/>
      <c r="D7" s="1691"/>
      <c r="E7" s="1732"/>
      <c r="F7" s="1714"/>
      <c r="G7" s="1715"/>
      <c r="H7" s="1714"/>
      <c r="I7" s="1715"/>
      <c r="J7" s="52" t="s">
        <v>36</v>
      </c>
      <c r="K7" s="52" t="s">
        <v>28</v>
      </c>
      <c r="L7" s="52" t="s">
        <v>29</v>
      </c>
      <c r="M7" s="52" t="s">
        <v>29</v>
      </c>
      <c r="N7" s="52" t="s">
        <v>29</v>
      </c>
      <c r="O7" s="52" t="s">
        <v>40</v>
      </c>
      <c r="P7" s="52" t="s">
        <v>40</v>
      </c>
      <c r="Q7" s="52" t="s">
        <v>26</v>
      </c>
      <c r="R7" s="52" t="s">
        <v>27</v>
      </c>
      <c r="S7" s="52" t="s">
        <v>27</v>
      </c>
      <c r="T7" s="52" t="s">
        <v>27</v>
      </c>
      <c r="U7" s="52" t="s">
        <v>36</v>
      </c>
      <c r="V7" s="53" t="s">
        <v>36</v>
      </c>
    </row>
    <row r="8" spans="1:22" s="373" customFormat="1" ht="14.25" thickBot="1">
      <c r="A8" s="1742"/>
      <c r="B8" s="1692"/>
      <c r="C8" s="1695"/>
      <c r="D8" s="1692"/>
      <c r="E8" s="1733"/>
      <c r="F8" s="1716"/>
      <c r="G8" s="1717"/>
      <c r="H8" s="1716"/>
      <c r="I8" s="1717"/>
      <c r="J8" s="603">
        <v>0.91666666666666663</v>
      </c>
      <c r="K8" s="603">
        <v>0.5</v>
      </c>
      <c r="L8" s="603">
        <v>0.33333333333333331</v>
      </c>
      <c r="M8" s="603">
        <v>0.66666666666666663</v>
      </c>
      <c r="N8" s="603">
        <v>0.75</v>
      </c>
      <c r="O8" s="603">
        <v>8.3333333333333329E-2</v>
      </c>
      <c r="P8" s="603">
        <v>0.83333333333333337</v>
      </c>
      <c r="Q8" s="603">
        <v>0.33333333333333331</v>
      </c>
      <c r="R8" s="603">
        <v>0.20833333333333334</v>
      </c>
      <c r="S8" s="603">
        <v>0.625</v>
      </c>
      <c r="T8" s="603">
        <v>0.70833333333333337</v>
      </c>
      <c r="U8" s="603">
        <v>0.125</v>
      </c>
      <c r="V8" s="604">
        <v>0.91666666666666663</v>
      </c>
    </row>
    <row r="9" spans="1:22" ht="15" hidden="1" customHeight="1">
      <c r="A9" s="255">
        <v>49</v>
      </c>
      <c r="B9" s="391" t="s">
        <v>257</v>
      </c>
      <c r="C9" s="347" t="s">
        <v>207</v>
      </c>
      <c r="D9" s="639" t="s">
        <v>258</v>
      </c>
      <c r="E9" s="21"/>
      <c r="F9" s="235">
        <v>54</v>
      </c>
      <c r="G9" s="236">
        <v>54</v>
      </c>
      <c r="H9" s="221">
        <v>144</v>
      </c>
      <c r="I9" s="222">
        <v>144</v>
      </c>
      <c r="J9" s="19">
        <v>43073</v>
      </c>
      <c r="K9" s="19">
        <v>43074</v>
      </c>
      <c r="L9" s="19">
        <v>43075</v>
      </c>
      <c r="M9" s="19">
        <v>43075</v>
      </c>
      <c r="N9" s="19">
        <v>43075</v>
      </c>
      <c r="O9" s="19">
        <v>43076</v>
      </c>
      <c r="P9" s="19">
        <v>43076</v>
      </c>
      <c r="Q9" s="19">
        <v>43078</v>
      </c>
      <c r="R9" s="19">
        <v>43079</v>
      </c>
      <c r="S9" s="19">
        <v>43079</v>
      </c>
      <c r="T9" s="19">
        <v>43079</v>
      </c>
      <c r="U9" s="19">
        <v>43080</v>
      </c>
      <c r="V9" s="19">
        <v>43080</v>
      </c>
    </row>
    <row r="10" spans="1:22" ht="15" hidden="1" customHeight="1">
      <c r="A10" s="255">
        <f t="shared" ref="A10:A25" si="0">1+A9</f>
        <v>50</v>
      </c>
      <c r="B10" s="391" t="s">
        <v>257</v>
      </c>
      <c r="C10" s="347" t="s">
        <v>207</v>
      </c>
      <c r="D10" s="639" t="s">
        <v>258</v>
      </c>
      <c r="E10" s="21"/>
      <c r="F10" s="235">
        <f t="shared" ref="F10:I10" si="1">1+F9</f>
        <v>55</v>
      </c>
      <c r="G10" s="236">
        <f t="shared" si="1"/>
        <v>55</v>
      </c>
      <c r="H10" s="221">
        <f t="shared" si="1"/>
        <v>145</v>
      </c>
      <c r="I10" s="222">
        <f t="shared" si="1"/>
        <v>145</v>
      </c>
      <c r="J10" s="19">
        <f t="shared" ref="J10:V10" si="2">7+J9</f>
        <v>43080</v>
      </c>
      <c r="K10" s="19">
        <f t="shared" si="2"/>
        <v>43081</v>
      </c>
      <c r="L10" s="19">
        <f t="shared" si="2"/>
        <v>43082</v>
      </c>
      <c r="M10" s="19">
        <f t="shared" si="2"/>
        <v>43082</v>
      </c>
      <c r="N10" s="19">
        <f t="shared" si="2"/>
        <v>43082</v>
      </c>
      <c r="O10" s="19">
        <f t="shared" si="2"/>
        <v>43083</v>
      </c>
      <c r="P10" s="19">
        <f t="shared" si="2"/>
        <v>43083</v>
      </c>
      <c r="Q10" s="19">
        <f t="shared" si="2"/>
        <v>43085</v>
      </c>
      <c r="R10" s="19">
        <f t="shared" si="2"/>
        <v>43086</v>
      </c>
      <c r="S10" s="19">
        <f t="shared" si="2"/>
        <v>43086</v>
      </c>
      <c r="T10" s="19">
        <f t="shared" si="2"/>
        <v>43086</v>
      </c>
      <c r="U10" s="19">
        <f t="shared" si="2"/>
        <v>43087</v>
      </c>
      <c r="V10" s="19">
        <f t="shared" si="2"/>
        <v>43087</v>
      </c>
    </row>
    <row r="11" spans="1:22" ht="15" hidden="1" customHeight="1">
      <c r="A11" s="255">
        <f t="shared" si="0"/>
        <v>51</v>
      </c>
      <c r="B11" s="391" t="s">
        <v>257</v>
      </c>
      <c r="C11" s="347" t="s">
        <v>207</v>
      </c>
      <c r="D11" s="639" t="s">
        <v>258</v>
      </c>
      <c r="E11" s="21"/>
      <c r="F11" s="235">
        <f t="shared" ref="F11:I11" si="3">1+F10</f>
        <v>56</v>
      </c>
      <c r="G11" s="236">
        <f t="shared" si="3"/>
        <v>56</v>
      </c>
      <c r="H11" s="221">
        <f t="shared" si="3"/>
        <v>146</v>
      </c>
      <c r="I11" s="222">
        <f t="shared" si="3"/>
        <v>146</v>
      </c>
      <c r="J11" s="19">
        <f t="shared" ref="J11:V11" si="4">7+J10</f>
        <v>43087</v>
      </c>
      <c r="K11" s="19">
        <f t="shared" si="4"/>
        <v>43088</v>
      </c>
      <c r="L11" s="19">
        <f t="shared" si="4"/>
        <v>43089</v>
      </c>
      <c r="M11" s="19">
        <f t="shared" si="4"/>
        <v>43089</v>
      </c>
      <c r="N11" s="19">
        <f t="shared" si="4"/>
        <v>43089</v>
      </c>
      <c r="O11" s="19">
        <f t="shared" si="4"/>
        <v>43090</v>
      </c>
      <c r="P11" s="19">
        <f t="shared" si="4"/>
        <v>43090</v>
      </c>
      <c r="Q11" s="19">
        <f t="shared" si="4"/>
        <v>43092</v>
      </c>
      <c r="R11" s="19">
        <f t="shared" si="4"/>
        <v>43093</v>
      </c>
      <c r="S11" s="19">
        <f t="shared" si="4"/>
        <v>43093</v>
      </c>
      <c r="T11" s="19">
        <f t="shared" si="4"/>
        <v>43093</v>
      </c>
      <c r="U11" s="19">
        <f t="shared" si="4"/>
        <v>43094</v>
      </c>
      <c r="V11" s="19">
        <f t="shared" si="4"/>
        <v>43094</v>
      </c>
    </row>
    <row r="12" spans="1:22" ht="15" hidden="1" customHeight="1">
      <c r="A12" s="255">
        <f t="shared" si="0"/>
        <v>52</v>
      </c>
      <c r="B12" s="391" t="s">
        <v>257</v>
      </c>
      <c r="C12" s="347" t="s">
        <v>207</v>
      </c>
      <c r="D12" s="639" t="s">
        <v>258</v>
      </c>
      <c r="E12" s="21"/>
      <c r="F12" s="235">
        <f t="shared" ref="F12:I12" si="5">1+F11</f>
        <v>57</v>
      </c>
      <c r="G12" s="236">
        <f t="shared" si="5"/>
        <v>57</v>
      </c>
      <c r="H12" s="221">
        <f t="shared" si="5"/>
        <v>147</v>
      </c>
      <c r="I12" s="222">
        <f t="shared" si="5"/>
        <v>147</v>
      </c>
      <c r="J12" s="19">
        <f t="shared" ref="J12:V12" si="6">7+J11</f>
        <v>43094</v>
      </c>
      <c r="K12" s="19">
        <f t="shared" si="6"/>
        <v>43095</v>
      </c>
      <c r="L12" s="19">
        <f t="shared" si="6"/>
        <v>43096</v>
      </c>
      <c r="M12" s="19">
        <f t="shared" si="6"/>
        <v>43096</v>
      </c>
      <c r="N12" s="19">
        <f t="shared" si="6"/>
        <v>43096</v>
      </c>
      <c r="O12" s="19">
        <f t="shared" si="6"/>
        <v>43097</v>
      </c>
      <c r="P12" s="19">
        <f t="shared" si="6"/>
        <v>43097</v>
      </c>
      <c r="Q12" s="19">
        <f t="shared" si="6"/>
        <v>43099</v>
      </c>
      <c r="R12" s="19">
        <f t="shared" si="6"/>
        <v>43100</v>
      </c>
      <c r="S12" s="19">
        <f t="shared" si="6"/>
        <v>43100</v>
      </c>
      <c r="T12" s="19">
        <f t="shared" si="6"/>
        <v>43100</v>
      </c>
      <c r="U12" s="19">
        <f t="shared" si="6"/>
        <v>43101</v>
      </c>
      <c r="V12" s="19">
        <f t="shared" si="6"/>
        <v>43101</v>
      </c>
    </row>
    <row r="13" spans="1:22" ht="15" hidden="1" customHeight="1">
      <c r="A13" s="255">
        <v>1</v>
      </c>
      <c r="B13" s="391" t="s">
        <v>257</v>
      </c>
      <c r="C13" s="347" t="s">
        <v>207</v>
      </c>
      <c r="D13" s="639" t="s">
        <v>258</v>
      </c>
      <c r="E13" s="21"/>
      <c r="F13" s="235">
        <f t="shared" ref="F13:I13" si="7">1+F12</f>
        <v>58</v>
      </c>
      <c r="G13" s="236">
        <f t="shared" si="7"/>
        <v>58</v>
      </c>
      <c r="H13" s="221">
        <f t="shared" si="7"/>
        <v>148</v>
      </c>
      <c r="I13" s="222">
        <f t="shared" si="7"/>
        <v>148</v>
      </c>
      <c r="J13" s="19">
        <v>42736</v>
      </c>
      <c r="K13" s="19">
        <v>42737</v>
      </c>
      <c r="L13" s="19">
        <v>42738</v>
      </c>
      <c r="M13" s="19">
        <v>42738</v>
      </c>
      <c r="N13" s="19">
        <v>42738</v>
      </c>
      <c r="O13" s="19">
        <v>42739</v>
      </c>
      <c r="P13" s="19">
        <v>42739</v>
      </c>
      <c r="Q13" s="19">
        <v>42741</v>
      </c>
      <c r="R13" s="19">
        <v>42742</v>
      </c>
      <c r="S13" s="19">
        <v>42742</v>
      </c>
      <c r="T13" s="19">
        <v>42742</v>
      </c>
      <c r="U13" s="19">
        <v>42743</v>
      </c>
      <c r="V13" s="19">
        <v>42743</v>
      </c>
    </row>
    <row r="14" spans="1:22" ht="15" hidden="1" customHeight="1">
      <c r="A14" s="255">
        <f t="shared" si="0"/>
        <v>2</v>
      </c>
      <c r="B14" s="391" t="s">
        <v>257</v>
      </c>
      <c r="C14" s="347" t="s">
        <v>207</v>
      </c>
      <c r="D14" s="639" t="s">
        <v>258</v>
      </c>
      <c r="E14" s="21"/>
      <c r="F14" s="235">
        <f t="shared" ref="F14:I14" si="8">1+F13</f>
        <v>59</v>
      </c>
      <c r="G14" s="236">
        <f t="shared" si="8"/>
        <v>59</v>
      </c>
      <c r="H14" s="221">
        <f t="shared" si="8"/>
        <v>149</v>
      </c>
      <c r="I14" s="222">
        <f t="shared" si="8"/>
        <v>149</v>
      </c>
      <c r="J14" s="19">
        <f t="shared" ref="J14:V14" si="9">7+J13</f>
        <v>42743</v>
      </c>
      <c r="K14" s="19">
        <f t="shared" si="9"/>
        <v>42744</v>
      </c>
      <c r="L14" s="19">
        <f t="shared" si="9"/>
        <v>42745</v>
      </c>
      <c r="M14" s="19">
        <f t="shared" si="9"/>
        <v>42745</v>
      </c>
      <c r="N14" s="19">
        <f t="shared" si="9"/>
        <v>42745</v>
      </c>
      <c r="O14" s="19">
        <f t="shared" si="9"/>
        <v>42746</v>
      </c>
      <c r="P14" s="19">
        <f t="shared" si="9"/>
        <v>42746</v>
      </c>
      <c r="Q14" s="19">
        <f t="shared" si="9"/>
        <v>42748</v>
      </c>
      <c r="R14" s="19">
        <f t="shared" si="9"/>
        <v>42749</v>
      </c>
      <c r="S14" s="19">
        <f t="shared" si="9"/>
        <v>42749</v>
      </c>
      <c r="T14" s="19">
        <f t="shared" si="9"/>
        <v>42749</v>
      </c>
      <c r="U14" s="19">
        <f t="shared" si="9"/>
        <v>42750</v>
      </c>
      <c r="V14" s="19">
        <f t="shared" si="9"/>
        <v>42750</v>
      </c>
    </row>
    <row r="15" spans="1:22" ht="15" hidden="1" customHeight="1">
      <c r="A15" s="255">
        <f t="shared" si="0"/>
        <v>3</v>
      </c>
      <c r="B15" s="391" t="s">
        <v>257</v>
      </c>
      <c r="C15" s="347" t="s">
        <v>207</v>
      </c>
      <c r="D15" s="639" t="s">
        <v>258</v>
      </c>
      <c r="E15" s="21"/>
      <c r="F15" s="235">
        <f t="shared" ref="F15:I15" si="10">1+F14</f>
        <v>60</v>
      </c>
      <c r="G15" s="236">
        <f t="shared" si="10"/>
        <v>60</v>
      </c>
      <c r="H15" s="221">
        <f t="shared" si="10"/>
        <v>150</v>
      </c>
      <c r="I15" s="222">
        <f t="shared" si="10"/>
        <v>150</v>
      </c>
      <c r="J15" s="19">
        <f t="shared" ref="J15:V15" si="11">7+J14</f>
        <v>42750</v>
      </c>
      <c r="K15" s="19">
        <f t="shared" si="11"/>
        <v>42751</v>
      </c>
      <c r="L15" s="19">
        <f t="shared" si="11"/>
        <v>42752</v>
      </c>
      <c r="M15" s="19">
        <f t="shared" si="11"/>
        <v>42752</v>
      </c>
      <c r="N15" s="19">
        <f t="shared" si="11"/>
        <v>42752</v>
      </c>
      <c r="O15" s="19">
        <f t="shared" si="11"/>
        <v>42753</v>
      </c>
      <c r="P15" s="19">
        <f t="shared" si="11"/>
        <v>42753</v>
      </c>
      <c r="Q15" s="19">
        <f t="shared" si="11"/>
        <v>42755</v>
      </c>
      <c r="R15" s="19">
        <f t="shared" si="11"/>
        <v>42756</v>
      </c>
      <c r="S15" s="19">
        <f t="shared" si="11"/>
        <v>42756</v>
      </c>
      <c r="T15" s="19">
        <f t="shared" si="11"/>
        <v>42756</v>
      </c>
      <c r="U15" s="19">
        <f t="shared" si="11"/>
        <v>42757</v>
      </c>
      <c r="V15" s="19">
        <f t="shared" si="11"/>
        <v>42757</v>
      </c>
    </row>
    <row r="16" spans="1:22" ht="25.15" customHeight="1">
      <c r="A16" s="255">
        <f t="shared" si="0"/>
        <v>4</v>
      </c>
      <c r="B16" s="391" t="s">
        <v>257</v>
      </c>
      <c r="C16" s="347" t="s">
        <v>207</v>
      </c>
      <c r="D16" s="639" t="s">
        <v>258</v>
      </c>
      <c r="E16" s="21"/>
      <c r="F16" s="235">
        <f t="shared" ref="F16:I17" si="12">1+F15</f>
        <v>61</v>
      </c>
      <c r="G16" s="236">
        <f t="shared" si="12"/>
        <v>61</v>
      </c>
      <c r="H16" s="221">
        <f t="shared" si="12"/>
        <v>151</v>
      </c>
      <c r="I16" s="222">
        <f t="shared" si="12"/>
        <v>151</v>
      </c>
      <c r="J16" s="19">
        <f t="shared" ref="J16:V17" si="13">7+J15</f>
        <v>42757</v>
      </c>
      <c r="K16" s="19">
        <f t="shared" si="13"/>
        <v>42758</v>
      </c>
      <c r="L16" s="19">
        <f t="shared" si="13"/>
        <v>42759</v>
      </c>
      <c r="M16" s="19">
        <f t="shared" si="13"/>
        <v>42759</v>
      </c>
      <c r="N16" s="19">
        <f t="shared" si="13"/>
        <v>42759</v>
      </c>
      <c r="O16" s="19">
        <f t="shared" si="13"/>
        <v>42760</v>
      </c>
      <c r="P16" s="19">
        <f t="shared" si="13"/>
        <v>42760</v>
      </c>
      <c r="Q16" s="19">
        <f t="shared" si="13"/>
        <v>42762</v>
      </c>
      <c r="R16" s="19">
        <f t="shared" si="13"/>
        <v>42763</v>
      </c>
      <c r="S16" s="19">
        <f t="shared" si="13"/>
        <v>42763</v>
      </c>
      <c r="T16" s="19">
        <f t="shared" si="13"/>
        <v>42763</v>
      </c>
      <c r="U16" s="19">
        <f t="shared" si="13"/>
        <v>42764</v>
      </c>
      <c r="V16" s="19">
        <f t="shared" si="13"/>
        <v>42764</v>
      </c>
    </row>
    <row r="17" spans="1:22" ht="25.15" customHeight="1">
      <c r="A17" s="255">
        <f t="shared" si="0"/>
        <v>5</v>
      </c>
      <c r="B17" s="391" t="s">
        <v>257</v>
      </c>
      <c r="C17" s="347" t="s">
        <v>207</v>
      </c>
      <c r="D17" s="639" t="s">
        <v>258</v>
      </c>
      <c r="E17" s="21"/>
      <c r="F17" s="235">
        <f t="shared" si="12"/>
        <v>62</v>
      </c>
      <c r="G17" s="236">
        <f t="shared" si="12"/>
        <v>62</v>
      </c>
      <c r="H17" s="221">
        <f t="shared" si="12"/>
        <v>152</v>
      </c>
      <c r="I17" s="222">
        <f t="shared" si="12"/>
        <v>152</v>
      </c>
      <c r="J17" s="19">
        <f t="shared" si="13"/>
        <v>42764</v>
      </c>
      <c r="K17" s="19">
        <f t="shared" si="13"/>
        <v>42765</v>
      </c>
      <c r="L17" s="19">
        <f t="shared" si="13"/>
        <v>42766</v>
      </c>
      <c r="M17" s="19">
        <f t="shared" si="13"/>
        <v>42766</v>
      </c>
      <c r="N17" s="19">
        <f t="shared" si="13"/>
        <v>42766</v>
      </c>
      <c r="O17" s="19">
        <f t="shared" si="13"/>
        <v>42767</v>
      </c>
      <c r="P17" s="19">
        <f t="shared" si="13"/>
        <v>42767</v>
      </c>
      <c r="Q17" s="19">
        <f t="shared" si="13"/>
        <v>42769</v>
      </c>
      <c r="R17" s="19">
        <f t="shared" si="13"/>
        <v>42770</v>
      </c>
      <c r="S17" s="19">
        <f t="shared" si="13"/>
        <v>42770</v>
      </c>
      <c r="T17" s="19">
        <f t="shared" si="13"/>
        <v>42770</v>
      </c>
      <c r="U17" s="19">
        <f t="shared" si="13"/>
        <v>42771</v>
      </c>
      <c r="V17" s="19">
        <f t="shared" si="13"/>
        <v>42771</v>
      </c>
    </row>
    <row r="18" spans="1:22" ht="25.15" customHeight="1">
      <c r="A18" s="255">
        <f t="shared" si="0"/>
        <v>6</v>
      </c>
      <c r="B18" s="391" t="s">
        <v>257</v>
      </c>
      <c r="C18" s="347" t="s">
        <v>207</v>
      </c>
      <c r="D18" s="639" t="s">
        <v>258</v>
      </c>
      <c r="E18" s="21"/>
      <c r="F18" s="235">
        <f t="shared" ref="F18:I18" si="14">1+F17</f>
        <v>63</v>
      </c>
      <c r="G18" s="236">
        <f t="shared" si="14"/>
        <v>63</v>
      </c>
      <c r="H18" s="221">
        <f t="shared" si="14"/>
        <v>153</v>
      </c>
      <c r="I18" s="222">
        <f t="shared" si="14"/>
        <v>153</v>
      </c>
      <c r="J18" s="19">
        <f t="shared" ref="J18:V18" si="15">7+J17</f>
        <v>42771</v>
      </c>
      <c r="K18" s="19">
        <f t="shared" si="15"/>
        <v>42772</v>
      </c>
      <c r="L18" s="19">
        <f t="shared" si="15"/>
        <v>42773</v>
      </c>
      <c r="M18" s="19">
        <f t="shared" si="15"/>
        <v>42773</v>
      </c>
      <c r="N18" s="19">
        <f t="shared" si="15"/>
        <v>42773</v>
      </c>
      <c r="O18" s="19">
        <f t="shared" si="15"/>
        <v>42774</v>
      </c>
      <c r="P18" s="19">
        <f t="shared" si="15"/>
        <v>42774</v>
      </c>
      <c r="Q18" s="19">
        <f t="shared" si="15"/>
        <v>42776</v>
      </c>
      <c r="R18" s="19">
        <f t="shared" si="15"/>
        <v>42777</v>
      </c>
      <c r="S18" s="19">
        <f t="shared" si="15"/>
        <v>42777</v>
      </c>
      <c r="T18" s="19">
        <f t="shared" si="15"/>
        <v>42777</v>
      </c>
      <c r="U18" s="19">
        <f t="shared" si="15"/>
        <v>42778</v>
      </c>
      <c r="V18" s="19">
        <f t="shared" si="15"/>
        <v>42778</v>
      </c>
    </row>
    <row r="19" spans="1:22" ht="25.15" customHeight="1">
      <c r="A19" s="255">
        <f t="shared" si="0"/>
        <v>7</v>
      </c>
      <c r="B19" s="391" t="s">
        <v>257</v>
      </c>
      <c r="C19" s="347" t="s">
        <v>207</v>
      </c>
      <c r="D19" s="639" t="s">
        <v>258</v>
      </c>
      <c r="E19" s="21"/>
      <c r="F19" s="235">
        <f t="shared" ref="F19:I19" si="16">1+F18</f>
        <v>64</v>
      </c>
      <c r="G19" s="236">
        <f t="shared" si="16"/>
        <v>64</v>
      </c>
      <c r="H19" s="221">
        <f t="shared" si="16"/>
        <v>154</v>
      </c>
      <c r="I19" s="222">
        <f t="shared" si="16"/>
        <v>154</v>
      </c>
      <c r="J19" s="19">
        <f t="shared" ref="J19:V19" si="17">7+J18</f>
        <v>42778</v>
      </c>
      <c r="K19" s="19">
        <f t="shared" si="17"/>
        <v>42779</v>
      </c>
      <c r="L19" s="19">
        <f t="shared" si="17"/>
        <v>42780</v>
      </c>
      <c r="M19" s="19">
        <f t="shared" si="17"/>
        <v>42780</v>
      </c>
      <c r="N19" s="19">
        <f t="shared" si="17"/>
        <v>42780</v>
      </c>
      <c r="O19" s="19">
        <f t="shared" si="17"/>
        <v>42781</v>
      </c>
      <c r="P19" s="19">
        <f t="shared" si="17"/>
        <v>42781</v>
      </c>
      <c r="Q19" s="19">
        <f t="shared" si="17"/>
        <v>42783</v>
      </c>
      <c r="R19" s="19">
        <f t="shared" si="17"/>
        <v>42784</v>
      </c>
      <c r="S19" s="19">
        <f t="shared" si="17"/>
        <v>42784</v>
      </c>
      <c r="T19" s="19">
        <f t="shared" si="17"/>
        <v>42784</v>
      </c>
      <c r="U19" s="19">
        <f t="shared" si="17"/>
        <v>42785</v>
      </c>
      <c r="V19" s="19">
        <f t="shared" si="17"/>
        <v>42785</v>
      </c>
    </row>
    <row r="20" spans="1:22" ht="25.15" customHeight="1">
      <c r="A20" s="255">
        <f t="shared" si="0"/>
        <v>8</v>
      </c>
      <c r="B20" s="391" t="s">
        <v>257</v>
      </c>
      <c r="C20" s="347" t="s">
        <v>207</v>
      </c>
      <c r="D20" s="639" t="s">
        <v>258</v>
      </c>
      <c r="E20" s="21"/>
      <c r="F20" s="235">
        <f t="shared" ref="F20:I21" si="18">1+F19</f>
        <v>65</v>
      </c>
      <c r="G20" s="236">
        <f t="shared" si="18"/>
        <v>65</v>
      </c>
      <c r="H20" s="221">
        <f t="shared" si="18"/>
        <v>155</v>
      </c>
      <c r="I20" s="222">
        <f t="shared" si="18"/>
        <v>155</v>
      </c>
      <c r="J20" s="19">
        <f t="shared" ref="J20:V21" si="19">7+J19</f>
        <v>42785</v>
      </c>
      <c r="K20" s="19">
        <f t="shared" si="19"/>
        <v>42786</v>
      </c>
      <c r="L20" s="19">
        <f t="shared" si="19"/>
        <v>42787</v>
      </c>
      <c r="M20" s="19">
        <f t="shared" si="19"/>
        <v>42787</v>
      </c>
      <c r="N20" s="19">
        <f t="shared" si="19"/>
        <v>42787</v>
      </c>
      <c r="O20" s="19">
        <f t="shared" si="19"/>
        <v>42788</v>
      </c>
      <c r="P20" s="19">
        <f t="shared" si="19"/>
        <v>42788</v>
      </c>
      <c r="Q20" s="19">
        <f t="shared" si="19"/>
        <v>42790</v>
      </c>
      <c r="R20" s="19">
        <f t="shared" si="19"/>
        <v>42791</v>
      </c>
      <c r="S20" s="19">
        <f t="shared" si="19"/>
        <v>42791</v>
      </c>
      <c r="T20" s="19">
        <f t="shared" si="19"/>
        <v>42791</v>
      </c>
      <c r="U20" s="19">
        <f t="shared" si="19"/>
        <v>42792</v>
      </c>
      <c r="V20" s="19">
        <f t="shared" si="19"/>
        <v>42792</v>
      </c>
    </row>
    <row r="21" spans="1:22" ht="25.15" customHeight="1">
      <c r="A21" s="255">
        <f t="shared" si="0"/>
        <v>9</v>
      </c>
      <c r="B21" s="391" t="s">
        <v>257</v>
      </c>
      <c r="C21" s="347" t="s">
        <v>207</v>
      </c>
      <c r="D21" s="639" t="s">
        <v>258</v>
      </c>
      <c r="E21" s="21"/>
      <c r="F21" s="235">
        <f t="shared" si="18"/>
        <v>66</v>
      </c>
      <c r="G21" s="236">
        <f t="shared" si="18"/>
        <v>66</v>
      </c>
      <c r="H21" s="221">
        <f t="shared" si="18"/>
        <v>156</v>
      </c>
      <c r="I21" s="222">
        <f t="shared" si="18"/>
        <v>156</v>
      </c>
      <c r="J21" s="19">
        <f t="shared" si="19"/>
        <v>42792</v>
      </c>
      <c r="K21" s="19">
        <f t="shared" si="19"/>
        <v>42793</v>
      </c>
      <c r="L21" s="19">
        <f t="shared" si="19"/>
        <v>42794</v>
      </c>
      <c r="M21" s="19">
        <f t="shared" si="19"/>
        <v>42794</v>
      </c>
      <c r="N21" s="19">
        <f t="shared" si="19"/>
        <v>42794</v>
      </c>
      <c r="O21" s="19">
        <f t="shared" si="19"/>
        <v>42795</v>
      </c>
      <c r="P21" s="19">
        <f t="shared" si="19"/>
        <v>42795</v>
      </c>
      <c r="Q21" s="19">
        <f t="shared" si="19"/>
        <v>42797</v>
      </c>
      <c r="R21" s="19">
        <f t="shared" si="19"/>
        <v>42798</v>
      </c>
      <c r="S21" s="19">
        <f t="shared" si="19"/>
        <v>42798</v>
      </c>
      <c r="T21" s="19">
        <f t="shared" si="19"/>
        <v>42798</v>
      </c>
      <c r="U21" s="19">
        <f t="shared" si="19"/>
        <v>42799</v>
      </c>
      <c r="V21" s="19">
        <f t="shared" si="19"/>
        <v>42799</v>
      </c>
    </row>
    <row r="22" spans="1:22" ht="25.15" customHeight="1">
      <c r="A22" s="255">
        <f t="shared" si="0"/>
        <v>10</v>
      </c>
      <c r="B22" s="391" t="s">
        <v>257</v>
      </c>
      <c r="C22" s="347" t="s">
        <v>207</v>
      </c>
      <c r="D22" s="639" t="s">
        <v>258</v>
      </c>
      <c r="E22" s="21"/>
      <c r="F22" s="235">
        <f t="shared" ref="F22:I22" si="20">1+F21</f>
        <v>67</v>
      </c>
      <c r="G22" s="236">
        <f t="shared" si="20"/>
        <v>67</v>
      </c>
      <c r="H22" s="221">
        <f t="shared" si="20"/>
        <v>157</v>
      </c>
      <c r="I22" s="222">
        <f t="shared" si="20"/>
        <v>157</v>
      </c>
      <c r="J22" s="19">
        <f t="shared" ref="J22:V22" si="21">7+J21</f>
        <v>42799</v>
      </c>
      <c r="K22" s="19">
        <f t="shared" si="21"/>
        <v>42800</v>
      </c>
      <c r="L22" s="19">
        <f t="shared" si="21"/>
        <v>42801</v>
      </c>
      <c r="M22" s="19">
        <f t="shared" si="21"/>
        <v>42801</v>
      </c>
      <c r="N22" s="19">
        <f t="shared" si="21"/>
        <v>42801</v>
      </c>
      <c r="O22" s="19">
        <f t="shared" si="21"/>
        <v>42802</v>
      </c>
      <c r="P22" s="19">
        <f t="shared" si="21"/>
        <v>42802</v>
      </c>
      <c r="Q22" s="19">
        <f t="shared" si="21"/>
        <v>42804</v>
      </c>
      <c r="R22" s="19">
        <f t="shared" si="21"/>
        <v>42805</v>
      </c>
      <c r="S22" s="19">
        <f t="shared" si="21"/>
        <v>42805</v>
      </c>
      <c r="T22" s="19">
        <f t="shared" si="21"/>
        <v>42805</v>
      </c>
      <c r="U22" s="19">
        <f t="shared" si="21"/>
        <v>42806</v>
      </c>
      <c r="V22" s="19">
        <f t="shared" si="21"/>
        <v>42806</v>
      </c>
    </row>
    <row r="23" spans="1:22" ht="25.15" customHeight="1">
      <c r="A23" s="255">
        <f t="shared" si="0"/>
        <v>11</v>
      </c>
      <c r="B23" s="391" t="s">
        <v>257</v>
      </c>
      <c r="C23" s="347" t="s">
        <v>207</v>
      </c>
      <c r="D23" s="639" t="s">
        <v>258</v>
      </c>
      <c r="E23" s="21"/>
      <c r="F23" s="235">
        <f t="shared" ref="F23:I23" si="22">1+F22</f>
        <v>68</v>
      </c>
      <c r="G23" s="236">
        <f t="shared" si="22"/>
        <v>68</v>
      </c>
      <c r="H23" s="221">
        <f t="shared" si="22"/>
        <v>158</v>
      </c>
      <c r="I23" s="222">
        <f t="shared" si="22"/>
        <v>158</v>
      </c>
      <c r="J23" s="19">
        <f t="shared" ref="J23:V23" si="23">7+J22</f>
        <v>42806</v>
      </c>
      <c r="K23" s="19">
        <f t="shared" si="23"/>
        <v>42807</v>
      </c>
      <c r="L23" s="19">
        <f t="shared" si="23"/>
        <v>42808</v>
      </c>
      <c r="M23" s="19">
        <f t="shared" si="23"/>
        <v>42808</v>
      </c>
      <c r="N23" s="19">
        <f t="shared" si="23"/>
        <v>42808</v>
      </c>
      <c r="O23" s="19">
        <f t="shared" si="23"/>
        <v>42809</v>
      </c>
      <c r="P23" s="19">
        <f t="shared" si="23"/>
        <v>42809</v>
      </c>
      <c r="Q23" s="19">
        <f t="shared" si="23"/>
        <v>42811</v>
      </c>
      <c r="R23" s="19">
        <f t="shared" si="23"/>
        <v>42812</v>
      </c>
      <c r="S23" s="19">
        <f t="shared" si="23"/>
        <v>42812</v>
      </c>
      <c r="T23" s="19">
        <f t="shared" si="23"/>
        <v>42812</v>
      </c>
      <c r="U23" s="19">
        <f t="shared" si="23"/>
        <v>42813</v>
      </c>
      <c r="V23" s="19">
        <f t="shared" si="23"/>
        <v>42813</v>
      </c>
    </row>
    <row r="24" spans="1:22" ht="25.15" customHeight="1">
      <c r="A24" s="255">
        <f t="shared" si="0"/>
        <v>12</v>
      </c>
      <c r="B24" s="391" t="s">
        <v>257</v>
      </c>
      <c r="C24" s="347" t="s">
        <v>207</v>
      </c>
      <c r="D24" s="639" t="s">
        <v>258</v>
      </c>
      <c r="E24" s="21"/>
      <c r="F24" s="235">
        <f t="shared" ref="F24:I25" si="24">1+F23</f>
        <v>69</v>
      </c>
      <c r="G24" s="236">
        <f t="shared" si="24"/>
        <v>69</v>
      </c>
      <c r="H24" s="221">
        <f t="shared" si="24"/>
        <v>159</v>
      </c>
      <c r="I24" s="222">
        <f t="shared" si="24"/>
        <v>159</v>
      </c>
      <c r="J24" s="19">
        <f t="shared" ref="J24:V25" si="25">7+J23</f>
        <v>42813</v>
      </c>
      <c r="K24" s="19">
        <f t="shared" si="25"/>
        <v>42814</v>
      </c>
      <c r="L24" s="19">
        <f t="shared" si="25"/>
        <v>42815</v>
      </c>
      <c r="M24" s="19">
        <f t="shared" si="25"/>
        <v>42815</v>
      </c>
      <c r="N24" s="19">
        <f t="shared" si="25"/>
        <v>42815</v>
      </c>
      <c r="O24" s="19">
        <f t="shared" si="25"/>
        <v>42816</v>
      </c>
      <c r="P24" s="19">
        <f t="shared" si="25"/>
        <v>42816</v>
      </c>
      <c r="Q24" s="19">
        <f t="shared" si="25"/>
        <v>42818</v>
      </c>
      <c r="R24" s="19">
        <f t="shared" si="25"/>
        <v>42819</v>
      </c>
      <c r="S24" s="19">
        <f t="shared" si="25"/>
        <v>42819</v>
      </c>
      <c r="T24" s="19">
        <f t="shared" si="25"/>
        <v>42819</v>
      </c>
      <c r="U24" s="19">
        <f t="shared" si="25"/>
        <v>42820</v>
      </c>
      <c r="V24" s="19">
        <f t="shared" si="25"/>
        <v>42820</v>
      </c>
    </row>
    <row r="25" spans="1:22" ht="25.15" customHeight="1">
      <c r="A25" s="255">
        <f t="shared" si="0"/>
        <v>13</v>
      </c>
      <c r="B25" s="391" t="s">
        <v>257</v>
      </c>
      <c r="C25" s="347" t="s">
        <v>207</v>
      </c>
      <c r="D25" s="639" t="s">
        <v>258</v>
      </c>
      <c r="E25" s="21"/>
      <c r="F25" s="235">
        <f t="shared" si="24"/>
        <v>70</v>
      </c>
      <c r="G25" s="236">
        <f t="shared" si="24"/>
        <v>70</v>
      </c>
      <c r="H25" s="221">
        <f t="shared" si="24"/>
        <v>160</v>
      </c>
      <c r="I25" s="222">
        <f t="shared" si="24"/>
        <v>160</v>
      </c>
      <c r="J25" s="19">
        <f t="shared" si="25"/>
        <v>42820</v>
      </c>
      <c r="K25" s="19">
        <f t="shared" si="25"/>
        <v>42821</v>
      </c>
      <c r="L25" s="19">
        <f t="shared" si="25"/>
        <v>42822</v>
      </c>
      <c r="M25" s="19">
        <f t="shared" si="25"/>
        <v>42822</v>
      </c>
      <c r="N25" s="19">
        <f t="shared" si="25"/>
        <v>42822</v>
      </c>
      <c r="O25" s="19">
        <f t="shared" si="25"/>
        <v>42823</v>
      </c>
      <c r="P25" s="19">
        <f t="shared" si="25"/>
        <v>42823</v>
      </c>
      <c r="Q25" s="19">
        <f t="shared" si="25"/>
        <v>42825</v>
      </c>
      <c r="R25" s="19">
        <f t="shared" si="25"/>
        <v>42826</v>
      </c>
      <c r="S25" s="19">
        <f t="shared" si="25"/>
        <v>42826</v>
      </c>
      <c r="T25" s="19">
        <f t="shared" si="25"/>
        <v>42826</v>
      </c>
      <c r="U25" s="19">
        <f t="shared" si="25"/>
        <v>42827</v>
      </c>
      <c r="V25" s="19">
        <f t="shared" si="25"/>
        <v>42827</v>
      </c>
    </row>
    <row r="30" spans="1:22">
      <c r="P30" s="1" t="s">
        <v>622</v>
      </c>
    </row>
  </sheetData>
  <customSheetViews>
    <customSheetView guid="{967F5A9F-B253-4BD7-B2F0-D5E9263F4F1E}" showPageBreaks="1" fitToPage="1" printArea="1" hiddenRows="1" topLeftCell="A3">
      <selection activeCell="B39" sqref="B39:B40"/>
      <pageMargins left="0.70866141732283472" right="0.70866141732283472" top="0.74803149606299213" bottom="0.74803149606299213" header="0.31496062992125984" footer="0.31496062992125984"/>
      <pageSetup paperSize="9" scale="64" orientation="landscape" r:id="rId1"/>
    </customSheetView>
    <customSheetView guid="{EDB95A30-2005-496F-A42F-4573444B48C4}" fitToPage="1">
      <selection activeCell="B22" sqref="B22"/>
      <pageMargins left="0.70866141732283472" right="0.70866141732283472" top="0.74803149606299213" bottom="0.74803149606299213" header="0.31496062992125984" footer="0.31496062992125984"/>
      <pageSetup paperSize="9" scale="62" orientation="landscape" r:id="rId2"/>
    </customSheetView>
    <customSheetView guid="{BCF08811-82CB-4E16-BDD9-794154AADE6D}" fitToPage="1" topLeftCell="A10">
      <selection activeCell="J28" sqref="J28"/>
      <pageMargins left="0.70866141732283472" right="0.70866141732283472" top="0.74803149606299213" bottom="0.74803149606299213" header="0.31496062992125984" footer="0.31496062992125984"/>
      <pageSetup paperSize="9" scale="62" orientation="landscape" r:id="rId3"/>
    </customSheetView>
    <customSheetView guid="{58347BB0-EA7D-4163-8F7A-9A95E53AC1B7}" fitToPage="1" hiddenRows="1" topLeftCell="A3">
      <selection activeCell="B39" sqref="B39:B40"/>
      <pageMargins left="0.70866141732283472" right="0.70866141732283472" top="0.74803149606299213" bottom="0.74803149606299213" header="0.31496062992125984" footer="0.31496062992125984"/>
      <pageSetup paperSize="9" scale="64" orientation="landscape" r:id="rId4"/>
    </customSheetView>
    <customSheetView guid="{B5A50C90-D2E8-4109-B6CD-C9EF05DECB2C}" showPageBreaks="1" fitToPage="1" topLeftCell="A10">
      <selection activeCell="J28" sqref="J28"/>
      <pageMargins left="0.70866141732283472" right="0.70866141732283472" top="0.74803149606299213" bottom="0.74803149606299213" header="0.31496062992125984" footer="0.31496062992125984"/>
      <pageSetup paperSize="9" scale="64" orientation="landscape" r:id="rId5"/>
    </customSheetView>
  </customSheetViews>
  <mergeCells count="21">
    <mergeCell ref="T5:U5"/>
    <mergeCell ref="D6:D8"/>
    <mergeCell ref="E6:E8"/>
    <mergeCell ref="F6:G8"/>
    <mergeCell ref="H6:I8"/>
    <mergeCell ref="J5:K5"/>
    <mergeCell ref="L5:M5"/>
    <mergeCell ref="N5:O5"/>
    <mergeCell ref="P5:Q5"/>
    <mergeCell ref="R5:S5"/>
    <mergeCell ref="L4:M4"/>
    <mergeCell ref="N4:O4"/>
    <mergeCell ref="P4:Q4"/>
    <mergeCell ref="R4:S4"/>
    <mergeCell ref="T4:U4"/>
    <mergeCell ref="J4:K4"/>
    <mergeCell ref="A4:A8"/>
    <mergeCell ref="B4:B8"/>
    <mergeCell ref="C4:C8"/>
    <mergeCell ref="D4:E5"/>
    <mergeCell ref="F4:I5"/>
  </mergeCells>
  <phoneticPr fontId="75" type="noConversion"/>
  <pageMargins left="0.70866141732283472" right="0.70866141732283472" top="0.74803149606299213" bottom="0.74803149606299213" header="0.31496062992125984" footer="0.31496062992125984"/>
  <pageSetup paperSize="9" scale="64" orientation="landscape" r:id="rId6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3"/>
    <pageSetUpPr fitToPage="1"/>
  </sheetPr>
  <dimension ref="A1:Y32"/>
  <sheetViews>
    <sheetView zoomScaleNormal="100" workbookViewId="0">
      <selection activeCell="A15" sqref="A15:XFD17"/>
    </sheetView>
  </sheetViews>
  <sheetFormatPr defaultColWidth="9" defaultRowHeight="13.5"/>
  <cols>
    <col min="1" max="1" width="4.25" style="266" customWidth="1"/>
    <col min="2" max="2" width="18.5" style="77" customWidth="1"/>
    <col min="3" max="9" width="9" style="23" customWidth="1"/>
    <col min="10" max="15" width="9.375" style="23" customWidth="1"/>
    <col min="16" max="16" width="11.25" style="23" customWidth="1"/>
    <col min="17" max="20" width="9" style="23" customWidth="1"/>
    <col min="21" max="21" width="11.25" style="23" customWidth="1"/>
    <col min="22" max="23" width="9.375" style="23" customWidth="1"/>
    <col min="24" max="24" width="10.625" style="23" customWidth="1"/>
    <col min="25" max="16384" width="9" style="23"/>
  </cols>
  <sheetData>
    <row r="1" spans="1:25" ht="19.5">
      <c r="A1" s="252" t="s">
        <v>379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M1" s="6"/>
      <c r="N1" s="6"/>
      <c r="P1" s="6"/>
      <c r="Q1" s="3"/>
      <c r="R1" s="3"/>
      <c r="S1" s="4"/>
      <c r="T1" s="5"/>
      <c r="V1" s="6"/>
      <c r="W1" s="6"/>
      <c r="X1" s="192">
        <v>43140</v>
      </c>
    </row>
    <row r="2" spans="1:25" ht="19.5">
      <c r="A2" s="252" t="s">
        <v>380</v>
      </c>
      <c r="B2" s="2"/>
      <c r="C2" s="2"/>
      <c r="D2" s="7"/>
      <c r="E2" s="7"/>
      <c r="F2" s="7"/>
      <c r="G2" s="7"/>
      <c r="H2" s="8"/>
      <c r="I2" s="9"/>
      <c r="J2" s="10"/>
      <c r="K2" s="11"/>
      <c r="L2" s="10"/>
      <c r="M2" s="10"/>
      <c r="N2" s="10"/>
      <c r="P2" s="10"/>
      <c r="Q2" s="7"/>
      <c r="R2" s="7"/>
      <c r="S2" s="8"/>
      <c r="T2" s="9"/>
      <c r="V2" s="10"/>
      <c r="W2" s="10"/>
      <c r="X2" s="192"/>
    </row>
    <row r="3" spans="1:25" ht="15.75" thickBot="1">
      <c r="A3" s="267" t="s">
        <v>327</v>
      </c>
      <c r="B3" s="390"/>
      <c r="C3" s="40"/>
      <c r="D3" s="40"/>
      <c r="E3" s="40"/>
      <c r="F3" s="40"/>
      <c r="G3" s="40"/>
      <c r="H3" s="41"/>
      <c r="I3" s="42"/>
      <c r="J3" s="43"/>
      <c r="K3" s="43"/>
      <c r="L3" s="43"/>
      <c r="M3" s="44"/>
      <c r="N3" s="44"/>
      <c r="P3" s="44"/>
      <c r="Q3" s="40"/>
      <c r="R3" s="40"/>
      <c r="S3" s="41"/>
      <c r="T3" s="42"/>
      <c r="V3" s="43"/>
      <c r="W3" s="44"/>
      <c r="X3" s="43"/>
    </row>
    <row r="4" spans="1:25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740" t="s">
        <v>52</v>
      </c>
      <c r="K4" s="1741"/>
      <c r="L4" s="1743" t="s">
        <v>74</v>
      </c>
      <c r="M4" s="1744"/>
      <c r="N4" s="1842" t="s">
        <v>109</v>
      </c>
      <c r="O4" s="1833"/>
      <c r="P4" s="281" t="s">
        <v>532</v>
      </c>
      <c r="Q4" s="1696" t="s">
        <v>51</v>
      </c>
      <c r="R4" s="1700"/>
      <c r="S4" s="1700"/>
      <c r="T4" s="1697"/>
      <c r="U4" s="282" t="s">
        <v>532</v>
      </c>
      <c r="V4" s="1743" t="s">
        <v>74</v>
      </c>
      <c r="W4" s="1744"/>
      <c r="X4" s="47" t="s">
        <v>52</v>
      </c>
    </row>
    <row r="5" spans="1:25">
      <c r="A5" s="1687"/>
      <c r="B5" s="1691"/>
      <c r="C5" s="1694"/>
      <c r="D5" s="1698"/>
      <c r="E5" s="1699"/>
      <c r="F5" s="1698"/>
      <c r="G5" s="1701"/>
      <c r="H5" s="1701"/>
      <c r="I5" s="1699"/>
      <c r="J5" s="1727" t="s">
        <v>1</v>
      </c>
      <c r="K5" s="1728"/>
      <c r="L5" s="1745" t="s">
        <v>30</v>
      </c>
      <c r="M5" s="1746"/>
      <c r="N5" s="2030" t="s">
        <v>98</v>
      </c>
      <c r="O5" s="2031"/>
      <c r="P5" s="283" t="s">
        <v>91</v>
      </c>
      <c r="Q5" s="1698"/>
      <c r="R5" s="1701"/>
      <c r="S5" s="1701"/>
      <c r="T5" s="1699"/>
      <c r="U5" s="284" t="s">
        <v>91</v>
      </c>
      <c r="V5" s="1745" t="s">
        <v>30</v>
      </c>
      <c r="W5" s="1746"/>
      <c r="X5" s="48" t="s">
        <v>1</v>
      </c>
    </row>
    <row r="6" spans="1:25">
      <c r="A6" s="1687"/>
      <c r="B6" s="1691"/>
      <c r="C6" s="1694"/>
      <c r="D6" s="1711" t="s">
        <v>54</v>
      </c>
      <c r="E6" s="1731"/>
      <c r="F6" s="1712" t="s">
        <v>54</v>
      </c>
      <c r="G6" s="1713"/>
      <c r="H6" s="1712" t="s">
        <v>56</v>
      </c>
      <c r="I6" s="1713"/>
      <c r="J6" s="17" t="s">
        <v>57</v>
      </c>
      <c r="K6" s="17" t="s">
        <v>4</v>
      </c>
      <c r="L6" s="17" t="s">
        <v>57</v>
      </c>
      <c r="M6" s="17" t="s">
        <v>4</v>
      </c>
      <c r="N6" s="17" t="s">
        <v>57</v>
      </c>
      <c r="O6" s="17" t="s">
        <v>4</v>
      </c>
      <c r="P6" s="54" t="s">
        <v>57</v>
      </c>
      <c r="Q6" s="1712" t="s">
        <v>54</v>
      </c>
      <c r="R6" s="1713"/>
      <c r="S6" s="1712" t="s">
        <v>56</v>
      </c>
      <c r="T6" s="1713"/>
      <c r="U6" s="46" t="s">
        <v>4</v>
      </c>
      <c r="V6" s="17" t="s">
        <v>57</v>
      </c>
      <c r="W6" s="17" t="s">
        <v>4</v>
      </c>
      <c r="X6" s="49" t="s">
        <v>57</v>
      </c>
    </row>
    <row r="7" spans="1:25">
      <c r="A7" s="1687"/>
      <c r="B7" s="1691"/>
      <c r="C7" s="1694"/>
      <c r="D7" s="1691"/>
      <c r="E7" s="1732"/>
      <c r="F7" s="1714"/>
      <c r="G7" s="1715"/>
      <c r="H7" s="1714"/>
      <c r="I7" s="1715"/>
      <c r="J7" s="52" t="s">
        <v>35</v>
      </c>
      <c r="K7" s="52" t="s">
        <v>26</v>
      </c>
      <c r="L7" s="52" t="s">
        <v>29</v>
      </c>
      <c r="M7" s="52" t="s">
        <v>35</v>
      </c>
      <c r="N7" s="52" t="s">
        <v>28</v>
      </c>
      <c r="O7" s="52" t="s">
        <v>29</v>
      </c>
      <c r="P7" s="52" t="s">
        <v>28</v>
      </c>
      <c r="Q7" s="1714"/>
      <c r="R7" s="1715"/>
      <c r="S7" s="1714"/>
      <c r="T7" s="1715"/>
      <c r="U7" s="52" t="s">
        <v>29</v>
      </c>
      <c r="V7" s="52" t="s">
        <v>26</v>
      </c>
      <c r="W7" s="52" t="s">
        <v>36</v>
      </c>
      <c r="X7" s="53" t="s">
        <v>35</v>
      </c>
    </row>
    <row r="8" spans="1:25" ht="14.25" thickBot="1">
      <c r="A8" s="1742"/>
      <c r="B8" s="1692"/>
      <c r="C8" s="1695"/>
      <c r="D8" s="1692"/>
      <c r="E8" s="1733"/>
      <c r="F8" s="1716"/>
      <c r="G8" s="1717"/>
      <c r="H8" s="1716"/>
      <c r="I8" s="1717"/>
      <c r="J8" s="127">
        <v>0.75</v>
      </c>
      <c r="K8" s="127">
        <v>0.5</v>
      </c>
      <c r="L8" s="127">
        <v>0.375</v>
      </c>
      <c r="M8" s="127">
        <v>0.33333333333333331</v>
      </c>
      <c r="N8" s="67">
        <v>0.125</v>
      </c>
      <c r="O8" s="67">
        <v>0.70833333333333337</v>
      </c>
      <c r="P8" s="67">
        <v>0.79166666666666663</v>
      </c>
      <c r="Q8" s="1716"/>
      <c r="R8" s="1717"/>
      <c r="S8" s="1716"/>
      <c r="T8" s="1717"/>
      <c r="U8" s="67">
        <v>0.33333333333333331</v>
      </c>
      <c r="V8" s="127">
        <v>0.41666666666666669</v>
      </c>
      <c r="W8" s="127">
        <v>0.375</v>
      </c>
      <c r="X8" s="68">
        <v>0.75</v>
      </c>
    </row>
    <row r="9" spans="1:25" hidden="1">
      <c r="A9" s="423">
        <v>47</v>
      </c>
      <c r="B9" s="424" t="s">
        <v>169</v>
      </c>
      <c r="C9" s="425" t="s">
        <v>70</v>
      </c>
      <c r="D9" s="426" t="s">
        <v>170</v>
      </c>
      <c r="E9" s="427"/>
      <c r="F9" s="250">
        <v>48</v>
      </c>
      <c r="G9" s="428">
        <v>48</v>
      </c>
      <c r="H9" s="305">
        <v>72</v>
      </c>
      <c r="I9" s="306">
        <v>72</v>
      </c>
      <c r="J9" s="429">
        <v>43063</v>
      </c>
      <c r="K9" s="429">
        <v>43064</v>
      </c>
      <c r="L9" s="429">
        <v>43068</v>
      </c>
      <c r="M9" s="429">
        <v>43070</v>
      </c>
      <c r="N9" s="429">
        <v>43074</v>
      </c>
      <c r="O9" s="429">
        <v>43074</v>
      </c>
      <c r="P9" s="429">
        <v>43074</v>
      </c>
      <c r="Q9" s="430">
        <v>48</v>
      </c>
      <c r="R9" s="251">
        <v>48</v>
      </c>
      <c r="S9" s="305">
        <v>73</v>
      </c>
      <c r="T9" s="306">
        <v>73</v>
      </c>
      <c r="U9" s="429">
        <v>43075</v>
      </c>
      <c r="V9" s="429">
        <v>43078</v>
      </c>
      <c r="W9" s="429">
        <v>43080</v>
      </c>
      <c r="X9" s="429">
        <v>43084</v>
      </c>
    </row>
    <row r="10" spans="1:25" hidden="1">
      <c r="A10" s="419">
        <v>48</v>
      </c>
      <c r="B10" s="420" t="s">
        <v>199</v>
      </c>
      <c r="C10" s="404" t="s">
        <v>100</v>
      </c>
      <c r="D10" s="421" t="s">
        <v>200</v>
      </c>
      <c r="E10" s="431"/>
      <c r="F10" s="206">
        <v>139</v>
      </c>
      <c r="G10" s="422">
        <v>139</v>
      </c>
      <c r="H10" s="401">
        <v>30</v>
      </c>
      <c r="I10" s="402">
        <v>30</v>
      </c>
      <c r="J10" s="403">
        <v>43070</v>
      </c>
      <c r="K10" s="403">
        <v>43071</v>
      </c>
      <c r="L10" s="403">
        <v>43075</v>
      </c>
      <c r="M10" s="403">
        <v>43077</v>
      </c>
      <c r="N10" s="403">
        <v>43081</v>
      </c>
      <c r="O10" s="403">
        <v>43081</v>
      </c>
      <c r="P10" s="403">
        <v>43081</v>
      </c>
      <c r="Q10" s="405">
        <v>139</v>
      </c>
      <c r="R10" s="207">
        <v>139</v>
      </c>
      <c r="S10" s="401">
        <v>31</v>
      </c>
      <c r="T10" s="402">
        <v>31</v>
      </c>
      <c r="U10" s="403">
        <v>43082</v>
      </c>
      <c r="V10" s="403">
        <v>43085</v>
      </c>
      <c r="W10" s="403">
        <v>43087</v>
      </c>
      <c r="X10" s="403">
        <v>43091</v>
      </c>
    </row>
    <row r="11" spans="1:25" ht="14.25" hidden="1" thickBot="1">
      <c r="A11" s="432">
        <v>49</v>
      </c>
      <c r="B11" s="433"/>
      <c r="C11" s="434"/>
      <c r="D11" s="435"/>
      <c r="E11" s="436"/>
      <c r="F11" s="437"/>
      <c r="G11" s="438"/>
      <c r="H11" s="439"/>
      <c r="I11" s="440"/>
      <c r="J11" s="353">
        <v>43077</v>
      </c>
      <c r="K11" s="353">
        <v>43078</v>
      </c>
      <c r="L11" s="353">
        <v>43082</v>
      </c>
      <c r="M11" s="353">
        <v>43084</v>
      </c>
      <c r="N11" s="353">
        <v>43088</v>
      </c>
      <c r="O11" s="353">
        <v>43088</v>
      </c>
      <c r="P11" s="353">
        <v>43088</v>
      </c>
      <c r="Q11" s="654"/>
      <c r="R11" s="655"/>
      <c r="S11" s="656"/>
      <c r="T11" s="657"/>
      <c r="U11" s="353">
        <v>43089</v>
      </c>
      <c r="V11" s="353">
        <v>43092</v>
      </c>
      <c r="W11" s="353">
        <v>43094</v>
      </c>
      <c r="X11" s="353">
        <v>43098</v>
      </c>
      <c r="Y11" s="658"/>
    </row>
    <row r="12" spans="1:25" hidden="1">
      <c r="A12" s="423">
        <f>1+A11</f>
        <v>50</v>
      </c>
      <c r="B12" s="424" t="s">
        <v>169</v>
      </c>
      <c r="C12" s="425" t="s">
        <v>70</v>
      </c>
      <c r="D12" s="426" t="s">
        <v>170</v>
      </c>
      <c r="E12" s="427"/>
      <c r="F12" s="250">
        <f t="shared" ref="F12:G12" si="0">1+F9</f>
        <v>49</v>
      </c>
      <c r="G12" s="428">
        <f t="shared" si="0"/>
        <v>49</v>
      </c>
      <c r="H12" s="305">
        <f t="shared" ref="H12:I12" si="1">2+H9</f>
        <v>74</v>
      </c>
      <c r="I12" s="306">
        <f t="shared" si="1"/>
        <v>74</v>
      </c>
      <c r="J12" s="429">
        <f t="shared" ref="J12:P12" si="2">7+J11</f>
        <v>43084</v>
      </c>
      <c r="K12" s="429">
        <f t="shared" si="2"/>
        <v>43085</v>
      </c>
      <c r="L12" s="429">
        <f t="shared" si="2"/>
        <v>43089</v>
      </c>
      <c r="M12" s="429">
        <f t="shared" si="2"/>
        <v>43091</v>
      </c>
      <c r="N12" s="429">
        <f t="shared" si="2"/>
        <v>43095</v>
      </c>
      <c r="O12" s="429">
        <f t="shared" si="2"/>
        <v>43095</v>
      </c>
      <c r="P12" s="429">
        <f t="shared" si="2"/>
        <v>43095</v>
      </c>
      <c r="Q12" s="430">
        <f t="shared" ref="Q12:R12" si="3">1+Q9</f>
        <v>49</v>
      </c>
      <c r="R12" s="251">
        <f t="shared" si="3"/>
        <v>49</v>
      </c>
      <c r="S12" s="305">
        <f t="shared" ref="S12:T16" si="4">2+S9</f>
        <v>75</v>
      </c>
      <c r="T12" s="306">
        <f t="shared" si="4"/>
        <v>75</v>
      </c>
      <c r="U12" s="429">
        <f t="shared" ref="U12:X12" si="5">7+U11</f>
        <v>43096</v>
      </c>
      <c r="V12" s="429">
        <f t="shared" si="5"/>
        <v>43099</v>
      </c>
      <c r="W12" s="429">
        <f t="shared" si="5"/>
        <v>43101</v>
      </c>
      <c r="X12" s="429">
        <f t="shared" si="5"/>
        <v>43105</v>
      </c>
    </row>
    <row r="13" spans="1:25" hidden="1">
      <c r="A13" s="419">
        <f t="shared" ref="A13:A32" si="6">1+A12</f>
        <v>51</v>
      </c>
      <c r="B13" s="420" t="s">
        <v>199</v>
      </c>
      <c r="C13" s="404" t="s">
        <v>100</v>
      </c>
      <c r="D13" s="421" t="s">
        <v>200</v>
      </c>
      <c r="E13" s="431"/>
      <c r="F13" s="206">
        <f t="shared" ref="F13:G13" si="7">1+F10</f>
        <v>140</v>
      </c>
      <c r="G13" s="422">
        <f t="shared" si="7"/>
        <v>140</v>
      </c>
      <c r="H13" s="401">
        <f t="shared" ref="H13:I13" si="8">2+H10</f>
        <v>32</v>
      </c>
      <c r="I13" s="402">
        <f t="shared" si="8"/>
        <v>32</v>
      </c>
      <c r="J13" s="403">
        <f t="shared" ref="J13:P13" si="9">7+J12</f>
        <v>43091</v>
      </c>
      <c r="K13" s="403">
        <f t="shared" si="9"/>
        <v>43092</v>
      </c>
      <c r="L13" s="403">
        <f t="shared" si="9"/>
        <v>43096</v>
      </c>
      <c r="M13" s="403">
        <f t="shared" si="9"/>
        <v>43098</v>
      </c>
      <c r="N13" s="403">
        <f t="shared" si="9"/>
        <v>43102</v>
      </c>
      <c r="O13" s="403">
        <f t="shared" si="9"/>
        <v>43102</v>
      </c>
      <c r="P13" s="403">
        <f t="shared" si="9"/>
        <v>43102</v>
      </c>
      <c r="Q13" s="405">
        <f t="shared" ref="Q13:R13" si="10">1+Q10</f>
        <v>140</v>
      </c>
      <c r="R13" s="207">
        <f t="shared" si="10"/>
        <v>140</v>
      </c>
      <c r="S13" s="401">
        <f t="shared" si="4"/>
        <v>33</v>
      </c>
      <c r="T13" s="402">
        <f t="shared" si="4"/>
        <v>33</v>
      </c>
      <c r="U13" s="403">
        <f t="shared" ref="U13:X13" si="11">7+U12</f>
        <v>43103</v>
      </c>
      <c r="V13" s="403">
        <f t="shared" si="11"/>
        <v>43106</v>
      </c>
      <c r="W13" s="403">
        <f t="shared" si="11"/>
        <v>43108</v>
      </c>
      <c r="X13" s="403">
        <f t="shared" si="11"/>
        <v>43112</v>
      </c>
    </row>
    <row r="14" spans="1:25" ht="14.25" hidden="1" thickBot="1">
      <c r="A14" s="432">
        <f t="shared" si="6"/>
        <v>52</v>
      </c>
      <c r="B14" s="433"/>
      <c r="C14" s="434"/>
      <c r="D14" s="435"/>
      <c r="E14" s="436"/>
      <c r="F14" s="437"/>
      <c r="G14" s="438"/>
      <c r="H14" s="439"/>
      <c r="I14" s="440"/>
      <c r="J14" s="353">
        <f t="shared" ref="J14:P14" si="12">7+J13</f>
        <v>43098</v>
      </c>
      <c r="K14" s="353">
        <f t="shared" si="12"/>
        <v>43099</v>
      </c>
      <c r="L14" s="353">
        <f t="shared" si="12"/>
        <v>43103</v>
      </c>
      <c r="M14" s="353">
        <f t="shared" si="12"/>
        <v>43105</v>
      </c>
      <c r="N14" s="353">
        <f t="shared" si="12"/>
        <v>43109</v>
      </c>
      <c r="O14" s="353">
        <f t="shared" si="12"/>
        <v>43109</v>
      </c>
      <c r="P14" s="353">
        <f t="shared" si="12"/>
        <v>43109</v>
      </c>
      <c r="Q14" s="654"/>
      <c r="R14" s="655"/>
      <c r="S14" s="656"/>
      <c r="T14" s="657"/>
      <c r="U14" s="353">
        <f t="shared" ref="U14:X14" si="13">7+U13</f>
        <v>43110</v>
      </c>
      <c r="V14" s="353">
        <f t="shared" si="13"/>
        <v>43113</v>
      </c>
      <c r="W14" s="353">
        <f t="shared" si="13"/>
        <v>43115</v>
      </c>
      <c r="X14" s="353">
        <f t="shared" si="13"/>
        <v>43119</v>
      </c>
    </row>
    <row r="15" spans="1:25" hidden="1">
      <c r="A15" s="423">
        <v>1</v>
      </c>
      <c r="B15" s="424" t="s">
        <v>169</v>
      </c>
      <c r="C15" s="425" t="s">
        <v>70</v>
      </c>
      <c r="D15" s="426" t="s">
        <v>170</v>
      </c>
      <c r="E15" s="427"/>
      <c r="F15" s="250">
        <f t="shared" ref="F15:G15" si="14">1+F12</f>
        <v>50</v>
      </c>
      <c r="G15" s="428">
        <f t="shared" si="14"/>
        <v>50</v>
      </c>
      <c r="H15" s="305">
        <f t="shared" ref="H15:I15" si="15">2+H12</f>
        <v>76</v>
      </c>
      <c r="I15" s="306">
        <f t="shared" si="15"/>
        <v>76</v>
      </c>
      <c r="J15" s="429">
        <f t="shared" ref="J15:P15" si="16">7+J14</f>
        <v>43105</v>
      </c>
      <c r="K15" s="429">
        <f t="shared" si="16"/>
        <v>43106</v>
      </c>
      <c r="L15" s="429">
        <f t="shared" si="16"/>
        <v>43110</v>
      </c>
      <c r="M15" s="429">
        <f t="shared" si="16"/>
        <v>43112</v>
      </c>
      <c r="N15" s="429">
        <f t="shared" si="16"/>
        <v>43116</v>
      </c>
      <c r="O15" s="429">
        <f t="shared" si="16"/>
        <v>43116</v>
      </c>
      <c r="P15" s="429">
        <f t="shared" si="16"/>
        <v>43116</v>
      </c>
      <c r="Q15" s="430">
        <f t="shared" ref="Q15:R15" si="17">1+Q12</f>
        <v>50</v>
      </c>
      <c r="R15" s="251">
        <f t="shared" si="17"/>
        <v>50</v>
      </c>
      <c r="S15" s="305">
        <f t="shared" si="4"/>
        <v>77</v>
      </c>
      <c r="T15" s="306">
        <f t="shared" si="4"/>
        <v>77</v>
      </c>
      <c r="U15" s="429">
        <f t="shared" ref="U15:X15" si="18">7+U14</f>
        <v>43117</v>
      </c>
      <c r="V15" s="429">
        <f t="shared" si="18"/>
        <v>43120</v>
      </c>
      <c r="W15" s="429">
        <f t="shared" si="18"/>
        <v>43122</v>
      </c>
      <c r="X15" s="429">
        <f t="shared" si="18"/>
        <v>43126</v>
      </c>
    </row>
    <row r="16" spans="1:25" hidden="1">
      <c r="A16" s="419">
        <f t="shared" si="6"/>
        <v>2</v>
      </c>
      <c r="B16" s="420" t="s">
        <v>199</v>
      </c>
      <c r="C16" s="404" t="s">
        <v>100</v>
      </c>
      <c r="D16" s="421" t="s">
        <v>200</v>
      </c>
      <c r="E16" s="431"/>
      <c r="F16" s="206">
        <f t="shared" ref="F16:G16" si="19">1+F13</f>
        <v>141</v>
      </c>
      <c r="G16" s="422">
        <f t="shared" si="19"/>
        <v>141</v>
      </c>
      <c r="H16" s="401">
        <f t="shared" ref="H16:I16" si="20">2+H13</f>
        <v>34</v>
      </c>
      <c r="I16" s="402">
        <f t="shared" si="20"/>
        <v>34</v>
      </c>
      <c r="J16" s="403">
        <f t="shared" ref="J16:P16" si="21">7+J15</f>
        <v>43112</v>
      </c>
      <c r="K16" s="403">
        <f t="shared" si="21"/>
        <v>43113</v>
      </c>
      <c r="L16" s="403">
        <f t="shared" si="21"/>
        <v>43117</v>
      </c>
      <c r="M16" s="403">
        <f t="shared" si="21"/>
        <v>43119</v>
      </c>
      <c r="N16" s="403">
        <f t="shared" si="21"/>
        <v>43123</v>
      </c>
      <c r="O16" s="403">
        <f t="shared" si="21"/>
        <v>43123</v>
      </c>
      <c r="P16" s="403">
        <f t="shared" si="21"/>
        <v>43123</v>
      </c>
      <c r="Q16" s="405">
        <f t="shared" ref="Q16:R16" si="22">1+Q13</f>
        <v>141</v>
      </c>
      <c r="R16" s="207">
        <f t="shared" si="22"/>
        <v>141</v>
      </c>
      <c r="S16" s="401">
        <f t="shared" si="4"/>
        <v>35</v>
      </c>
      <c r="T16" s="402">
        <f t="shared" si="4"/>
        <v>35</v>
      </c>
      <c r="U16" s="403">
        <f t="shared" ref="U16:X16" si="23">7+U15</f>
        <v>43124</v>
      </c>
      <c r="V16" s="403">
        <f t="shared" si="23"/>
        <v>43127</v>
      </c>
      <c r="W16" s="403">
        <f t="shared" si="23"/>
        <v>43129</v>
      </c>
      <c r="X16" s="403">
        <f t="shared" si="23"/>
        <v>43133</v>
      </c>
    </row>
    <row r="17" spans="1:24" ht="14.25" hidden="1" thickBot="1">
      <c r="A17" s="432">
        <f t="shared" si="6"/>
        <v>3</v>
      </c>
      <c r="B17" s="433"/>
      <c r="C17" s="434"/>
      <c r="D17" s="435"/>
      <c r="E17" s="436"/>
      <c r="F17" s="437"/>
      <c r="G17" s="438"/>
      <c r="H17" s="439"/>
      <c r="I17" s="440"/>
      <c r="J17" s="353">
        <f t="shared" ref="J17:P17" si="24">7+J16</f>
        <v>43119</v>
      </c>
      <c r="K17" s="353">
        <f t="shared" si="24"/>
        <v>43120</v>
      </c>
      <c r="L17" s="353">
        <f t="shared" si="24"/>
        <v>43124</v>
      </c>
      <c r="M17" s="353">
        <f t="shared" si="24"/>
        <v>43126</v>
      </c>
      <c r="N17" s="353">
        <f t="shared" si="24"/>
        <v>43130</v>
      </c>
      <c r="O17" s="353">
        <f t="shared" si="24"/>
        <v>43130</v>
      </c>
      <c r="P17" s="353">
        <f t="shared" si="24"/>
        <v>43130</v>
      </c>
      <c r="Q17" s="654"/>
      <c r="R17" s="655"/>
      <c r="S17" s="656"/>
      <c r="T17" s="657"/>
      <c r="U17" s="353">
        <f t="shared" ref="U17:X17" si="25">7+U16</f>
        <v>43131</v>
      </c>
      <c r="V17" s="353">
        <f t="shared" si="25"/>
        <v>43134</v>
      </c>
      <c r="W17" s="353">
        <f t="shared" si="25"/>
        <v>43136</v>
      </c>
      <c r="X17" s="353">
        <f t="shared" si="25"/>
        <v>43140</v>
      </c>
    </row>
    <row r="18" spans="1:24">
      <c r="A18" s="423">
        <f t="shared" si="6"/>
        <v>4</v>
      </c>
      <c r="B18" s="424" t="s">
        <v>169</v>
      </c>
      <c r="C18" s="425" t="s">
        <v>70</v>
      </c>
      <c r="D18" s="426" t="s">
        <v>170</v>
      </c>
      <c r="E18" s="427"/>
      <c r="F18" s="250">
        <f t="shared" ref="F18:G18" si="26">1+F15</f>
        <v>51</v>
      </c>
      <c r="G18" s="428">
        <f t="shared" si="26"/>
        <v>51</v>
      </c>
      <c r="H18" s="305">
        <f t="shared" ref="H18:I18" si="27">2+H15</f>
        <v>78</v>
      </c>
      <c r="I18" s="306">
        <f t="shared" si="27"/>
        <v>78</v>
      </c>
      <c r="J18" s="429">
        <f t="shared" ref="J18:P18" si="28">7+J17</f>
        <v>43126</v>
      </c>
      <c r="K18" s="429">
        <f t="shared" si="28"/>
        <v>43127</v>
      </c>
      <c r="L18" s="429">
        <f t="shared" si="28"/>
        <v>43131</v>
      </c>
      <c r="M18" s="429">
        <f t="shared" si="28"/>
        <v>43133</v>
      </c>
      <c r="N18" s="429">
        <f t="shared" si="28"/>
        <v>43137</v>
      </c>
      <c r="O18" s="429">
        <f t="shared" si="28"/>
        <v>43137</v>
      </c>
      <c r="P18" s="429">
        <f t="shared" si="28"/>
        <v>43137</v>
      </c>
      <c r="Q18" s="430">
        <f t="shared" ref="Q18:R18" si="29">1+Q15</f>
        <v>51</v>
      </c>
      <c r="R18" s="251">
        <f t="shared" si="29"/>
        <v>51</v>
      </c>
      <c r="S18" s="305">
        <f t="shared" ref="S18:T18" si="30">2+S15</f>
        <v>79</v>
      </c>
      <c r="T18" s="306">
        <f t="shared" si="30"/>
        <v>79</v>
      </c>
      <c r="U18" s="429">
        <f t="shared" ref="U18:X18" si="31">7+U17</f>
        <v>43138</v>
      </c>
      <c r="V18" s="429">
        <f t="shared" si="31"/>
        <v>43141</v>
      </c>
      <c r="W18" s="429">
        <f t="shared" si="31"/>
        <v>43143</v>
      </c>
      <c r="X18" s="429">
        <f t="shared" si="31"/>
        <v>43147</v>
      </c>
    </row>
    <row r="19" spans="1:24">
      <c r="A19" s="419">
        <f t="shared" si="6"/>
        <v>5</v>
      </c>
      <c r="B19" s="420" t="s">
        <v>600</v>
      </c>
      <c r="C19" s="404" t="s">
        <v>100</v>
      </c>
      <c r="D19" s="421" t="s">
        <v>601</v>
      </c>
      <c r="E19" s="431"/>
      <c r="F19" s="206">
        <v>19</v>
      </c>
      <c r="G19" s="422">
        <v>19</v>
      </c>
      <c r="H19" s="401">
        <v>32</v>
      </c>
      <c r="I19" s="402">
        <v>32</v>
      </c>
      <c r="J19" s="403">
        <f t="shared" ref="J19:P19" si="32">7+J18</f>
        <v>43133</v>
      </c>
      <c r="K19" s="403">
        <f t="shared" si="32"/>
        <v>43134</v>
      </c>
      <c r="L19" s="403">
        <f t="shared" si="32"/>
        <v>43138</v>
      </c>
      <c r="M19" s="403">
        <f t="shared" si="32"/>
        <v>43140</v>
      </c>
      <c r="N19" s="403">
        <f t="shared" si="32"/>
        <v>43144</v>
      </c>
      <c r="O19" s="403">
        <f t="shared" si="32"/>
        <v>43144</v>
      </c>
      <c r="P19" s="403">
        <f t="shared" si="32"/>
        <v>43144</v>
      </c>
      <c r="Q19" s="405">
        <v>19</v>
      </c>
      <c r="R19" s="207">
        <v>19</v>
      </c>
      <c r="S19" s="401">
        <v>33</v>
      </c>
      <c r="T19" s="402">
        <v>33</v>
      </c>
      <c r="U19" s="403">
        <f t="shared" ref="U19:X19" si="33">7+U18</f>
        <v>43145</v>
      </c>
      <c r="V19" s="403">
        <f t="shared" si="33"/>
        <v>43148</v>
      </c>
      <c r="W19" s="403">
        <f t="shared" si="33"/>
        <v>43150</v>
      </c>
      <c r="X19" s="403">
        <f t="shared" si="33"/>
        <v>43154</v>
      </c>
    </row>
    <row r="20" spans="1:24" ht="14.25" thickBot="1">
      <c r="A20" s="432">
        <f t="shared" si="6"/>
        <v>6</v>
      </c>
      <c r="B20" s="433"/>
      <c r="C20" s="434"/>
      <c r="D20" s="435"/>
      <c r="E20" s="436"/>
      <c r="F20" s="437"/>
      <c r="G20" s="438"/>
      <c r="H20" s="439"/>
      <c r="I20" s="440"/>
      <c r="J20" s="353">
        <f t="shared" ref="J20:P20" si="34">7+J19</f>
        <v>43140</v>
      </c>
      <c r="K20" s="353">
        <f t="shared" si="34"/>
        <v>43141</v>
      </c>
      <c r="L20" s="353">
        <f t="shared" si="34"/>
        <v>43145</v>
      </c>
      <c r="M20" s="353">
        <f t="shared" si="34"/>
        <v>43147</v>
      </c>
      <c r="N20" s="353">
        <f t="shared" si="34"/>
        <v>43151</v>
      </c>
      <c r="O20" s="353">
        <f t="shared" si="34"/>
        <v>43151</v>
      </c>
      <c r="P20" s="353">
        <f t="shared" si="34"/>
        <v>43151</v>
      </c>
      <c r="Q20" s="654"/>
      <c r="R20" s="655"/>
      <c r="S20" s="656"/>
      <c r="T20" s="657"/>
      <c r="U20" s="353">
        <f t="shared" ref="U20:X20" si="35">7+U19</f>
        <v>43152</v>
      </c>
      <c r="V20" s="353">
        <f t="shared" si="35"/>
        <v>43155</v>
      </c>
      <c r="W20" s="353">
        <f t="shared" si="35"/>
        <v>43157</v>
      </c>
      <c r="X20" s="353">
        <f t="shared" si="35"/>
        <v>43161</v>
      </c>
    </row>
    <row r="21" spans="1:24">
      <c r="A21" s="423">
        <f t="shared" si="6"/>
        <v>7</v>
      </c>
      <c r="B21" s="424" t="s">
        <v>169</v>
      </c>
      <c r="C21" s="425" t="s">
        <v>70</v>
      </c>
      <c r="D21" s="426" t="s">
        <v>170</v>
      </c>
      <c r="E21" s="427"/>
      <c r="F21" s="250">
        <f t="shared" ref="F21:G21" si="36">1+F18</f>
        <v>52</v>
      </c>
      <c r="G21" s="428">
        <f t="shared" si="36"/>
        <v>52</v>
      </c>
      <c r="H21" s="305">
        <f t="shared" ref="H21:I21" si="37">2+H18</f>
        <v>80</v>
      </c>
      <c r="I21" s="306">
        <f t="shared" si="37"/>
        <v>80</v>
      </c>
      <c r="J21" s="429">
        <f t="shared" ref="J21:P21" si="38">7+J20</f>
        <v>43147</v>
      </c>
      <c r="K21" s="429">
        <f t="shared" si="38"/>
        <v>43148</v>
      </c>
      <c r="L21" s="429">
        <f t="shared" si="38"/>
        <v>43152</v>
      </c>
      <c r="M21" s="429">
        <f t="shared" si="38"/>
        <v>43154</v>
      </c>
      <c r="N21" s="429">
        <f t="shared" si="38"/>
        <v>43158</v>
      </c>
      <c r="O21" s="429">
        <f t="shared" si="38"/>
        <v>43158</v>
      </c>
      <c r="P21" s="429">
        <f t="shared" si="38"/>
        <v>43158</v>
      </c>
      <c r="Q21" s="430">
        <f t="shared" ref="Q21:R21" si="39">1+Q18</f>
        <v>52</v>
      </c>
      <c r="R21" s="251">
        <f t="shared" si="39"/>
        <v>52</v>
      </c>
      <c r="S21" s="305">
        <f t="shared" ref="S21:T21" si="40">2+S18</f>
        <v>81</v>
      </c>
      <c r="T21" s="306">
        <f t="shared" si="40"/>
        <v>81</v>
      </c>
      <c r="U21" s="429">
        <f t="shared" ref="U21:X21" si="41">7+U20</f>
        <v>43159</v>
      </c>
      <c r="V21" s="429">
        <f t="shared" si="41"/>
        <v>43162</v>
      </c>
      <c r="W21" s="429">
        <f t="shared" si="41"/>
        <v>43164</v>
      </c>
      <c r="X21" s="429">
        <f t="shared" si="41"/>
        <v>43168</v>
      </c>
    </row>
    <row r="22" spans="1:24">
      <c r="A22" s="419">
        <f t="shared" si="6"/>
        <v>8</v>
      </c>
      <c r="B22" s="420" t="s">
        <v>600</v>
      </c>
      <c r="C22" s="404" t="s">
        <v>100</v>
      </c>
      <c r="D22" s="421" t="s">
        <v>601</v>
      </c>
      <c r="E22" s="431"/>
      <c r="F22" s="206">
        <f t="shared" ref="F22:G22" si="42">1+F19</f>
        <v>20</v>
      </c>
      <c r="G22" s="422">
        <f t="shared" si="42"/>
        <v>20</v>
      </c>
      <c r="H22" s="401">
        <f t="shared" ref="H22:I22" si="43">2+H19</f>
        <v>34</v>
      </c>
      <c r="I22" s="402">
        <f t="shared" si="43"/>
        <v>34</v>
      </c>
      <c r="J22" s="403">
        <f t="shared" ref="J22:P22" si="44">7+J21</f>
        <v>43154</v>
      </c>
      <c r="K22" s="403">
        <f t="shared" si="44"/>
        <v>43155</v>
      </c>
      <c r="L22" s="403">
        <f t="shared" si="44"/>
        <v>43159</v>
      </c>
      <c r="M22" s="403">
        <f t="shared" si="44"/>
        <v>43161</v>
      </c>
      <c r="N22" s="403">
        <f t="shared" si="44"/>
        <v>43165</v>
      </c>
      <c r="O22" s="403">
        <f t="shared" si="44"/>
        <v>43165</v>
      </c>
      <c r="P22" s="403">
        <f t="shared" si="44"/>
        <v>43165</v>
      </c>
      <c r="Q22" s="405">
        <f t="shared" ref="Q22:R22" si="45">1+Q19</f>
        <v>20</v>
      </c>
      <c r="R22" s="207">
        <f t="shared" si="45"/>
        <v>20</v>
      </c>
      <c r="S22" s="401">
        <f t="shared" ref="S22:T22" si="46">2+S19</f>
        <v>35</v>
      </c>
      <c r="T22" s="402">
        <f t="shared" si="46"/>
        <v>35</v>
      </c>
      <c r="U22" s="403">
        <f t="shared" ref="U22:X22" si="47">7+U21</f>
        <v>43166</v>
      </c>
      <c r="V22" s="403">
        <f t="shared" si="47"/>
        <v>43169</v>
      </c>
      <c r="W22" s="403">
        <f t="shared" si="47"/>
        <v>43171</v>
      </c>
      <c r="X22" s="403">
        <f t="shared" si="47"/>
        <v>43175</v>
      </c>
    </row>
    <row r="23" spans="1:24" ht="14.25" thickBot="1">
      <c r="A23" s="432">
        <f t="shared" si="6"/>
        <v>9</v>
      </c>
      <c r="B23" s="433"/>
      <c r="C23" s="434"/>
      <c r="D23" s="435"/>
      <c r="E23" s="436"/>
      <c r="F23" s="437"/>
      <c r="G23" s="438"/>
      <c r="H23" s="439"/>
      <c r="I23" s="440"/>
      <c r="J23" s="353">
        <f t="shared" ref="J23:P23" si="48">7+J22</f>
        <v>43161</v>
      </c>
      <c r="K23" s="353">
        <f t="shared" si="48"/>
        <v>43162</v>
      </c>
      <c r="L23" s="353">
        <f t="shared" si="48"/>
        <v>43166</v>
      </c>
      <c r="M23" s="353">
        <f t="shared" si="48"/>
        <v>43168</v>
      </c>
      <c r="N23" s="353">
        <f t="shared" si="48"/>
        <v>43172</v>
      </c>
      <c r="O23" s="353">
        <f t="shared" si="48"/>
        <v>43172</v>
      </c>
      <c r="P23" s="353">
        <f t="shared" si="48"/>
        <v>43172</v>
      </c>
      <c r="Q23" s="654"/>
      <c r="R23" s="655"/>
      <c r="S23" s="656"/>
      <c r="T23" s="657"/>
      <c r="U23" s="353">
        <f t="shared" ref="U23:X23" si="49">7+U22</f>
        <v>43173</v>
      </c>
      <c r="V23" s="353">
        <f t="shared" si="49"/>
        <v>43176</v>
      </c>
      <c r="W23" s="353">
        <f t="shared" si="49"/>
        <v>43178</v>
      </c>
      <c r="X23" s="353">
        <f t="shared" si="49"/>
        <v>43182</v>
      </c>
    </row>
    <row r="24" spans="1:24">
      <c r="A24" s="423">
        <f t="shared" si="6"/>
        <v>10</v>
      </c>
      <c r="B24" s="424" t="s">
        <v>169</v>
      </c>
      <c r="C24" s="425" t="s">
        <v>70</v>
      </c>
      <c r="D24" s="426" t="s">
        <v>170</v>
      </c>
      <c r="E24" s="427"/>
      <c r="F24" s="250">
        <f t="shared" ref="F24:G24" si="50">1+F21</f>
        <v>53</v>
      </c>
      <c r="G24" s="428">
        <f t="shared" si="50"/>
        <v>53</v>
      </c>
      <c r="H24" s="305">
        <f t="shared" ref="H24:I24" si="51">2+H21</f>
        <v>82</v>
      </c>
      <c r="I24" s="306">
        <f t="shared" si="51"/>
        <v>82</v>
      </c>
      <c r="J24" s="429">
        <f t="shared" ref="J24:P24" si="52">7+J23</f>
        <v>43168</v>
      </c>
      <c r="K24" s="429">
        <f t="shared" si="52"/>
        <v>43169</v>
      </c>
      <c r="L24" s="429">
        <f t="shared" si="52"/>
        <v>43173</v>
      </c>
      <c r="M24" s="429">
        <f t="shared" si="52"/>
        <v>43175</v>
      </c>
      <c r="N24" s="429">
        <f t="shared" si="52"/>
        <v>43179</v>
      </c>
      <c r="O24" s="429">
        <f t="shared" si="52"/>
        <v>43179</v>
      </c>
      <c r="P24" s="429">
        <f t="shared" si="52"/>
        <v>43179</v>
      </c>
      <c r="Q24" s="430">
        <f t="shared" ref="Q24:R24" si="53">1+Q21</f>
        <v>53</v>
      </c>
      <c r="R24" s="251">
        <f t="shared" si="53"/>
        <v>53</v>
      </c>
      <c r="S24" s="305">
        <f t="shared" ref="S24:T24" si="54">2+S21</f>
        <v>83</v>
      </c>
      <c r="T24" s="306">
        <f t="shared" si="54"/>
        <v>83</v>
      </c>
      <c r="U24" s="429">
        <f t="shared" ref="U24:X24" si="55">7+U23</f>
        <v>43180</v>
      </c>
      <c r="V24" s="429">
        <f t="shared" si="55"/>
        <v>43183</v>
      </c>
      <c r="W24" s="429">
        <f t="shared" si="55"/>
        <v>43185</v>
      </c>
      <c r="X24" s="429">
        <f t="shared" si="55"/>
        <v>43189</v>
      </c>
    </row>
    <row r="25" spans="1:24">
      <c r="A25" s="419">
        <f t="shared" si="6"/>
        <v>11</v>
      </c>
      <c r="B25" s="420" t="s">
        <v>600</v>
      </c>
      <c r="C25" s="404" t="s">
        <v>100</v>
      </c>
      <c r="D25" s="421" t="s">
        <v>601</v>
      </c>
      <c r="E25" s="431"/>
      <c r="F25" s="206">
        <f t="shared" ref="F25:G25" si="56">1+F22</f>
        <v>21</v>
      </c>
      <c r="G25" s="422">
        <f t="shared" si="56"/>
        <v>21</v>
      </c>
      <c r="H25" s="401">
        <f t="shared" ref="H25:I25" si="57">2+H22</f>
        <v>36</v>
      </c>
      <c r="I25" s="402">
        <f t="shared" si="57"/>
        <v>36</v>
      </c>
      <c r="J25" s="403">
        <f t="shared" ref="J25:P25" si="58">7+J24</f>
        <v>43175</v>
      </c>
      <c r="K25" s="403">
        <f t="shared" si="58"/>
        <v>43176</v>
      </c>
      <c r="L25" s="403">
        <f t="shared" si="58"/>
        <v>43180</v>
      </c>
      <c r="M25" s="403">
        <f t="shared" si="58"/>
        <v>43182</v>
      </c>
      <c r="N25" s="403">
        <f t="shared" si="58"/>
        <v>43186</v>
      </c>
      <c r="O25" s="403">
        <f t="shared" si="58"/>
        <v>43186</v>
      </c>
      <c r="P25" s="403">
        <f t="shared" si="58"/>
        <v>43186</v>
      </c>
      <c r="Q25" s="405">
        <f t="shared" ref="Q25:R25" si="59">1+Q22</f>
        <v>21</v>
      </c>
      <c r="R25" s="207">
        <f t="shared" si="59"/>
        <v>21</v>
      </c>
      <c r="S25" s="401">
        <f t="shared" ref="S25:T25" si="60">2+S22</f>
        <v>37</v>
      </c>
      <c r="T25" s="402">
        <f t="shared" si="60"/>
        <v>37</v>
      </c>
      <c r="U25" s="403">
        <f t="shared" ref="U25:X25" si="61">7+U24</f>
        <v>43187</v>
      </c>
      <c r="V25" s="403">
        <f t="shared" si="61"/>
        <v>43190</v>
      </c>
      <c r="W25" s="403">
        <f t="shared" si="61"/>
        <v>43192</v>
      </c>
      <c r="X25" s="403">
        <f t="shared" si="61"/>
        <v>43196</v>
      </c>
    </row>
    <row r="26" spans="1:24" ht="14.25" thickBot="1">
      <c r="A26" s="432">
        <f t="shared" si="6"/>
        <v>12</v>
      </c>
      <c r="B26" s="433"/>
      <c r="C26" s="434"/>
      <c r="D26" s="435"/>
      <c r="E26" s="436"/>
      <c r="F26" s="437"/>
      <c r="G26" s="438"/>
      <c r="H26" s="439"/>
      <c r="I26" s="440"/>
      <c r="J26" s="353">
        <f t="shared" ref="J26:P26" si="62">7+J25</f>
        <v>43182</v>
      </c>
      <c r="K26" s="353">
        <f t="shared" si="62"/>
        <v>43183</v>
      </c>
      <c r="L26" s="353">
        <f t="shared" si="62"/>
        <v>43187</v>
      </c>
      <c r="M26" s="353">
        <f t="shared" si="62"/>
        <v>43189</v>
      </c>
      <c r="N26" s="353">
        <f t="shared" si="62"/>
        <v>43193</v>
      </c>
      <c r="O26" s="353">
        <f t="shared" si="62"/>
        <v>43193</v>
      </c>
      <c r="P26" s="353">
        <f t="shared" si="62"/>
        <v>43193</v>
      </c>
      <c r="Q26" s="654"/>
      <c r="R26" s="655"/>
      <c r="S26" s="656"/>
      <c r="T26" s="657"/>
      <c r="U26" s="353">
        <f t="shared" ref="U26:X26" si="63">7+U25</f>
        <v>43194</v>
      </c>
      <c r="V26" s="353">
        <f t="shared" si="63"/>
        <v>43197</v>
      </c>
      <c r="W26" s="353">
        <f t="shared" si="63"/>
        <v>43199</v>
      </c>
      <c r="X26" s="353">
        <f t="shared" si="63"/>
        <v>43203</v>
      </c>
    </row>
    <row r="27" spans="1:24">
      <c r="A27" s="423">
        <f t="shared" si="6"/>
        <v>13</v>
      </c>
      <c r="B27" s="424" t="s">
        <v>169</v>
      </c>
      <c r="C27" s="425" t="s">
        <v>70</v>
      </c>
      <c r="D27" s="426" t="s">
        <v>170</v>
      </c>
      <c r="E27" s="427"/>
      <c r="F27" s="250">
        <f t="shared" ref="F27:G27" si="64">1+F24</f>
        <v>54</v>
      </c>
      <c r="G27" s="428">
        <f t="shared" si="64"/>
        <v>54</v>
      </c>
      <c r="H27" s="305">
        <f t="shared" ref="H27:I27" si="65">2+H24</f>
        <v>84</v>
      </c>
      <c r="I27" s="306">
        <f t="shared" si="65"/>
        <v>84</v>
      </c>
      <c r="J27" s="429">
        <f t="shared" ref="J27:P27" si="66">7+J26</f>
        <v>43189</v>
      </c>
      <c r="K27" s="429">
        <f t="shared" si="66"/>
        <v>43190</v>
      </c>
      <c r="L27" s="429">
        <f t="shared" si="66"/>
        <v>43194</v>
      </c>
      <c r="M27" s="429">
        <f t="shared" si="66"/>
        <v>43196</v>
      </c>
      <c r="N27" s="429">
        <f t="shared" si="66"/>
        <v>43200</v>
      </c>
      <c r="O27" s="429">
        <f t="shared" si="66"/>
        <v>43200</v>
      </c>
      <c r="P27" s="429">
        <f t="shared" si="66"/>
        <v>43200</v>
      </c>
      <c r="Q27" s="430">
        <f t="shared" ref="Q27:R27" si="67">1+Q24</f>
        <v>54</v>
      </c>
      <c r="R27" s="251">
        <f t="shared" si="67"/>
        <v>54</v>
      </c>
      <c r="S27" s="305">
        <f t="shared" ref="S27:T27" si="68">2+S24</f>
        <v>85</v>
      </c>
      <c r="T27" s="306">
        <f t="shared" si="68"/>
        <v>85</v>
      </c>
      <c r="U27" s="429">
        <f t="shared" ref="U27:X27" si="69">7+U26</f>
        <v>43201</v>
      </c>
      <c r="V27" s="429">
        <f t="shared" si="69"/>
        <v>43204</v>
      </c>
      <c r="W27" s="429">
        <f t="shared" si="69"/>
        <v>43206</v>
      </c>
      <c r="X27" s="429">
        <f t="shared" si="69"/>
        <v>43210</v>
      </c>
    </row>
    <row r="28" spans="1:24">
      <c r="A28" s="419">
        <f t="shared" si="6"/>
        <v>14</v>
      </c>
      <c r="B28" s="420" t="s">
        <v>600</v>
      </c>
      <c r="C28" s="404" t="s">
        <v>100</v>
      </c>
      <c r="D28" s="421" t="s">
        <v>601</v>
      </c>
      <c r="E28" s="431"/>
      <c r="F28" s="206">
        <f t="shared" ref="F28:G28" si="70">1+F25</f>
        <v>22</v>
      </c>
      <c r="G28" s="422">
        <f t="shared" si="70"/>
        <v>22</v>
      </c>
      <c r="H28" s="401">
        <f t="shared" ref="H28:I28" si="71">2+H25</f>
        <v>38</v>
      </c>
      <c r="I28" s="402">
        <f t="shared" si="71"/>
        <v>38</v>
      </c>
      <c r="J28" s="403">
        <f t="shared" ref="J28:P28" si="72">7+J27</f>
        <v>43196</v>
      </c>
      <c r="K28" s="403">
        <f t="shared" si="72"/>
        <v>43197</v>
      </c>
      <c r="L28" s="403">
        <f t="shared" si="72"/>
        <v>43201</v>
      </c>
      <c r="M28" s="403">
        <f t="shared" si="72"/>
        <v>43203</v>
      </c>
      <c r="N28" s="403">
        <f t="shared" si="72"/>
        <v>43207</v>
      </c>
      <c r="O28" s="403">
        <f t="shared" si="72"/>
        <v>43207</v>
      </c>
      <c r="P28" s="403">
        <f t="shared" si="72"/>
        <v>43207</v>
      </c>
      <c r="Q28" s="405">
        <f t="shared" ref="Q28:R28" si="73">1+Q25</f>
        <v>22</v>
      </c>
      <c r="R28" s="207">
        <f t="shared" si="73"/>
        <v>22</v>
      </c>
      <c r="S28" s="401">
        <f t="shared" ref="S28:T28" si="74">2+S25</f>
        <v>39</v>
      </c>
      <c r="T28" s="402">
        <f t="shared" si="74"/>
        <v>39</v>
      </c>
      <c r="U28" s="403">
        <f t="shared" ref="U28:X28" si="75">7+U27</f>
        <v>43208</v>
      </c>
      <c r="V28" s="403">
        <f t="shared" si="75"/>
        <v>43211</v>
      </c>
      <c r="W28" s="403">
        <f t="shared" si="75"/>
        <v>43213</v>
      </c>
      <c r="X28" s="403">
        <f t="shared" si="75"/>
        <v>43217</v>
      </c>
    </row>
    <row r="29" spans="1:24" ht="14.25" thickBot="1">
      <c r="A29" s="432">
        <f t="shared" si="6"/>
        <v>15</v>
      </c>
      <c r="B29" s="433"/>
      <c r="C29" s="434"/>
      <c r="D29" s="435"/>
      <c r="E29" s="436"/>
      <c r="F29" s="437"/>
      <c r="G29" s="438"/>
      <c r="H29" s="439"/>
      <c r="I29" s="440"/>
      <c r="J29" s="353">
        <f t="shared" ref="J29:P29" si="76">7+J28</f>
        <v>43203</v>
      </c>
      <c r="K29" s="353">
        <f t="shared" si="76"/>
        <v>43204</v>
      </c>
      <c r="L29" s="353">
        <f t="shared" si="76"/>
        <v>43208</v>
      </c>
      <c r="M29" s="353">
        <f t="shared" si="76"/>
        <v>43210</v>
      </c>
      <c r="N29" s="353">
        <f t="shared" si="76"/>
        <v>43214</v>
      </c>
      <c r="O29" s="353">
        <f t="shared" si="76"/>
        <v>43214</v>
      </c>
      <c r="P29" s="353">
        <f t="shared" si="76"/>
        <v>43214</v>
      </c>
      <c r="Q29" s="654"/>
      <c r="R29" s="655"/>
      <c r="S29" s="656"/>
      <c r="T29" s="657"/>
      <c r="U29" s="353">
        <f t="shared" ref="U29:X29" si="77">7+U28</f>
        <v>43215</v>
      </c>
      <c r="V29" s="353">
        <f t="shared" si="77"/>
        <v>43218</v>
      </c>
      <c r="W29" s="353">
        <f t="shared" si="77"/>
        <v>43220</v>
      </c>
      <c r="X29" s="353">
        <f t="shared" si="77"/>
        <v>43224</v>
      </c>
    </row>
    <row r="30" spans="1:24">
      <c r="A30" s="423">
        <f t="shared" si="6"/>
        <v>16</v>
      </c>
      <c r="B30" s="424" t="s">
        <v>169</v>
      </c>
      <c r="C30" s="425" t="s">
        <v>70</v>
      </c>
      <c r="D30" s="426" t="s">
        <v>170</v>
      </c>
      <c r="E30" s="427"/>
      <c r="F30" s="250">
        <f t="shared" ref="F30:G30" si="78">1+F27</f>
        <v>55</v>
      </c>
      <c r="G30" s="428">
        <f t="shared" si="78"/>
        <v>55</v>
      </c>
      <c r="H30" s="305">
        <f t="shared" ref="H30:I30" si="79">2+H27</f>
        <v>86</v>
      </c>
      <c r="I30" s="306">
        <f t="shared" si="79"/>
        <v>86</v>
      </c>
      <c r="J30" s="429">
        <f t="shared" ref="J30:P30" si="80">7+J29</f>
        <v>43210</v>
      </c>
      <c r="K30" s="429">
        <f t="shared" si="80"/>
        <v>43211</v>
      </c>
      <c r="L30" s="429">
        <f t="shared" si="80"/>
        <v>43215</v>
      </c>
      <c r="M30" s="429">
        <f t="shared" si="80"/>
        <v>43217</v>
      </c>
      <c r="N30" s="429">
        <f t="shared" si="80"/>
        <v>43221</v>
      </c>
      <c r="O30" s="429">
        <f t="shared" si="80"/>
        <v>43221</v>
      </c>
      <c r="P30" s="429">
        <f t="shared" si="80"/>
        <v>43221</v>
      </c>
      <c r="Q30" s="430">
        <f t="shared" ref="Q30:R30" si="81">1+Q27</f>
        <v>55</v>
      </c>
      <c r="R30" s="251">
        <f t="shared" si="81"/>
        <v>55</v>
      </c>
      <c r="S30" s="305">
        <f t="shared" ref="S30:T30" si="82">2+S27</f>
        <v>87</v>
      </c>
      <c r="T30" s="306">
        <f t="shared" si="82"/>
        <v>87</v>
      </c>
      <c r="U30" s="429">
        <f t="shared" ref="U30:X30" si="83">7+U29</f>
        <v>43222</v>
      </c>
      <c r="V30" s="429">
        <f t="shared" si="83"/>
        <v>43225</v>
      </c>
      <c r="W30" s="429">
        <f t="shared" si="83"/>
        <v>43227</v>
      </c>
      <c r="X30" s="429">
        <f t="shared" si="83"/>
        <v>43231</v>
      </c>
    </row>
    <row r="31" spans="1:24">
      <c r="A31" s="419">
        <f t="shared" si="6"/>
        <v>17</v>
      </c>
      <c r="B31" s="420" t="s">
        <v>600</v>
      </c>
      <c r="C31" s="404" t="s">
        <v>100</v>
      </c>
      <c r="D31" s="421" t="s">
        <v>601</v>
      </c>
      <c r="E31" s="431"/>
      <c r="F31" s="206">
        <f t="shared" ref="F31:G31" si="84">1+F28</f>
        <v>23</v>
      </c>
      <c r="G31" s="422">
        <f t="shared" si="84"/>
        <v>23</v>
      </c>
      <c r="H31" s="401">
        <f t="shared" ref="H31:I31" si="85">2+H28</f>
        <v>40</v>
      </c>
      <c r="I31" s="402">
        <f t="shared" si="85"/>
        <v>40</v>
      </c>
      <c r="J31" s="403">
        <f t="shared" ref="J31:P31" si="86">7+J30</f>
        <v>43217</v>
      </c>
      <c r="K31" s="403">
        <f t="shared" si="86"/>
        <v>43218</v>
      </c>
      <c r="L31" s="403">
        <f t="shared" si="86"/>
        <v>43222</v>
      </c>
      <c r="M31" s="403">
        <f t="shared" si="86"/>
        <v>43224</v>
      </c>
      <c r="N31" s="403">
        <f t="shared" si="86"/>
        <v>43228</v>
      </c>
      <c r="O31" s="403">
        <f t="shared" si="86"/>
        <v>43228</v>
      </c>
      <c r="P31" s="403">
        <f t="shared" si="86"/>
        <v>43228</v>
      </c>
      <c r="Q31" s="405">
        <f t="shared" ref="Q31:R31" si="87">1+Q28</f>
        <v>23</v>
      </c>
      <c r="R31" s="207">
        <f t="shared" si="87"/>
        <v>23</v>
      </c>
      <c r="S31" s="401">
        <f t="shared" ref="S31:T31" si="88">2+S28</f>
        <v>41</v>
      </c>
      <c r="T31" s="402">
        <f t="shared" si="88"/>
        <v>41</v>
      </c>
      <c r="U31" s="403">
        <f t="shared" ref="U31:X31" si="89">7+U30</f>
        <v>43229</v>
      </c>
      <c r="V31" s="403">
        <f t="shared" si="89"/>
        <v>43232</v>
      </c>
      <c r="W31" s="403">
        <f t="shared" si="89"/>
        <v>43234</v>
      </c>
      <c r="X31" s="403">
        <f t="shared" si="89"/>
        <v>43238</v>
      </c>
    </row>
    <row r="32" spans="1:24" ht="14.25" thickBot="1">
      <c r="A32" s="432">
        <f t="shared" si="6"/>
        <v>18</v>
      </c>
      <c r="B32" s="433"/>
      <c r="C32" s="434"/>
      <c r="D32" s="435"/>
      <c r="E32" s="436"/>
      <c r="F32" s="437"/>
      <c r="G32" s="438"/>
      <c r="H32" s="439"/>
      <c r="I32" s="440"/>
      <c r="J32" s="353">
        <f t="shared" ref="J32:P32" si="90">7+J31</f>
        <v>43224</v>
      </c>
      <c r="K32" s="353">
        <f t="shared" si="90"/>
        <v>43225</v>
      </c>
      <c r="L32" s="353">
        <f t="shared" si="90"/>
        <v>43229</v>
      </c>
      <c r="M32" s="353">
        <f t="shared" si="90"/>
        <v>43231</v>
      </c>
      <c r="N32" s="353">
        <f t="shared" si="90"/>
        <v>43235</v>
      </c>
      <c r="O32" s="353">
        <f t="shared" si="90"/>
        <v>43235</v>
      </c>
      <c r="P32" s="353">
        <f t="shared" si="90"/>
        <v>43235</v>
      </c>
      <c r="Q32" s="654"/>
      <c r="R32" s="655"/>
      <c r="S32" s="656"/>
      <c r="T32" s="657"/>
      <c r="U32" s="353">
        <f t="shared" ref="U32:X32" si="91">7+U31</f>
        <v>43236</v>
      </c>
      <c r="V32" s="353">
        <f t="shared" si="91"/>
        <v>43239</v>
      </c>
      <c r="W32" s="353">
        <f t="shared" si="91"/>
        <v>43241</v>
      </c>
      <c r="X32" s="353">
        <f t="shared" si="91"/>
        <v>43245</v>
      </c>
    </row>
  </sheetData>
  <customSheetViews>
    <customSheetView guid="{967F5A9F-B253-4BD7-B2F0-D5E9263F4F1E}" scale="90" fitToPage="1">
      <selection activeCell="D39" sqref="D39"/>
      <pageMargins left="0.25" right="0.25" top="0.75" bottom="0.75" header="0.3" footer="0.3"/>
      <pageSetup paperSize="9" scale="60" orientation="landscape" r:id="rId1"/>
    </customSheetView>
    <customSheetView guid="{EDB95A30-2005-496F-A42F-4573444B48C4}" scale="90" fitToPage="1" topLeftCell="A31">
      <selection activeCell="R32" sqref="R32"/>
      <pageMargins left="0.25" right="0.25" top="0.75" bottom="0.75" header="0.3" footer="0.3"/>
      <pageSetup paperSize="9" scale="60" orientation="landscape" r:id="rId2"/>
    </customSheetView>
    <customSheetView guid="{BCF08811-82CB-4E16-BDD9-794154AADE6D}" scale="90" fitToPage="1">
      <selection activeCell="A14" sqref="A14:XFD14"/>
      <pageMargins left="0.25" right="0.25" top="0.75" bottom="0.75" header="0.3" footer="0.3"/>
      <pageSetup paperSize="9" scale="60" orientation="landscape" r:id="rId3"/>
    </customSheetView>
    <customSheetView guid="{D237E25F-83F7-4363-8B2A-30407D508333}" fitToPage="1">
      <selection activeCell="O4" sqref="A1:IV65536"/>
      <pageMargins left="0.7" right="0.7" top="0.75" bottom="0.75" header="0.3" footer="0.3"/>
      <pageSetup paperSize="9" scale="61" orientation="landscape" r:id="rId4"/>
    </customSheetView>
    <customSheetView guid="{8D57CB67-B754-4BD0-BD8A-07ED4472C255}" fitToPage="1">
      <selection activeCell="Q32" sqref="Q32"/>
      <pageMargins left="0.7" right="0.7" top="0.75" bottom="0.75" header="0.3" footer="0.3"/>
      <pageSetup paperSize="9" scale="61" orientation="landscape" r:id="rId5"/>
    </customSheetView>
    <customSheetView guid="{CE63BE3B-321D-4576-9D13-C9B7CB99D4AC}" scale="90" fitToPage="1" hiddenRows="1">
      <selection activeCell="N58" sqref="N58"/>
      <pageMargins left="0.25" right="0.25" top="0.75" bottom="0.75" header="0.3" footer="0.3"/>
      <pageSetup paperSize="9" scale="60" orientation="landscape" r:id="rId6"/>
    </customSheetView>
    <customSheetView guid="{58347BB0-EA7D-4163-8F7A-9A95E53AC1B7}" fitToPage="1" hiddenRows="1">
      <selection activeCell="P85" sqref="P85"/>
      <pageMargins left="0.25" right="0.25" top="0.75" bottom="0.75" header="0.3" footer="0.3"/>
      <pageSetup paperSize="9" scale="60" orientation="landscape" r:id="rId7"/>
    </customSheetView>
    <customSheetView guid="{B5A50C90-D2E8-4109-B6CD-C9EF05DECB2C}" fitToPage="1" hiddenRows="1">
      <selection activeCell="Q32" sqref="Q32"/>
      <pageMargins left="0.25" right="0.25" top="0.75" bottom="0.75" header="0.3" footer="0.3"/>
      <pageSetup paperSize="9" scale="60" orientation="landscape" r:id="rId8"/>
    </customSheetView>
  </customSheetViews>
  <mergeCells count="20">
    <mergeCell ref="S6:T8"/>
    <mergeCell ref="H6:I8"/>
    <mergeCell ref="V4:W4"/>
    <mergeCell ref="V5:W5"/>
    <mergeCell ref="Q4:T5"/>
    <mergeCell ref="J4:K4"/>
    <mergeCell ref="L4:M4"/>
    <mergeCell ref="N4:O4"/>
    <mergeCell ref="L5:M5"/>
    <mergeCell ref="Q6:R8"/>
    <mergeCell ref="N5:O5"/>
    <mergeCell ref="J5:K5"/>
    <mergeCell ref="E6:E8"/>
    <mergeCell ref="D4:E5"/>
    <mergeCell ref="F4:I5"/>
    <mergeCell ref="D6:D8"/>
    <mergeCell ref="A4:A8"/>
    <mergeCell ref="B4:B8"/>
    <mergeCell ref="F6:G8"/>
    <mergeCell ref="C4:C8"/>
  </mergeCells>
  <phoneticPr fontId="75" type="noConversion"/>
  <pageMargins left="0.25" right="0.25" top="0.75" bottom="0.75" header="0.3" footer="0.3"/>
  <pageSetup paperSize="9" scale="60" orientation="landscape" r:id="rId9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3"/>
    <pageSetUpPr fitToPage="1"/>
  </sheetPr>
  <dimension ref="A1:AC57"/>
  <sheetViews>
    <sheetView zoomScale="90" zoomScaleNormal="90" workbookViewId="0">
      <selection activeCell="O60" sqref="O60"/>
    </sheetView>
  </sheetViews>
  <sheetFormatPr defaultColWidth="9" defaultRowHeight="13.5"/>
  <cols>
    <col min="1" max="1" width="4.375" style="357" customWidth="1"/>
    <col min="2" max="2" width="18.5" style="358" customWidth="1"/>
    <col min="3" max="3" width="7.5" style="358" customWidth="1"/>
    <col min="4" max="4" width="6.875" style="358" customWidth="1"/>
    <col min="5" max="5" width="4.5" style="358" customWidth="1"/>
    <col min="6" max="6" width="7.875" style="355" customWidth="1"/>
    <col min="7" max="8" width="7.75" style="355" customWidth="1"/>
    <col min="9" max="9" width="7.875" style="355" customWidth="1"/>
    <col min="10" max="25" width="9.375" style="355" customWidth="1"/>
    <col min="26" max="26" width="14.5" style="355" customWidth="1"/>
    <col min="27" max="27" width="9.375" style="355" customWidth="1"/>
    <col min="28" max="28" width="14.75" style="355" customWidth="1"/>
    <col min="29" max="30" width="9" style="355" customWidth="1"/>
    <col min="31" max="16384" width="9" style="355"/>
  </cols>
  <sheetData>
    <row r="1" spans="1:29" ht="24.75" customHeight="1">
      <c r="A1" s="704" t="s">
        <v>399</v>
      </c>
    </row>
    <row r="2" spans="1:29" ht="19.5">
      <c r="A2" s="490" t="s">
        <v>409</v>
      </c>
      <c r="B2" s="175"/>
      <c r="C2" s="175"/>
      <c r="D2" s="176"/>
      <c r="E2" s="176"/>
      <c r="F2" s="484"/>
      <c r="G2" s="484"/>
      <c r="H2" s="484"/>
      <c r="I2" s="484"/>
      <c r="J2" s="485"/>
      <c r="K2" s="486"/>
      <c r="L2" s="485"/>
      <c r="M2" s="485"/>
      <c r="N2" s="485"/>
      <c r="P2" s="485"/>
      <c r="R2" s="485"/>
      <c r="S2" s="485"/>
      <c r="T2" s="485"/>
      <c r="AB2" s="400"/>
    </row>
    <row r="3" spans="1:29" ht="15.75" thickBot="1">
      <c r="A3" s="491" t="s">
        <v>190</v>
      </c>
      <c r="B3" s="179"/>
      <c r="C3" s="179"/>
      <c r="D3" s="179"/>
      <c r="E3" s="179"/>
      <c r="F3" s="95"/>
      <c r="G3" s="95"/>
      <c r="H3" s="95"/>
      <c r="I3" s="95"/>
      <c r="J3" s="96"/>
      <c r="K3" s="96"/>
      <c r="L3" s="96"/>
      <c r="M3" s="97"/>
      <c r="N3" s="97"/>
      <c r="P3" s="97"/>
      <c r="R3" s="96"/>
      <c r="S3" s="97"/>
      <c r="T3" s="97"/>
    </row>
    <row r="4" spans="1:29" s="356" customFormat="1" ht="15" customHeight="1">
      <c r="A4" s="2038" t="s">
        <v>48</v>
      </c>
      <c r="B4" s="2041" t="s">
        <v>0</v>
      </c>
      <c r="C4" s="2043" t="s">
        <v>49</v>
      </c>
      <c r="D4" s="2045" t="s">
        <v>50</v>
      </c>
      <c r="E4" s="2046"/>
      <c r="F4" s="1970" t="s">
        <v>51</v>
      </c>
      <c r="G4" s="2049"/>
      <c r="H4" s="2049"/>
      <c r="I4" s="2049"/>
      <c r="J4" s="2052" t="s">
        <v>102</v>
      </c>
      <c r="K4" s="2053"/>
      <c r="L4" s="2052" t="s">
        <v>52</v>
      </c>
      <c r="M4" s="2053"/>
      <c r="N4" s="2036" t="s">
        <v>109</v>
      </c>
      <c r="O4" s="2037"/>
      <c r="P4" s="2060" t="s">
        <v>164</v>
      </c>
      <c r="Q4" s="2061"/>
      <c r="R4" s="2036" t="s">
        <v>156</v>
      </c>
      <c r="S4" s="2037"/>
      <c r="T4" s="2036" t="s">
        <v>164</v>
      </c>
      <c r="U4" s="2037"/>
      <c r="V4" s="2036" t="s">
        <v>108</v>
      </c>
      <c r="W4" s="2037"/>
      <c r="X4" s="2036" t="s">
        <v>109</v>
      </c>
      <c r="Y4" s="2037"/>
      <c r="Z4" s="2036" t="s">
        <v>52</v>
      </c>
      <c r="AA4" s="2037"/>
      <c r="AB4" s="187" t="s">
        <v>102</v>
      </c>
    </row>
    <row r="5" spans="1:29" s="356" customFormat="1">
      <c r="A5" s="1950"/>
      <c r="B5" s="2041"/>
      <c r="C5" s="2043"/>
      <c r="D5" s="2047"/>
      <c r="E5" s="2048"/>
      <c r="F5" s="1960"/>
      <c r="G5" s="1963"/>
      <c r="H5" s="1963"/>
      <c r="I5" s="1963"/>
      <c r="J5" s="2050" t="s">
        <v>165</v>
      </c>
      <c r="K5" s="2051"/>
      <c r="L5" s="2050" t="s">
        <v>157</v>
      </c>
      <c r="M5" s="2051"/>
      <c r="N5" s="2032" t="s">
        <v>98</v>
      </c>
      <c r="O5" s="2033"/>
      <c r="P5" s="2034" t="s">
        <v>187</v>
      </c>
      <c r="Q5" s="2035"/>
      <c r="R5" s="2032" t="s">
        <v>166</v>
      </c>
      <c r="S5" s="2033"/>
      <c r="T5" s="2032" t="s">
        <v>187</v>
      </c>
      <c r="U5" s="2033"/>
      <c r="V5" s="2032" t="s">
        <v>91</v>
      </c>
      <c r="W5" s="2033"/>
      <c r="X5" s="2032" t="s">
        <v>98</v>
      </c>
      <c r="Y5" s="2033"/>
      <c r="Z5" s="2050" t="s">
        <v>157</v>
      </c>
      <c r="AA5" s="2051"/>
      <c r="AB5" s="182" t="s">
        <v>165</v>
      </c>
    </row>
    <row r="6" spans="1:29" s="356" customFormat="1">
      <c r="A6" s="2039"/>
      <c r="B6" s="2041"/>
      <c r="C6" s="2043"/>
      <c r="D6" s="2054" t="s">
        <v>54</v>
      </c>
      <c r="E6" s="2057"/>
      <c r="F6" s="1958" t="s">
        <v>54</v>
      </c>
      <c r="G6" s="1959"/>
      <c r="H6" s="1958" t="s">
        <v>56</v>
      </c>
      <c r="I6" s="1959"/>
      <c r="J6" s="693" t="s">
        <v>3</v>
      </c>
      <c r="K6" s="693" t="s">
        <v>4</v>
      </c>
      <c r="L6" s="693" t="s">
        <v>3</v>
      </c>
      <c r="M6" s="693" t="s">
        <v>4</v>
      </c>
      <c r="N6" s="693" t="s">
        <v>3</v>
      </c>
      <c r="O6" s="693" t="s">
        <v>4</v>
      </c>
      <c r="P6" s="398" t="s">
        <v>3</v>
      </c>
      <c r="Q6" s="398" t="s">
        <v>4</v>
      </c>
      <c r="R6" s="693" t="s">
        <v>3</v>
      </c>
      <c r="S6" s="693" t="s">
        <v>4</v>
      </c>
      <c r="T6" s="693" t="s">
        <v>3</v>
      </c>
      <c r="U6" s="693" t="s">
        <v>4</v>
      </c>
      <c r="V6" s="693" t="s">
        <v>3</v>
      </c>
      <c r="W6" s="693" t="s">
        <v>4</v>
      </c>
      <c r="X6" s="693" t="s">
        <v>3</v>
      </c>
      <c r="Y6" s="693" t="s">
        <v>4</v>
      </c>
      <c r="Z6" s="693" t="s">
        <v>3</v>
      </c>
      <c r="AA6" s="693" t="s">
        <v>4</v>
      </c>
      <c r="AB6" s="184" t="s">
        <v>3</v>
      </c>
    </row>
    <row r="7" spans="1:29" s="356" customFormat="1">
      <c r="A7" s="2039"/>
      <c r="B7" s="2041"/>
      <c r="C7" s="2043"/>
      <c r="D7" s="2055"/>
      <c r="E7" s="2058"/>
      <c r="F7" s="1970"/>
      <c r="G7" s="1971"/>
      <c r="H7" s="1970"/>
      <c r="I7" s="1971"/>
      <c r="J7" s="693" t="s">
        <v>28</v>
      </c>
      <c r="K7" s="693" t="s">
        <v>29</v>
      </c>
      <c r="L7" s="693" t="s">
        <v>35</v>
      </c>
      <c r="M7" s="693" t="s">
        <v>27</v>
      </c>
      <c r="N7" s="693" t="s">
        <v>27</v>
      </c>
      <c r="O7" s="693" t="s">
        <v>36</v>
      </c>
      <c r="P7" s="398" t="s">
        <v>35</v>
      </c>
      <c r="Q7" s="398" t="s">
        <v>35</v>
      </c>
      <c r="R7" s="693" t="s">
        <v>35</v>
      </c>
      <c r="S7" s="693" t="s">
        <v>27</v>
      </c>
      <c r="T7" s="693" t="s">
        <v>27</v>
      </c>
      <c r="U7" s="693" t="s">
        <v>36</v>
      </c>
      <c r="V7" s="693" t="s">
        <v>40</v>
      </c>
      <c r="W7" s="693" t="s">
        <v>35</v>
      </c>
      <c r="X7" s="693" t="s">
        <v>35</v>
      </c>
      <c r="Y7" s="693" t="s">
        <v>26</v>
      </c>
      <c r="Z7" s="693" t="s">
        <v>26</v>
      </c>
      <c r="AA7" s="693" t="s">
        <v>27</v>
      </c>
      <c r="AB7" s="188" t="s">
        <v>28</v>
      </c>
    </row>
    <row r="8" spans="1:29" s="356" customFormat="1" ht="19.5" customHeight="1" thickBot="1">
      <c r="A8" s="2040"/>
      <c r="B8" s="2042"/>
      <c r="C8" s="2044"/>
      <c r="D8" s="2056"/>
      <c r="E8" s="2059"/>
      <c r="F8" s="1960"/>
      <c r="G8" s="1961"/>
      <c r="H8" s="1960"/>
      <c r="I8" s="1961"/>
      <c r="J8" s="489">
        <v>0.625</v>
      </c>
      <c r="K8" s="489">
        <v>0.83333333333333337</v>
      </c>
      <c r="L8" s="489">
        <v>0.95833333333333337</v>
      </c>
      <c r="M8" s="489">
        <v>0</v>
      </c>
      <c r="N8" s="489">
        <v>0.6875</v>
      </c>
      <c r="O8" s="489">
        <v>0.6875</v>
      </c>
      <c r="P8" s="399">
        <v>0.25</v>
      </c>
      <c r="Q8" s="399">
        <v>0.66666666666666663</v>
      </c>
      <c r="R8" s="489">
        <v>0.89583333333333337</v>
      </c>
      <c r="S8" s="489">
        <v>0.64583333333333337</v>
      </c>
      <c r="T8" s="489">
        <v>0.83333333333333337</v>
      </c>
      <c r="U8" s="489">
        <v>0.25</v>
      </c>
      <c r="V8" s="489">
        <v>0.83333333333333337</v>
      </c>
      <c r="W8" s="489">
        <v>0.375</v>
      </c>
      <c r="X8" s="489">
        <v>0.41666666666666669</v>
      </c>
      <c r="Y8" s="489">
        <v>0</v>
      </c>
      <c r="Z8" s="489">
        <v>0.625</v>
      </c>
      <c r="AA8" s="489">
        <v>0.60416666666666663</v>
      </c>
      <c r="AB8" s="489">
        <v>0.625</v>
      </c>
    </row>
    <row r="9" spans="1:29" ht="15" hidden="1" customHeight="1">
      <c r="A9" s="445">
        <v>49</v>
      </c>
      <c r="B9" s="1092" t="s">
        <v>343</v>
      </c>
      <c r="C9" s="1095" t="s">
        <v>124</v>
      </c>
      <c r="D9" s="447" t="s">
        <v>344</v>
      </c>
      <c r="E9" s="446"/>
      <c r="F9" s="448">
        <v>31</v>
      </c>
      <c r="G9" s="449">
        <v>31</v>
      </c>
      <c r="H9" s="1098">
        <v>31</v>
      </c>
      <c r="I9" s="1099">
        <v>31</v>
      </c>
      <c r="J9" s="450">
        <v>43074</v>
      </c>
      <c r="K9" s="450">
        <v>43075</v>
      </c>
      <c r="L9" s="450">
        <v>43077</v>
      </c>
      <c r="M9" s="450">
        <v>43079</v>
      </c>
      <c r="N9" s="450">
        <v>43079</v>
      </c>
      <c r="O9" s="450">
        <v>43080</v>
      </c>
      <c r="P9" s="450">
        <v>43084</v>
      </c>
      <c r="Q9" s="450">
        <v>43084</v>
      </c>
      <c r="R9" s="450">
        <v>43084</v>
      </c>
      <c r="S9" s="450">
        <v>43086</v>
      </c>
      <c r="T9" s="450">
        <v>43086</v>
      </c>
      <c r="U9" s="450">
        <v>43087</v>
      </c>
      <c r="V9" s="450">
        <v>43090</v>
      </c>
      <c r="W9" s="450">
        <v>43091</v>
      </c>
      <c r="X9" s="450">
        <v>43091</v>
      </c>
      <c r="Y9" s="450">
        <v>43092</v>
      </c>
      <c r="Z9" s="450">
        <v>43092</v>
      </c>
      <c r="AA9" s="450">
        <v>43093</v>
      </c>
      <c r="AB9" s="450">
        <v>43095</v>
      </c>
    </row>
    <row r="10" spans="1:29" ht="15" hidden="1" customHeight="1">
      <c r="A10" s="272">
        <v>50</v>
      </c>
      <c r="B10" s="1093" t="s">
        <v>188</v>
      </c>
      <c r="C10" s="1096" t="s">
        <v>70</v>
      </c>
      <c r="D10" s="394" t="s">
        <v>189</v>
      </c>
      <c r="E10" s="393"/>
      <c r="F10" s="395">
        <v>57</v>
      </c>
      <c r="G10" s="396">
        <v>57</v>
      </c>
      <c r="H10" s="1100">
        <v>57</v>
      </c>
      <c r="I10" s="1101">
        <v>57</v>
      </c>
      <c r="J10" s="116">
        <v>43081</v>
      </c>
      <c r="K10" s="116">
        <v>43082</v>
      </c>
      <c r="L10" s="116">
        <v>43084</v>
      </c>
      <c r="M10" s="116">
        <v>43086</v>
      </c>
      <c r="N10" s="116">
        <v>43086</v>
      </c>
      <c r="O10" s="116">
        <v>43087</v>
      </c>
      <c r="P10" s="116">
        <v>43091</v>
      </c>
      <c r="Q10" s="116">
        <v>43091</v>
      </c>
      <c r="R10" s="116">
        <v>43091</v>
      </c>
      <c r="S10" s="116">
        <v>43093</v>
      </c>
      <c r="T10" s="116">
        <v>43093</v>
      </c>
      <c r="U10" s="116">
        <v>43094</v>
      </c>
      <c r="V10" s="116">
        <v>43097</v>
      </c>
      <c r="W10" s="116">
        <v>43098</v>
      </c>
      <c r="X10" s="116">
        <v>43098</v>
      </c>
      <c r="Y10" s="116">
        <v>43099</v>
      </c>
      <c r="Z10" s="116">
        <v>43099</v>
      </c>
      <c r="AA10" s="116">
        <v>43100</v>
      </c>
      <c r="AB10" s="278">
        <v>43102</v>
      </c>
      <c r="AC10" s="805" t="s">
        <v>246</v>
      </c>
    </row>
    <row r="11" spans="1:29" ht="15" hidden="1" customHeight="1" thickBot="1">
      <c r="A11" s="445">
        <v>51</v>
      </c>
      <c r="B11" s="1094" t="s">
        <v>297</v>
      </c>
      <c r="C11" s="1097" t="s">
        <v>159</v>
      </c>
      <c r="D11" s="559" t="s">
        <v>298</v>
      </c>
      <c r="E11" s="558"/>
      <c r="F11" s="560">
        <v>24</v>
      </c>
      <c r="G11" s="561">
        <v>24</v>
      </c>
      <c r="H11" s="1102">
        <v>38</v>
      </c>
      <c r="I11" s="1103">
        <v>38</v>
      </c>
      <c r="J11" s="562">
        <v>43088</v>
      </c>
      <c r="K11" s="562">
        <v>43089</v>
      </c>
      <c r="L11" s="562">
        <v>43091</v>
      </c>
      <c r="M11" s="562">
        <v>43093</v>
      </c>
      <c r="N11" s="562">
        <v>43093</v>
      </c>
      <c r="O11" s="562">
        <v>43094</v>
      </c>
      <c r="P11" s="562">
        <v>43098</v>
      </c>
      <c r="Q11" s="562">
        <v>43098</v>
      </c>
      <c r="R11" s="562">
        <v>43098</v>
      </c>
      <c r="S11" s="562">
        <v>43100</v>
      </c>
      <c r="T11" s="562">
        <v>43100</v>
      </c>
      <c r="U11" s="562">
        <v>43101</v>
      </c>
      <c r="V11" s="562">
        <v>43105</v>
      </c>
      <c r="W11" s="562">
        <v>43105</v>
      </c>
      <c r="X11" s="562">
        <v>43105</v>
      </c>
      <c r="Y11" s="562">
        <v>43106</v>
      </c>
      <c r="Z11" s="562">
        <v>43106</v>
      </c>
      <c r="AA11" s="562">
        <v>43107</v>
      </c>
      <c r="AB11" s="562">
        <v>43109</v>
      </c>
    </row>
    <row r="12" spans="1:29" ht="24.95" hidden="1" customHeight="1">
      <c r="A12" s="445">
        <v>52</v>
      </c>
      <c r="B12" s="1092" t="s">
        <v>343</v>
      </c>
      <c r="C12" s="1095" t="s">
        <v>124</v>
      </c>
      <c r="D12" s="447" t="s">
        <v>344</v>
      </c>
      <c r="E12" s="446"/>
      <c r="F12" s="448">
        <f t="shared" ref="F12:I12" si="0">F9+1</f>
        <v>32</v>
      </c>
      <c r="G12" s="449">
        <f t="shared" si="0"/>
        <v>32</v>
      </c>
      <c r="H12" s="1098">
        <f t="shared" si="0"/>
        <v>32</v>
      </c>
      <c r="I12" s="1099">
        <f t="shared" si="0"/>
        <v>32</v>
      </c>
      <c r="J12" s="450">
        <f t="shared" ref="J12:AA12" si="1">21+J9</f>
        <v>43095</v>
      </c>
      <c r="K12" s="450">
        <f t="shared" si="1"/>
        <v>43096</v>
      </c>
      <c r="L12" s="450">
        <f t="shared" si="1"/>
        <v>43098</v>
      </c>
      <c r="M12" s="450">
        <f t="shared" si="1"/>
        <v>43100</v>
      </c>
      <c r="N12" s="450">
        <f t="shared" si="1"/>
        <v>43100</v>
      </c>
      <c r="O12" s="450">
        <f t="shared" si="1"/>
        <v>43101</v>
      </c>
      <c r="P12" s="450">
        <f t="shared" si="1"/>
        <v>43105</v>
      </c>
      <c r="Q12" s="450">
        <f t="shared" si="1"/>
        <v>43105</v>
      </c>
      <c r="R12" s="450">
        <f t="shared" si="1"/>
        <v>43105</v>
      </c>
      <c r="S12" s="450">
        <f t="shared" si="1"/>
        <v>43107</v>
      </c>
      <c r="T12" s="450">
        <f t="shared" si="1"/>
        <v>43107</v>
      </c>
      <c r="U12" s="450">
        <f t="shared" si="1"/>
        <v>43108</v>
      </c>
      <c r="V12" s="450">
        <f t="shared" si="1"/>
        <v>43111</v>
      </c>
      <c r="W12" s="450">
        <f t="shared" si="1"/>
        <v>43112</v>
      </c>
      <c r="X12" s="450">
        <f t="shared" si="1"/>
        <v>43112</v>
      </c>
      <c r="Y12" s="450">
        <f t="shared" si="1"/>
        <v>43113</v>
      </c>
      <c r="Z12" s="450">
        <f t="shared" si="1"/>
        <v>43113</v>
      </c>
      <c r="AA12" s="450">
        <f t="shared" si="1"/>
        <v>43114</v>
      </c>
      <c r="AB12" s="450">
        <f>21+AB9</f>
        <v>43116</v>
      </c>
    </row>
    <row r="13" spans="1:29" ht="24.95" hidden="1" customHeight="1">
      <c r="A13" s="272">
        <v>1</v>
      </c>
      <c r="B13" s="1093" t="s">
        <v>188</v>
      </c>
      <c r="C13" s="1096" t="s">
        <v>70</v>
      </c>
      <c r="D13" s="394" t="s">
        <v>189</v>
      </c>
      <c r="E13" s="393"/>
      <c r="F13" s="395">
        <f t="shared" ref="F13:I13" si="2">F10+1</f>
        <v>58</v>
      </c>
      <c r="G13" s="396">
        <f t="shared" si="2"/>
        <v>58</v>
      </c>
      <c r="H13" s="1100">
        <f t="shared" si="2"/>
        <v>58</v>
      </c>
      <c r="I13" s="1101">
        <f t="shared" si="2"/>
        <v>58</v>
      </c>
      <c r="J13" s="278">
        <f t="shared" ref="J13:AB13" si="3">21+J10</f>
        <v>43102</v>
      </c>
      <c r="K13" s="278">
        <f t="shared" si="3"/>
        <v>43103</v>
      </c>
      <c r="L13" s="116">
        <f t="shared" si="3"/>
        <v>43105</v>
      </c>
      <c r="M13" s="116">
        <f t="shared" si="3"/>
        <v>43107</v>
      </c>
      <c r="N13" s="116">
        <f t="shared" si="3"/>
        <v>43107</v>
      </c>
      <c r="O13" s="116">
        <f t="shared" si="3"/>
        <v>43108</v>
      </c>
      <c r="P13" s="116">
        <f t="shared" si="3"/>
        <v>43112</v>
      </c>
      <c r="Q13" s="116">
        <f t="shared" si="3"/>
        <v>43112</v>
      </c>
      <c r="R13" s="116">
        <f t="shared" si="3"/>
        <v>43112</v>
      </c>
      <c r="S13" s="116">
        <f t="shared" si="3"/>
        <v>43114</v>
      </c>
      <c r="T13" s="116">
        <f t="shared" si="3"/>
        <v>43114</v>
      </c>
      <c r="U13" s="116">
        <f t="shared" si="3"/>
        <v>43115</v>
      </c>
      <c r="V13" s="116">
        <f t="shared" si="3"/>
        <v>43118</v>
      </c>
      <c r="W13" s="116">
        <f t="shared" si="3"/>
        <v>43119</v>
      </c>
      <c r="X13" s="116">
        <f t="shared" si="3"/>
        <v>43119</v>
      </c>
      <c r="Y13" s="116">
        <f t="shared" si="3"/>
        <v>43120</v>
      </c>
      <c r="Z13" s="116">
        <f t="shared" si="3"/>
        <v>43120</v>
      </c>
      <c r="AA13" s="116">
        <f t="shared" si="3"/>
        <v>43121</v>
      </c>
      <c r="AB13" s="116">
        <f t="shared" si="3"/>
        <v>43123</v>
      </c>
      <c r="AC13" s="805" t="s">
        <v>246</v>
      </c>
    </row>
    <row r="14" spans="1:29" ht="24.95" hidden="1" customHeight="1" thickBot="1">
      <c r="A14" s="445">
        <v>2</v>
      </c>
      <c r="B14" s="1094" t="s">
        <v>297</v>
      </c>
      <c r="C14" s="1097" t="s">
        <v>159</v>
      </c>
      <c r="D14" s="559" t="s">
        <v>298</v>
      </c>
      <c r="E14" s="558"/>
      <c r="F14" s="560">
        <f t="shared" ref="F14:I14" si="4">F11+1</f>
        <v>25</v>
      </c>
      <c r="G14" s="561">
        <f t="shared" si="4"/>
        <v>25</v>
      </c>
      <c r="H14" s="1102">
        <f t="shared" si="4"/>
        <v>39</v>
      </c>
      <c r="I14" s="1103">
        <f t="shared" si="4"/>
        <v>39</v>
      </c>
      <c r="J14" s="562">
        <f t="shared" ref="J14:AB14" si="5">21+J11</f>
        <v>43109</v>
      </c>
      <c r="K14" s="562">
        <f t="shared" si="5"/>
        <v>43110</v>
      </c>
      <c r="L14" s="562">
        <f t="shared" si="5"/>
        <v>43112</v>
      </c>
      <c r="M14" s="562">
        <f t="shared" si="5"/>
        <v>43114</v>
      </c>
      <c r="N14" s="562">
        <f t="shared" si="5"/>
        <v>43114</v>
      </c>
      <c r="O14" s="562">
        <f t="shared" si="5"/>
        <v>43115</v>
      </c>
      <c r="P14" s="562">
        <f t="shared" si="5"/>
        <v>43119</v>
      </c>
      <c r="Q14" s="562">
        <f t="shared" si="5"/>
        <v>43119</v>
      </c>
      <c r="R14" s="562">
        <f t="shared" si="5"/>
        <v>43119</v>
      </c>
      <c r="S14" s="562">
        <f t="shared" si="5"/>
        <v>43121</v>
      </c>
      <c r="T14" s="562">
        <f t="shared" si="5"/>
        <v>43121</v>
      </c>
      <c r="U14" s="562">
        <f t="shared" si="5"/>
        <v>43122</v>
      </c>
      <c r="V14" s="562">
        <f t="shared" si="5"/>
        <v>43126</v>
      </c>
      <c r="W14" s="562">
        <f t="shared" si="5"/>
        <v>43126</v>
      </c>
      <c r="X14" s="562">
        <f t="shared" si="5"/>
        <v>43126</v>
      </c>
      <c r="Y14" s="562">
        <f t="shared" si="5"/>
        <v>43127</v>
      </c>
      <c r="Z14" s="562">
        <f t="shared" si="5"/>
        <v>43127</v>
      </c>
      <c r="AA14" s="562">
        <f t="shared" si="5"/>
        <v>43128</v>
      </c>
      <c r="AB14" s="562">
        <f t="shared" si="5"/>
        <v>43130</v>
      </c>
    </row>
    <row r="15" spans="1:29" ht="24.95" hidden="1" customHeight="1">
      <c r="A15" s="445">
        <v>3</v>
      </c>
      <c r="B15" s="1092" t="s">
        <v>343</v>
      </c>
      <c r="C15" s="1095" t="s">
        <v>124</v>
      </c>
      <c r="D15" s="447" t="s">
        <v>344</v>
      </c>
      <c r="E15" s="446"/>
      <c r="F15" s="448">
        <f t="shared" ref="F15:I15" si="6">F12+1</f>
        <v>33</v>
      </c>
      <c r="G15" s="449">
        <f t="shared" si="6"/>
        <v>33</v>
      </c>
      <c r="H15" s="1098">
        <f t="shared" si="6"/>
        <v>33</v>
      </c>
      <c r="I15" s="1099">
        <f t="shared" si="6"/>
        <v>33</v>
      </c>
      <c r="J15" s="450">
        <f t="shared" ref="J15:AA15" si="7">21+J12</f>
        <v>43116</v>
      </c>
      <c r="K15" s="450">
        <f t="shared" si="7"/>
        <v>43117</v>
      </c>
      <c r="L15" s="450">
        <f t="shared" si="7"/>
        <v>43119</v>
      </c>
      <c r="M15" s="450">
        <f t="shared" si="7"/>
        <v>43121</v>
      </c>
      <c r="N15" s="450">
        <f t="shared" si="7"/>
        <v>43121</v>
      </c>
      <c r="O15" s="450">
        <f t="shared" si="7"/>
        <v>43122</v>
      </c>
      <c r="P15" s="450">
        <f t="shared" si="7"/>
        <v>43126</v>
      </c>
      <c r="Q15" s="450">
        <f t="shared" si="7"/>
        <v>43126</v>
      </c>
      <c r="R15" s="450">
        <f t="shared" si="7"/>
        <v>43126</v>
      </c>
      <c r="S15" s="450">
        <f t="shared" si="7"/>
        <v>43128</v>
      </c>
      <c r="T15" s="450">
        <f t="shared" si="7"/>
        <v>43128</v>
      </c>
      <c r="U15" s="450">
        <f t="shared" si="7"/>
        <v>43129</v>
      </c>
      <c r="V15" s="450">
        <f t="shared" si="7"/>
        <v>43132</v>
      </c>
      <c r="W15" s="450">
        <f t="shared" si="7"/>
        <v>43133</v>
      </c>
      <c r="X15" s="450">
        <f t="shared" si="7"/>
        <v>43133</v>
      </c>
      <c r="Y15" s="450">
        <f t="shared" si="7"/>
        <v>43134</v>
      </c>
      <c r="Z15" s="450">
        <f t="shared" si="7"/>
        <v>43134</v>
      </c>
      <c r="AA15" s="450">
        <f t="shared" si="7"/>
        <v>43135</v>
      </c>
      <c r="AB15" s="450">
        <f>21+AB12</f>
        <v>43137</v>
      </c>
    </row>
    <row r="16" spans="1:29" ht="24.95" hidden="1" customHeight="1">
      <c r="A16" s="272">
        <v>4</v>
      </c>
      <c r="B16" s="1093" t="s">
        <v>188</v>
      </c>
      <c r="C16" s="1096" t="s">
        <v>70</v>
      </c>
      <c r="D16" s="394" t="s">
        <v>189</v>
      </c>
      <c r="E16" s="393"/>
      <c r="F16" s="395">
        <f t="shared" ref="F16:I16" si="8">F13+1</f>
        <v>59</v>
      </c>
      <c r="G16" s="396">
        <f t="shared" si="8"/>
        <v>59</v>
      </c>
      <c r="H16" s="1100">
        <f t="shared" si="8"/>
        <v>59</v>
      </c>
      <c r="I16" s="1101">
        <f t="shared" si="8"/>
        <v>59</v>
      </c>
      <c r="J16" s="388">
        <f t="shared" ref="J16:AB16" si="9">21+J13</f>
        <v>43123</v>
      </c>
      <c r="K16" s="388">
        <f t="shared" si="9"/>
        <v>43124</v>
      </c>
      <c r="L16" s="116">
        <f t="shared" si="9"/>
        <v>43126</v>
      </c>
      <c r="M16" s="116">
        <f t="shared" si="9"/>
        <v>43128</v>
      </c>
      <c r="N16" s="116">
        <f t="shared" si="9"/>
        <v>43128</v>
      </c>
      <c r="O16" s="116">
        <f t="shared" si="9"/>
        <v>43129</v>
      </c>
      <c r="P16" s="116">
        <f t="shared" si="9"/>
        <v>43133</v>
      </c>
      <c r="Q16" s="116">
        <f t="shared" si="9"/>
        <v>43133</v>
      </c>
      <c r="R16" s="116">
        <f t="shared" si="9"/>
        <v>43133</v>
      </c>
      <c r="S16" s="116">
        <f t="shared" si="9"/>
        <v>43135</v>
      </c>
      <c r="T16" s="116">
        <f t="shared" si="9"/>
        <v>43135</v>
      </c>
      <c r="U16" s="116">
        <f t="shared" si="9"/>
        <v>43136</v>
      </c>
      <c r="V16" s="116">
        <f t="shared" si="9"/>
        <v>43139</v>
      </c>
      <c r="W16" s="116">
        <f t="shared" si="9"/>
        <v>43140</v>
      </c>
      <c r="X16" s="116">
        <f t="shared" si="9"/>
        <v>43140</v>
      </c>
      <c r="Y16" s="116">
        <f t="shared" si="9"/>
        <v>43141</v>
      </c>
      <c r="Z16" s="116">
        <f t="shared" si="9"/>
        <v>43141</v>
      </c>
      <c r="AA16" s="116">
        <f t="shared" si="9"/>
        <v>43142</v>
      </c>
      <c r="AB16" s="116">
        <f t="shared" si="9"/>
        <v>43144</v>
      </c>
    </row>
    <row r="17" spans="1:29" ht="24.95" hidden="1" customHeight="1" thickBot="1">
      <c r="A17" s="445">
        <v>5</v>
      </c>
      <c r="B17" s="1094" t="s">
        <v>297</v>
      </c>
      <c r="C17" s="1097" t="s">
        <v>159</v>
      </c>
      <c r="D17" s="559" t="s">
        <v>298</v>
      </c>
      <c r="E17" s="558"/>
      <c r="F17" s="560">
        <f t="shared" ref="F17:I17" si="10">F14+1</f>
        <v>26</v>
      </c>
      <c r="G17" s="561">
        <f t="shared" si="10"/>
        <v>26</v>
      </c>
      <c r="H17" s="1102">
        <f t="shared" si="10"/>
        <v>40</v>
      </c>
      <c r="I17" s="1103">
        <f t="shared" si="10"/>
        <v>40</v>
      </c>
      <c r="J17" s="562">
        <f t="shared" ref="J17:AB17" si="11">21+J14</f>
        <v>43130</v>
      </c>
      <c r="K17" s="562">
        <f t="shared" si="11"/>
        <v>43131</v>
      </c>
      <c r="L17" s="562">
        <f t="shared" si="11"/>
        <v>43133</v>
      </c>
      <c r="M17" s="562">
        <f t="shared" si="11"/>
        <v>43135</v>
      </c>
      <c r="N17" s="562">
        <f t="shared" si="11"/>
        <v>43135</v>
      </c>
      <c r="O17" s="562">
        <f t="shared" si="11"/>
        <v>43136</v>
      </c>
      <c r="P17" s="562">
        <f t="shared" si="11"/>
        <v>43140</v>
      </c>
      <c r="Q17" s="562">
        <f t="shared" si="11"/>
        <v>43140</v>
      </c>
      <c r="R17" s="562">
        <f t="shared" si="11"/>
        <v>43140</v>
      </c>
      <c r="S17" s="562">
        <f t="shared" si="11"/>
        <v>43142</v>
      </c>
      <c r="T17" s="562">
        <f t="shared" si="11"/>
        <v>43142</v>
      </c>
      <c r="U17" s="562">
        <f t="shared" si="11"/>
        <v>43143</v>
      </c>
      <c r="V17" s="562">
        <f t="shared" si="11"/>
        <v>43147</v>
      </c>
      <c r="W17" s="562">
        <f t="shared" si="11"/>
        <v>43147</v>
      </c>
      <c r="X17" s="562">
        <f t="shared" si="11"/>
        <v>43147</v>
      </c>
      <c r="Y17" s="562">
        <f t="shared" si="11"/>
        <v>43148</v>
      </c>
      <c r="Z17" s="562">
        <f t="shared" si="11"/>
        <v>43148</v>
      </c>
      <c r="AA17" s="562">
        <f t="shared" si="11"/>
        <v>43149</v>
      </c>
      <c r="AB17" s="562">
        <f t="shared" si="11"/>
        <v>43151</v>
      </c>
    </row>
    <row r="18" spans="1:29" ht="24.95" customHeight="1">
      <c r="A18" s="445">
        <v>6</v>
      </c>
      <c r="B18" s="1092" t="s">
        <v>343</v>
      </c>
      <c r="C18" s="1095" t="s">
        <v>124</v>
      </c>
      <c r="D18" s="447" t="s">
        <v>344</v>
      </c>
      <c r="E18" s="446"/>
      <c r="F18" s="448">
        <f t="shared" ref="F18:I18" si="12">F15+1</f>
        <v>34</v>
      </c>
      <c r="G18" s="449">
        <f t="shared" si="12"/>
        <v>34</v>
      </c>
      <c r="H18" s="1098">
        <f t="shared" si="12"/>
        <v>34</v>
      </c>
      <c r="I18" s="1099">
        <f t="shared" si="12"/>
        <v>34</v>
      </c>
      <c r="J18" s="450">
        <f t="shared" ref="J18:AA18" si="13">21+J15</f>
        <v>43137</v>
      </c>
      <c r="K18" s="450">
        <f t="shared" si="13"/>
        <v>43138</v>
      </c>
      <c r="L18" s="450">
        <f t="shared" si="13"/>
        <v>43140</v>
      </c>
      <c r="M18" s="450">
        <f t="shared" si="13"/>
        <v>43142</v>
      </c>
      <c r="N18" s="450">
        <f t="shared" si="13"/>
        <v>43142</v>
      </c>
      <c r="O18" s="450">
        <f t="shared" si="13"/>
        <v>43143</v>
      </c>
      <c r="P18" s="450">
        <f t="shared" si="13"/>
        <v>43147</v>
      </c>
      <c r="Q18" s="450">
        <f t="shared" si="13"/>
        <v>43147</v>
      </c>
      <c r="R18" s="450">
        <f t="shared" si="13"/>
        <v>43147</v>
      </c>
      <c r="S18" s="450">
        <f t="shared" si="13"/>
        <v>43149</v>
      </c>
      <c r="T18" s="450">
        <f t="shared" si="13"/>
        <v>43149</v>
      </c>
      <c r="U18" s="450">
        <f t="shared" si="13"/>
        <v>43150</v>
      </c>
      <c r="V18" s="450">
        <f t="shared" si="13"/>
        <v>43153</v>
      </c>
      <c r="W18" s="450">
        <f t="shared" si="13"/>
        <v>43154</v>
      </c>
      <c r="X18" s="450">
        <f t="shared" si="13"/>
        <v>43154</v>
      </c>
      <c r="Y18" s="450">
        <f t="shared" si="13"/>
        <v>43155</v>
      </c>
      <c r="Z18" s="450">
        <f t="shared" si="13"/>
        <v>43155</v>
      </c>
      <c r="AA18" s="450">
        <f t="shared" si="13"/>
        <v>43156</v>
      </c>
      <c r="AB18" s="450">
        <f>21+AB15</f>
        <v>43158</v>
      </c>
    </row>
    <row r="19" spans="1:29" ht="24.95" customHeight="1">
      <c r="A19" s="272">
        <v>7</v>
      </c>
      <c r="B19" s="1093" t="s">
        <v>188</v>
      </c>
      <c r="C19" s="1096" t="s">
        <v>70</v>
      </c>
      <c r="D19" s="394" t="s">
        <v>189</v>
      </c>
      <c r="E19" s="393"/>
      <c r="F19" s="395">
        <f t="shared" ref="F19:I19" si="14">F16+1</f>
        <v>60</v>
      </c>
      <c r="G19" s="396">
        <f t="shared" si="14"/>
        <v>60</v>
      </c>
      <c r="H19" s="1100">
        <f t="shared" si="14"/>
        <v>60</v>
      </c>
      <c r="I19" s="1101">
        <f t="shared" si="14"/>
        <v>60</v>
      </c>
      <c r="J19" s="388">
        <f t="shared" ref="J19:AB19" si="15">21+J16</f>
        <v>43144</v>
      </c>
      <c r="K19" s="388">
        <f t="shared" si="15"/>
        <v>43145</v>
      </c>
      <c r="L19" s="116">
        <f t="shared" si="15"/>
        <v>43147</v>
      </c>
      <c r="M19" s="116">
        <f t="shared" si="15"/>
        <v>43149</v>
      </c>
      <c r="N19" s="116">
        <f t="shared" si="15"/>
        <v>43149</v>
      </c>
      <c r="O19" s="116">
        <f t="shared" si="15"/>
        <v>43150</v>
      </c>
      <c r="P19" s="116">
        <f t="shared" si="15"/>
        <v>43154</v>
      </c>
      <c r="Q19" s="116">
        <f t="shared" si="15"/>
        <v>43154</v>
      </c>
      <c r="R19" s="116">
        <f t="shared" si="15"/>
        <v>43154</v>
      </c>
      <c r="S19" s="116">
        <f t="shared" si="15"/>
        <v>43156</v>
      </c>
      <c r="T19" s="116">
        <f t="shared" si="15"/>
        <v>43156</v>
      </c>
      <c r="U19" s="116">
        <f t="shared" si="15"/>
        <v>43157</v>
      </c>
      <c r="V19" s="116">
        <f t="shared" si="15"/>
        <v>43160</v>
      </c>
      <c r="W19" s="116">
        <f t="shared" si="15"/>
        <v>43161</v>
      </c>
      <c r="X19" s="116">
        <f t="shared" si="15"/>
        <v>43161</v>
      </c>
      <c r="Y19" s="116">
        <f t="shared" si="15"/>
        <v>43162</v>
      </c>
      <c r="Z19" s="116">
        <f t="shared" si="15"/>
        <v>43162</v>
      </c>
      <c r="AA19" s="116">
        <f t="shared" si="15"/>
        <v>43163</v>
      </c>
      <c r="AB19" s="116">
        <f t="shared" si="15"/>
        <v>43165</v>
      </c>
    </row>
    <row r="20" spans="1:29" ht="24.95" customHeight="1" thickBot="1">
      <c r="A20" s="445">
        <v>8</v>
      </c>
      <c r="B20" s="1094" t="s">
        <v>297</v>
      </c>
      <c r="C20" s="1097" t="s">
        <v>159</v>
      </c>
      <c r="D20" s="559" t="s">
        <v>298</v>
      </c>
      <c r="E20" s="558"/>
      <c r="F20" s="560">
        <f t="shared" ref="F20:I20" si="16">F17+1</f>
        <v>27</v>
      </c>
      <c r="G20" s="561">
        <f t="shared" si="16"/>
        <v>27</v>
      </c>
      <c r="H20" s="1102">
        <f t="shared" si="16"/>
        <v>41</v>
      </c>
      <c r="I20" s="1103">
        <f t="shared" si="16"/>
        <v>41</v>
      </c>
      <c r="J20" s="562">
        <f t="shared" ref="J20:AB20" si="17">21+J17</f>
        <v>43151</v>
      </c>
      <c r="K20" s="562">
        <f t="shared" si="17"/>
        <v>43152</v>
      </c>
      <c r="L20" s="562">
        <f t="shared" si="17"/>
        <v>43154</v>
      </c>
      <c r="M20" s="562">
        <f t="shared" si="17"/>
        <v>43156</v>
      </c>
      <c r="N20" s="562">
        <f t="shared" si="17"/>
        <v>43156</v>
      </c>
      <c r="O20" s="562">
        <f t="shared" si="17"/>
        <v>43157</v>
      </c>
      <c r="P20" s="562">
        <f t="shared" si="17"/>
        <v>43161</v>
      </c>
      <c r="Q20" s="562">
        <f t="shared" si="17"/>
        <v>43161</v>
      </c>
      <c r="R20" s="562">
        <f t="shared" si="17"/>
        <v>43161</v>
      </c>
      <c r="S20" s="562">
        <f t="shared" si="17"/>
        <v>43163</v>
      </c>
      <c r="T20" s="562">
        <f t="shared" si="17"/>
        <v>43163</v>
      </c>
      <c r="U20" s="562">
        <f t="shared" si="17"/>
        <v>43164</v>
      </c>
      <c r="V20" s="562">
        <f t="shared" si="17"/>
        <v>43168</v>
      </c>
      <c r="W20" s="562">
        <f t="shared" si="17"/>
        <v>43168</v>
      </c>
      <c r="X20" s="562">
        <f t="shared" si="17"/>
        <v>43168</v>
      </c>
      <c r="Y20" s="562">
        <f t="shared" si="17"/>
        <v>43169</v>
      </c>
      <c r="Z20" s="562">
        <f t="shared" si="17"/>
        <v>43169</v>
      </c>
      <c r="AA20" s="562">
        <f t="shared" si="17"/>
        <v>43170</v>
      </c>
      <c r="AB20" s="562">
        <f t="shared" si="17"/>
        <v>43172</v>
      </c>
    </row>
    <row r="21" spans="1:29" ht="24.95" hidden="1" customHeight="1">
      <c r="A21" s="445">
        <v>9</v>
      </c>
      <c r="B21" s="1092" t="s">
        <v>343</v>
      </c>
      <c r="C21" s="1095" t="s">
        <v>124</v>
      </c>
      <c r="D21" s="447" t="s">
        <v>344</v>
      </c>
      <c r="E21" s="446"/>
      <c r="F21" s="448">
        <f t="shared" ref="F21:I21" si="18">F18+1</f>
        <v>35</v>
      </c>
      <c r="G21" s="449">
        <f t="shared" si="18"/>
        <v>35</v>
      </c>
      <c r="H21" s="1098">
        <f t="shared" si="18"/>
        <v>35</v>
      </c>
      <c r="I21" s="1099">
        <f t="shared" si="18"/>
        <v>35</v>
      </c>
      <c r="J21" s="450">
        <f t="shared" ref="J21:AB21" si="19">21+J18</f>
        <v>43158</v>
      </c>
      <c r="K21" s="450">
        <f t="shared" si="19"/>
        <v>43159</v>
      </c>
      <c r="L21" s="450">
        <f t="shared" si="19"/>
        <v>43161</v>
      </c>
      <c r="M21" s="450">
        <f t="shared" si="19"/>
        <v>43163</v>
      </c>
      <c r="N21" s="450">
        <f t="shared" si="19"/>
        <v>43163</v>
      </c>
      <c r="O21" s="450">
        <f t="shared" si="19"/>
        <v>43164</v>
      </c>
      <c r="P21" s="450">
        <f t="shared" si="19"/>
        <v>43168</v>
      </c>
      <c r="Q21" s="450">
        <f t="shared" si="19"/>
        <v>43168</v>
      </c>
      <c r="R21" s="450">
        <f t="shared" si="19"/>
        <v>43168</v>
      </c>
      <c r="S21" s="450">
        <f t="shared" si="19"/>
        <v>43170</v>
      </c>
      <c r="T21" s="450">
        <f t="shared" si="19"/>
        <v>43170</v>
      </c>
      <c r="U21" s="450">
        <f t="shared" si="19"/>
        <v>43171</v>
      </c>
      <c r="V21" s="450">
        <f t="shared" si="19"/>
        <v>43174</v>
      </c>
      <c r="W21" s="450">
        <f t="shared" si="19"/>
        <v>43175</v>
      </c>
      <c r="X21" s="450">
        <f t="shared" si="19"/>
        <v>43175</v>
      </c>
      <c r="Y21" s="450">
        <f t="shared" si="19"/>
        <v>43176</v>
      </c>
      <c r="Z21" s="450">
        <f t="shared" si="19"/>
        <v>43176</v>
      </c>
      <c r="AA21" s="450">
        <f t="shared" si="19"/>
        <v>43177</v>
      </c>
      <c r="AB21" s="450">
        <f t="shared" si="19"/>
        <v>43179</v>
      </c>
    </row>
    <row r="22" spans="1:29" ht="24.95" hidden="1" customHeight="1">
      <c r="A22" s="272">
        <v>10</v>
      </c>
      <c r="B22" s="1093" t="s">
        <v>188</v>
      </c>
      <c r="C22" s="1096" t="s">
        <v>70</v>
      </c>
      <c r="D22" s="394" t="s">
        <v>189</v>
      </c>
      <c r="E22" s="393"/>
      <c r="F22" s="395">
        <f t="shared" ref="F22:I22" si="20">F19+1</f>
        <v>61</v>
      </c>
      <c r="G22" s="396">
        <f t="shared" si="20"/>
        <v>61</v>
      </c>
      <c r="H22" s="1100">
        <f t="shared" si="20"/>
        <v>61</v>
      </c>
      <c r="I22" s="1101">
        <f t="shared" si="20"/>
        <v>61</v>
      </c>
      <c r="J22" s="388">
        <f t="shared" ref="J22:AB22" si="21">21+J19</f>
        <v>43165</v>
      </c>
      <c r="K22" s="388">
        <f t="shared" si="21"/>
        <v>43166</v>
      </c>
      <c r="L22" s="116">
        <f t="shared" si="21"/>
        <v>43168</v>
      </c>
      <c r="M22" s="116">
        <f t="shared" si="21"/>
        <v>43170</v>
      </c>
      <c r="N22" s="116">
        <f t="shared" si="21"/>
        <v>43170</v>
      </c>
      <c r="O22" s="116">
        <f t="shared" si="21"/>
        <v>43171</v>
      </c>
      <c r="P22" s="116">
        <f t="shared" si="21"/>
        <v>43175</v>
      </c>
      <c r="Q22" s="116">
        <f t="shared" si="21"/>
        <v>43175</v>
      </c>
      <c r="R22" s="116">
        <f t="shared" si="21"/>
        <v>43175</v>
      </c>
      <c r="S22" s="116">
        <f t="shared" si="21"/>
        <v>43177</v>
      </c>
      <c r="T22" s="116">
        <f t="shared" si="21"/>
        <v>43177</v>
      </c>
      <c r="U22" s="116">
        <f t="shared" si="21"/>
        <v>43178</v>
      </c>
      <c r="V22" s="116">
        <f t="shared" si="21"/>
        <v>43181</v>
      </c>
      <c r="W22" s="116">
        <f t="shared" si="21"/>
        <v>43182</v>
      </c>
      <c r="X22" s="116">
        <f t="shared" si="21"/>
        <v>43182</v>
      </c>
      <c r="Y22" s="116">
        <f t="shared" si="21"/>
        <v>43183</v>
      </c>
      <c r="Z22" s="116">
        <f t="shared" si="21"/>
        <v>43183</v>
      </c>
      <c r="AA22" s="116">
        <f t="shared" si="21"/>
        <v>43184</v>
      </c>
      <c r="AB22" s="116">
        <f t="shared" si="21"/>
        <v>43186</v>
      </c>
    </row>
    <row r="23" spans="1:29" ht="24.95" hidden="1" customHeight="1" thickBot="1">
      <c r="A23" s="445">
        <v>11</v>
      </c>
      <c r="B23" s="1094" t="s">
        <v>297</v>
      </c>
      <c r="C23" s="1097" t="s">
        <v>159</v>
      </c>
      <c r="D23" s="559" t="s">
        <v>298</v>
      </c>
      <c r="E23" s="558"/>
      <c r="F23" s="560">
        <f t="shared" ref="F23:I23" si="22">F20+1</f>
        <v>28</v>
      </c>
      <c r="G23" s="561">
        <f t="shared" si="22"/>
        <v>28</v>
      </c>
      <c r="H23" s="1102">
        <f t="shared" si="22"/>
        <v>42</v>
      </c>
      <c r="I23" s="1103">
        <f t="shared" si="22"/>
        <v>42</v>
      </c>
      <c r="J23" s="562">
        <f t="shared" ref="J23:AB23" si="23">21+J20</f>
        <v>43172</v>
      </c>
      <c r="K23" s="562">
        <f t="shared" si="23"/>
        <v>43173</v>
      </c>
      <c r="L23" s="562">
        <f t="shared" si="23"/>
        <v>43175</v>
      </c>
      <c r="M23" s="562">
        <f t="shared" si="23"/>
        <v>43177</v>
      </c>
      <c r="N23" s="562">
        <f t="shared" si="23"/>
        <v>43177</v>
      </c>
      <c r="O23" s="562">
        <f t="shared" si="23"/>
        <v>43178</v>
      </c>
      <c r="P23" s="562">
        <f t="shared" si="23"/>
        <v>43182</v>
      </c>
      <c r="Q23" s="562">
        <f t="shared" si="23"/>
        <v>43182</v>
      </c>
      <c r="R23" s="562">
        <f t="shared" si="23"/>
        <v>43182</v>
      </c>
      <c r="S23" s="562">
        <f t="shared" si="23"/>
        <v>43184</v>
      </c>
      <c r="T23" s="562">
        <f t="shared" si="23"/>
        <v>43184</v>
      </c>
      <c r="U23" s="562">
        <f t="shared" si="23"/>
        <v>43185</v>
      </c>
      <c r="V23" s="562">
        <f t="shared" si="23"/>
        <v>43189</v>
      </c>
      <c r="W23" s="562">
        <f t="shared" si="23"/>
        <v>43189</v>
      </c>
      <c r="X23" s="562">
        <f t="shared" si="23"/>
        <v>43189</v>
      </c>
      <c r="Y23" s="562">
        <f t="shared" si="23"/>
        <v>43190</v>
      </c>
      <c r="Z23" s="562">
        <f t="shared" si="23"/>
        <v>43190</v>
      </c>
      <c r="AA23" s="562">
        <f t="shared" si="23"/>
        <v>43191</v>
      </c>
      <c r="AB23" s="562">
        <f t="shared" si="23"/>
        <v>43193</v>
      </c>
    </row>
    <row r="24" spans="1:29" ht="24.95" hidden="1" customHeight="1" thickBot="1">
      <c r="A24" s="445">
        <v>12</v>
      </c>
      <c r="B24" s="1092" t="s">
        <v>343</v>
      </c>
      <c r="C24" s="1095" t="s">
        <v>124</v>
      </c>
      <c r="D24" s="447" t="s">
        <v>344</v>
      </c>
      <c r="E24" s="446"/>
      <c r="F24" s="448">
        <f t="shared" ref="F24:I24" si="24">F21+1</f>
        <v>36</v>
      </c>
      <c r="G24" s="449">
        <f t="shared" si="24"/>
        <v>36</v>
      </c>
      <c r="H24" s="1098">
        <f t="shared" si="24"/>
        <v>36</v>
      </c>
      <c r="I24" s="1099">
        <f t="shared" si="24"/>
        <v>36</v>
      </c>
      <c r="J24" s="450">
        <f t="shared" ref="J24:AB24" si="25">21+J21</f>
        <v>43179</v>
      </c>
      <c r="K24" s="450">
        <f t="shared" si="25"/>
        <v>43180</v>
      </c>
      <c r="L24" s="450">
        <f t="shared" si="25"/>
        <v>43182</v>
      </c>
      <c r="M24" s="450">
        <f t="shared" si="25"/>
        <v>43184</v>
      </c>
      <c r="N24" s="450">
        <f t="shared" si="25"/>
        <v>43184</v>
      </c>
      <c r="O24" s="450">
        <f t="shared" si="25"/>
        <v>43185</v>
      </c>
      <c r="P24" s="450">
        <f t="shared" si="25"/>
        <v>43189</v>
      </c>
      <c r="Q24" s="450">
        <f t="shared" si="25"/>
        <v>43189</v>
      </c>
      <c r="R24" s="450">
        <f t="shared" si="25"/>
        <v>43189</v>
      </c>
      <c r="S24" s="450">
        <f t="shared" si="25"/>
        <v>43191</v>
      </c>
      <c r="T24" s="450">
        <f t="shared" si="25"/>
        <v>43191</v>
      </c>
      <c r="U24" s="450">
        <f t="shared" si="25"/>
        <v>43192</v>
      </c>
      <c r="V24" s="450">
        <f t="shared" si="25"/>
        <v>43195</v>
      </c>
      <c r="W24" s="450">
        <f t="shared" si="25"/>
        <v>43196</v>
      </c>
      <c r="X24" s="450">
        <f t="shared" si="25"/>
        <v>43196</v>
      </c>
      <c r="Y24" s="450">
        <f t="shared" si="25"/>
        <v>43197</v>
      </c>
      <c r="Z24" s="450">
        <f t="shared" si="25"/>
        <v>43197</v>
      </c>
      <c r="AA24" s="450">
        <f t="shared" si="25"/>
        <v>43198</v>
      </c>
      <c r="AB24" s="450">
        <f t="shared" si="25"/>
        <v>43200</v>
      </c>
      <c r="AC24" s="1245" t="s">
        <v>254</v>
      </c>
    </row>
    <row r="25" spans="1:29" hidden="1">
      <c r="A25" s="445"/>
      <c r="B25" s="1092" t="s">
        <v>547</v>
      </c>
      <c r="C25" s="1095"/>
      <c r="D25" s="447"/>
      <c r="E25" s="446"/>
      <c r="F25" s="448"/>
      <c r="G25" s="449"/>
    </row>
    <row r="27" spans="1:29" ht="19.5">
      <c r="A27" s="704" t="s">
        <v>399</v>
      </c>
    </row>
    <row r="28" spans="1:29" ht="19.5">
      <c r="A28" s="490" t="s">
        <v>409</v>
      </c>
      <c r="B28" s="175"/>
      <c r="C28" s="175"/>
      <c r="D28" s="176"/>
      <c r="E28" s="176"/>
      <c r="F28" s="484"/>
      <c r="G28" s="484"/>
      <c r="H28" s="484"/>
      <c r="I28" s="484"/>
      <c r="J28" s="485"/>
      <c r="K28" s="486"/>
      <c r="L28" s="485"/>
      <c r="M28" s="485"/>
      <c r="N28" s="485"/>
      <c r="P28" s="485"/>
      <c r="R28" s="485"/>
      <c r="S28" s="485"/>
      <c r="T28" s="485"/>
      <c r="AB28" s="400"/>
    </row>
    <row r="29" spans="1:29" ht="15.75" thickBot="1">
      <c r="A29" s="491" t="s">
        <v>190</v>
      </c>
      <c r="B29" s="179"/>
      <c r="C29" s="179"/>
      <c r="D29" s="179"/>
      <c r="E29" s="179"/>
      <c r="F29" s="95"/>
      <c r="G29" s="95"/>
      <c r="H29" s="95"/>
      <c r="I29" s="95"/>
      <c r="J29" s="96"/>
      <c r="K29" s="96"/>
      <c r="L29" s="96"/>
      <c r="M29" s="97"/>
      <c r="N29" s="97"/>
      <c r="P29" s="97"/>
      <c r="R29" s="96"/>
      <c r="S29" s="97"/>
      <c r="T29" s="97"/>
    </row>
    <row r="30" spans="1:29">
      <c r="A30" s="2038" t="s">
        <v>48</v>
      </c>
      <c r="B30" s="2041" t="s">
        <v>0</v>
      </c>
      <c r="C30" s="2043" t="s">
        <v>49</v>
      </c>
      <c r="D30" s="2045" t="s">
        <v>50</v>
      </c>
      <c r="E30" s="2046"/>
      <c r="F30" s="1970" t="s">
        <v>51</v>
      </c>
      <c r="G30" s="2049"/>
      <c r="H30" s="2049"/>
      <c r="I30" s="2049"/>
      <c r="J30" s="2052" t="s">
        <v>102</v>
      </c>
      <c r="K30" s="2053"/>
      <c r="L30" s="2052" t="s">
        <v>52</v>
      </c>
      <c r="M30" s="2053"/>
      <c r="N30" s="2036" t="s">
        <v>109</v>
      </c>
      <c r="O30" s="2037"/>
      <c r="P30" s="2060" t="s">
        <v>164</v>
      </c>
      <c r="Q30" s="2061"/>
      <c r="R30" s="2036" t="s">
        <v>156</v>
      </c>
      <c r="S30" s="2037"/>
      <c r="T30" s="2036" t="s">
        <v>108</v>
      </c>
      <c r="U30" s="2037"/>
      <c r="V30" s="2036" t="s">
        <v>109</v>
      </c>
      <c r="W30" s="2037"/>
      <c r="X30" s="2036" t="s">
        <v>52</v>
      </c>
      <c r="Y30" s="2037"/>
      <c r="Z30" s="187" t="s">
        <v>102</v>
      </c>
      <c r="AA30" s="356"/>
    </row>
    <row r="31" spans="1:29">
      <c r="A31" s="1950"/>
      <c r="B31" s="2041"/>
      <c r="C31" s="2043"/>
      <c r="D31" s="2047"/>
      <c r="E31" s="2048"/>
      <c r="F31" s="1960"/>
      <c r="G31" s="1963"/>
      <c r="H31" s="1963"/>
      <c r="I31" s="1963"/>
      <c r="J31" s="2050" t="s">
        <v>165</v>
      </c>
      <c r="K31" s="2051"/>
      <c r="L31" s="2050" t="s">
        <v>157</v>
      </c>
      <c r="M31" s="2051"/>
      <c r="N31" s="2032" t="s">
        <v>98</v>
      </c>
      <c r="O31" s="2033"/>
      <c r="P31" s="2034" t="s">
        <v>187</v>
      </c>
      <c r="Q31" s="2035"/>
      <c r="R31" s="2032" t="s">
        <v>166</v>
      </c>
      <c r="S31" s="2033"/>
      <c r="T31" s="2032" t="s">
        <v>91</v>
      </c>
      <c r="U31" s="2033"/>
      <c r="V31" s="2032" t="s">
        <v>98</v>
      </c>
      <c r="W31" s="2033"/>
      <c r="X31" s="2050" t="s">
        <v>157</v>
      </c>
      <c r="Y31" s="2051"/>
      <c r="Z31" s="182" t="s">
        <v>165</v>
      </c>
      <c r="AA31" s="356"/>
    </row>
    <row r="32" spans="1:29">
      <c r="A32" s="2039"/>
      <c r="B32" s="2041"/>
      <c r="C32" s="2043"/>
      <c r="D32" s="2054" t="s">
        <v>54</v>
      </c>
      <c r="E32" s="2057"/>
      <c r="F32" s="1958" t="s">
        <v>54</v>
      </c>
      <c r="G32" s="1959"/>
      <c r="H32" s="1958" t="s">
        <v>56</v>
      </c>
      <c r="I32" s="1959"/>
      <c r="J32" s="1440" t="s">
        <v>3</v>
      </c>
      <c r="K32" s="1440" t="s">
        <v>4</v>
      </c>
      <c r="L32" s="1440" t="s">
        <v>3</v>
      </c>
      <c r="M32" s="1440" t="s">
        <v>4</v>
      </c>
      <c r="N32" s="1440" t="s">
        <v>3</v>
      </c>
      <c r="O32" s="1440" t="s">
        <v>4</v>
      </c>
      <c r="P32" s="398" t="s">
        <v>3</v>
      </c>
      <c r="Q32" s="398" t="s">
        <v>4</v>
      </c>
      <c r="R32" s="1440" t="s">
        <v>3</v>
      </c>
      <c r="S32" s="1440" t="s">
        <v>4</v>
      </c>
      <c r="T32" s="1440" t="s">
        <v>3</v>
      </c>
      <c r="U32" s="1440" t="s">
        <v>4</v>
      </c>
      <c r="V32" s="1440" t="s">
        <v>3</v>
      </c>
      <c r="W32" s="1440" t="s">
        <v>4</v>
      </c>
      <c r="X32" s="1440" t="s">
        <v>3</v>
      </c>
      <c r="Y32" s="1440" t="s">
        <v>4</v>
      </c>
      <c r="Z32" s="184" t="s">
        <v>3</v>
      </c>
      <c r="AA32" s="356"/>
    </row>
    <row r="33" spans="1:27">
      <c r="A33" s="2039"/>
      <c r="B33" s="2041"/>
      <c r="C33" s="2043"/>
      <c r="D33" s="2055"/>
      <c r="E33" s="2058"/>
      <c r="F33" s="1970"/>
      <c r="G33" s="1971"/>
      <c r="H33" s="1970"/>
      <c r="I33" s="1971"/>
      <c r="J33" s="1440" t="s">
        <v>28</v>
      </c>
      <c r="K33" s="1440" t="s">
        <v>29</v>
      </c>
      <c r="L33" s="1440" t="s">
        <v>35</v>
      </c>
      <c r="M33" s="1440" t="s">
        <v>27</v>
      </c>
      <c r="N33" s="1440" t="s">
        <v>27</v>
      </c>
      <c r="O33" s="1440" t="s">
        <v>36</v>
      </c>
      <c r="P33" s="398" t="s">
        <v>35</v>
      </c>
      <c r="Q33" s="398" t="s">
        <v>26</v>
      </c>
      <c r="R33" s="1440" t="s">
        <v>26</v>
      </c>
      <c r="S33" s="1440" t="s">
        <v>36</v>
      </c>
      <c r="T33" s="1440" t="s">
        <v>40</v>
      </c>
      <c r="U33" s="1440" t="s">
        <v>35</v>
      </c>
      <c r="V33" s="1440" t="s">
        <v>35</v>
      </c>
      <c r="W33" s="1440" t="s">
        <v>26</v>
      </c>
      <c r="X33" s="1440" t="s">
        <v>26</v>
      </c>
      <c r="Y33" s="1440" t="s">
        <v>27</v>
      </c>
      <c r="Z33" s="188" t="s">
        <v>28</v>
      </c>
      <c r="AA33" s="356"/>
    </row>
    <row r="34" spans="1:27" ht="14.25" thickBot="1">
      <c r="A34" s="2040"/>
      <c r="B34" s="2042"/>
      <c r="C34" s="2044"/>
      <c r="D34" s="2056"/>
      <c r="E34" s="2059"/>
      <c r="F34" s="1960"/>
      <c r="G34" s="1961"/>
      <c r="H34" s="1960"/>
      <c r="I34" s="1961"/>
      <c r="J34" s="489">
        <v>0.625</v>
      </c>
      <c r="K34" s="489">
        <v>0.83333333333333337</v>
      </c>
      <c r="L34" s="489">
        <v>0.95833333333333337</v>
      </c>
      <c r="M34" s="489">
        <v>0</v>
      </c>
      <c r="N34" s="489">
        <v>0.6875</v>
      </c>
      <c r="O34" s="489">
        <v>0.6875</v>
      </c>
      <c r="P34" s="399">
        <v>0.25</v>
      </c>
      <c r="Q34" s="399">
        <v>0.16666666666666666</v>
      </c>
      <c r="R34" s="489">
        <v>0.375</v>
      </c>
      <c r="S34" s="489">
        <v>0.125</v>
      </c>
      <c r="T34" s="489">
        <v>0.83333333333333337</v>
      </c>
      <c r="U34" s="489">
        <v>0.375</v>
      </c>
      <c r="V34" s="489">
        <v>0.41666666666666669</v>
      </c>
      <c r="W34" s="489">
        <v>0</v>
      </c>
      <c r="X34" s="489">
        <v>0.625</v>
      </c>
      <c r="Y34" s="489">
        <v>0.60416666666666663</v>
      </c>
      <c r="Z34" s="489">
        <v>0.625</v>
      </c>
      <c r="AA34" s="356"/>
    </row>
    <row r="35" spans="1:27" ht="14.25" hidden="1" thickBot="1">
      <c r="A35" s="445">
        <v>49</v>
      </c>
      <c r="B35" s="1092" t="s">
        <v>343</v>
      </c>
      <c r="C35" s="1095" t="s">
        <v>124</v>
      </c>
      <c r="D35" s="447" t="s">
        <v>344</v>
      </c>
      <c r="E35" s="446"/>
      <c r="F35" s="448">
        <v>31</v>
      </c>
      <c r="G35" s="449">
        <v>31</v>
      </c>
      <c r="H35" s="1098">
        <v>31</v>
      </c>
      <c r="I35" s="1099">
        <v>31</v>
      </c>
      <c r="J35" s="450">
        <v>43074</v>
      </c>
      <c r="K35" s="450">
        <v>43075</v>
      </c>
      <c r="L35" s="450">
        <v>43077</v>
      </c>
      <c r="M35" s="450">
        <v>43079</v>
      </c>
      <c r="N35" s="450">
        <v>43079</v>
      </c>
      <c r="O35" s="450">
        <v>43080</v>
      </c>
      <c r="P35" s="450">
        <v>43084</v>
      </c>
      <c r="Q35" s="450">
        <v>43084</v>
      </c>
      <c r="R35" s="450">
        <v>43084</v>
      </c>
      <c r="S35" s="450">
        <v>43086</v>
      </c>
      <c r="T35" s="450">
        <v>43090</v>
      </c>
      <c r="U35" s="450">
        <v>43091</v>
      </c>
      <c r="V35" s="450">
        <v>43091</v>
      </c>
      <c r="W35" s="450">
        <v>43092</v>
      </c>
      <c r="X35" s="450">
        <v>43092</v>
      </c>
      <c r="Y35" s="450">
        <v>43093</v>
      </c>
      <c r="Z35" s="450">
        <v>43095</v>
      </c>
    </row>
    <row r="36" spans="1:27" ht="14.25" hidden="1" thickBot="1">
      <c r="A36" s="272">
        <v>50</v>
      </c>
      <c r="B36" s="1093" t="s">
        <v>188</v>
      </c>
      <c r="C36" s="1096" t="s">
        <v>70</v>
      </c>
      <c r="D36" s="394" t="s">
        <v>189</v>
      </c>
      <c r="E36" s="393"/>
      <c r="F36" s="395">
        <v>57</v>
      </c>
      <c r="G36" s="396">
        <v>57</v>
      </c>
      <c r="H36" s="1100">
        <v>57</v>
      </c>
      <c r="I36" s="1101">
        <v>57</v>
      </c>
      <c r="J36" s="116">
        <v>43081</v>
      </c>
      <c r="K36" s="116">
        <v>43082</v>
      </c>
      <c r="L36" s="116">
        <v>43084</v>
      </c>
      <c r="M36" s="116">
        <v>43086</v>
      </c>
      <c r="N36" s="116">
        <v>43086</v>
      </c>
      <c r="O36" s="116">
        <v>43087</v>
      </c>
      <c r="P36" s="116">
        <v>43091</v>
      </c>
      <c r="Q36" s="116">
        <v>43091</v>
      </c>
      <c r="R36" s="116">
        <v>43091</v>
      </c>
      <c r="S36" s="116">
        <v>43093</v>
      </c>
      <c r="T36" s="116">
        <v>43097</v>
      </c>
      <c r="U36" s="116">
        <v>43098</v>
      </c>
      <c r="V36" s="116">
        <v>43098</v>
      </c>
      <c r="W36" s="116">
        <v>43099</v>
      </c>
      <c r="X36" s="116">
        <v>43099</v>
      </c>
      <c r="Y36" s="116">
        <v>43100</v>
      </c>
      <c r="Z36" s="278">
        <v>43102</v>
      </c>
      <c r="AA36" s="805" t="s">
        <v>246</v>
      </c>
    </row>
    <row r="37" spans="1:27" ht="14.25" hidden="1" thickBot="1">
      <c r="A37" s="445">
        <v>51</v>
      </c>
      <c r="B37" s="1094" t="s">
        <v>297</v>
      </c>
      <c r="C37" s="1097" t="s">
        <v>159</v>
      </c>
      <c r="D37" s="559" t="s">
        <v>298</v>
      </c>
      <c r="E37" s="558"/>
      <c r="F37" s="560">
        <v>24</v>
      </c>
      <c r="G37" s="561">
        <v>24</v>
      </c>
      <c r="H37" s="1102">
        <v>38</v>
      </c>
      <c r="I37" s="1103">
        <v>38</v>
      </c>
      <c r="J37" s="562">
        <v>43088</v>
      </c>
      <c r="K37" s="562">
        <v>43089</v>
      </c>
      <c r="L37" s="562">
        <v>43091</v>
      </c>
      <c r="M37" s="562">
        <v>43093</v>
      </c>
      <c r="N37" s="562">
        <v>43093</v>
      </c>
      <c r="O37" s="562">
        <v>43094</v>
      </c>
      <c r="P37" s="562">
        <v>43098</v>
      </c>
      <c r="Q37" s="562">
        <v>43098</v>
      </c>
      <c r="R37" s="562">
        <v>43098</v>
      </c>
      <c r="S37" s="562">
        <v>43100</v>
      </c>
      <c r="T37" s="562">
        <v>43105</v>
      </c>
      <c r="U37" s="562">
        <v>43105</v>
      </c>
      <c r="V37" s="562">
        <v>43105</v>
      </c>
      <c r="W37" s="562">
        <v>43106</v>
      </c>
      <c r="X37" s="562">
        <v>43106</v>
      </c>
      <c r="Y37" s="562">
        <v>43107</v>
      </c>
      <c r="Z37" s="562">
        <v>43109</v>
      </c>
    </row>
    <row r="38" spans="1:27" ht="14.25" hidden="1" thickBot="1">
      <c r="A38" s="445">
        <v>52</v>
      </c>
      <c r="B38" s="1092" t="s">
        <v>343</v>
      </c>
      <c r="C38" s="1095" t="s">
        <v>124</v>
      </c>
      <c r="D38" s="447" t="s">
        <v>344</v>
      </c>
      <c r="E38" s="446"/>
      <c r="F38" s="448">
        <f t="shared" ref="F38:I38" si="26">F35+1</f>
        <v>32</v>
      </c>
      <c r="G38" s="449">
        <f t="shared" si="26"/>
        <v>32</v>
      </c>
      <c r="H38" s="1098">
        <f t="shared" si="26"/>
        <v>32</v>
      </c>
      <c r="I38" s="1099">
        <f t="shared" si="26"/>
        <v>32</v>
      </c>
      <c r="J38" s="450">
        <f t="shared" ref="J38:Y38" si="27">21+J35</f>
        <v>43095</v>
      </c>
      <c r="K38" s="450">
        <f t="shared" si="27"/>
        <v>43096</v>
      </c>
      <c r="L38" s="450">
        <f t="shared" si="27"/>
        <v>43098</v>
      </c>
      <c r="M38" s="450">
        <f t="shared" si="27"/>
        <v>43100</v>
      </c>
      <c r="N38" s="450">
        <f t="shared" si="27"/>
        <v>43100</v>
      </c>
      <c r="O38" s="450">
        <f t="shared" si="27"/>
        <v>43101</v>
      </c>
      <c r="P38" s="450">
        <f t="shared" si="27"/>
        <v>43105</v>
      </c>
      <c r="Q38" s="450">
        <f t="shared" si="27"/>
        <v>43105</v>
      </c>
      <c r="R38" s="450">
        <f t="shared" si="27"/>
        <v>43105</v>
      </c>
      <c r="S38" s="450">
        <f t="shared" si="27"/>
        <v>43107</v>
      </c>
      <c r="T38" s="450">
        <f t="shared" si="27"/>
        <v>43111</v>
      </c>
      <c r="U38" s="450">
        <f t="shared" si="27"/>
        <v>43112</v>
      </c>
      <c r="V38" s="450">
        <f t="shared" si="27"/>
        <v>43112</v>
      </c>
      <c r="W38" s="450">
        <f t="shared" si="27"/>
        <v>43113</v>
      </c>
      <c r="X38" s="450">
        <f t="shared" si="27"/>
        <v>43113</v>
      </c>
      <c r="Y38" s="450">
        <f t="shared" si="27"/>
        <v>43114</v>
      </c>
      <c r="Z38" s="450">
        <f>21+Z35</f>
        <v>43116</v>
      </c>
    </row>
    <row r="39" spans="1:27" ht="14.25" hidden="1" thickBot="1">
      <c r="A39" s="272">
        <v>1</v>
      </c>
      <c r="B39" s="1093" t="s">
        <v>188</v>
      </c>
      <c r="C39" s="1096" t="s">
        <v>70</v>
      </c>
      <c r="D39" s="394" t="s">
        <v>189</v>
      </c>
      <c r="E39" s="393"/>
      <c r="F39" s="395">
        <f t="shared" ref="F39:I39" si="28">F36+1</f>
        <v>58</v>
      </c>
      <c r="G39" s="396">
        <f t="shared" si="28"/>
        <v>58</v>
      </c>
      <c r="H39" s="1100">
        <f t="shared" si="28"/>
        <v>58</v>
      </c>
      <c r="I39" s="1101">
        <f t="shared" si="28"/>
        <v>58</v>
      </c>
      <c r="J39" s="278">
        <f t="shared" ref="J39:Z39" si="29">21+J36</f>
        <v>43102</v>
      </c>
      <c r="K39" s="278">
        <f t="shared" si="29"/>
        <v>43103</v>
      </c>
      <c r="L39" s="116">
        <f t="shared" si="29"/>
        <v>43105</v>
      </c>
      <c r="M39" s="116">
        <f t="shared" si="29"/>
        <v>43107</v>
      </c>
      <c r="N39" s="116">
        <f t="shared" si="29"/>
        <v>43107</v>
      </c>
      <c r="O39" s="116">
        <f t="shared" si="29"/>
        <v>43108</v>
      </c>
      <c r="P39" s="116">
        <f t="shared" si="29"/>
        <v>43112</v>
      </c>
      <c r="Q39" s="116">
        <f t="shared" si="29"/>
        <v>43112</v>
      </c>
      <c r="R39" s="116">
        <f t="shared" si="29"/>
        <v>43112</v>
      </c>
      <c r="S39" s="116">
        <f t="shared" si="29"/>
        <v>43114</v>
      </c>
      <c r="T39" s="116">
        <f t="shared" si="29"/>
        <v>43118</v>
      </c>
      <c r="U39" s="116">
        <f t="shared" si="29"/>
        <v>43119</v>
      </c>
      <c r="V39" s="116">
        <f t="shared" si="29"/>
        <v>43119</v>
      </c>
      <c r="W39" s="116">
        <f t="shared" si="29"/>
        <v>43120</v>
      </c>
      <c r="X39" s="116">
        <f t="shared" si="29"/>
        <v>43120</v>
      </c>
      <c r="Y39" s="116">
        <f t="shared" si="29"/>
        <v>43121</v>
      </c>
      <c r="Z39" s="116">
        <f t="shared" si="29"/>
        <v>43123</v>
      </c>
      <c r="AA39" s="805" t="s">
        <v>246</v>
      </c>
    </row>
    <row r="40" spans="1:27" ht="14.25" hidden="1" thickBot="1">
      <c r="A40" s="445">
        <v>2</v>
      </c>
      <c r="B40" s="1094" t="s">
        <v>297</v>
      </c>
      <c r="C40" s="1097" t="s">
        <v>159</v>
      </c>
      <c r="D40" s="559" t="s">
        <v>298</v>
      </c>
      <c r="E40" s="558"/>
      <c r="F40" s="560">
        <f t="shared" ref="F40:I40" si="30">F37+1</f>
        <v>25</v>
      </c>
      <c r="G40" s="561">
        <f t="shared" si="30"/>
        <v>25</v>
      </c>
      <c r="H40" s="1102">
        <f t="shared" si="30"/>
        <v>39</v>
      </c>
      <c r="I40" s="1103">
        <f t="shared" si="30"/>
        <v>39</v>
      </c>
      <c r="J40" s="562">
        <f t="shared" ref="J40:Z40" si="31">21+J37</f>
        <v>43109</v>
      </c>
      <c r="K40" s="562">
        <f t="shared" si="31"/>
        <v>43110</v>
      </c>
      <c r="L40" s="562">
        <f t="shared" si="31"/>
        <v>43112</v>
      </c>
      <c r="M40" s="562">
        <f t="shared" si="31"/>
        <v>43114</v>
      </c>
      <c r="N40" s="562">
        <f t="shared" si="31"/>
        <v>43114</v>
      </c>
      <c r="O40" s="562">
        <f t="shared" si="31"/>
        <v>43115</v>
      </c>
      <c r="P40" s="562">
        <f t="shared" si="31"/>
        <v>43119</v>
      </c>
      <c r="Q40" s="562">
        <f t="shared" si="31"/>
        <v>43119</v>
      </c>
      <c r="R40" s="562">
        <f t="shared" si="31"/>
        <v>43119</v>
      </c>
      <c r="S40" s="562">
        <f t="shared" si="31"/>
        <v>43121</v>
      </c>
      <c r="T40" s="562">
        <f t="shared" si="31"/>
        <v>43126</v>
      </c>
      <c r="U40" s="562">
        <f t="shared" si="31"/>
        <v>43126</v>
      </c>
      <c r="V40" s="562">
        <f t="shared" si="31"/>
        <v>43126</v>
      </c>
      <c r="W40" s="562">
        <f t="shared" si="31"/>
        <v>43127</v>
      </c>
      <c r="X40" s="562">
        <f t="shared" si="31"/>
        <v>43127</v>
      </c>
      <c r="Y40" s="562">
        <f t="shared" si="31"/>
        <v>43128</v>
      </c>
      <c r="Z40" s="562">
        <f t="shared" si="31"/>
        <v>43130</v>
      </c>
    </row>
    <row r="41" spans="1:27" ht="14.25" hidden="1" thickBot="1">
      <c r="A41" s="445">
        <v>3</v>
      </c>
      <c r="B41" s="1092" t="s">
        <v>343</v>
      </c>
      <c r="C41" s="1095" t="s">
        <v>124</v>
      </c>
      <c r="D41" s="447" t="s">
        <v>344</v>
      </c>
      <c r="E41" s="446"/>
      <c r="F41" s="448">
        <f t="shared" ref="F41:I41" si="32">F38+1</f>
        <v>33</v>
      </c>
      <c r="G41" s="449">
        <f t="shared" si="32"/>
        <v>33</v>
      </c>
      <c r="H41" s="1098">
        <f t="shared" si="32"/>
        <v>33</v>
      </c>
      <c r="I41" s="1099">
        <f t="shared" si="32"/>
        <v>33</v>
      </c>
      <c r="J41" s="450">
        <f t="shared" ref="J41:Y41" si="33">21+J38</f>
        <v>43116</v>
      </c>
      <c r="K41" s="450">
        <f t="shared" si="33"/>
        <v>43117</v>
      </c>
      <c r="L41" s="450">
        <f t="shared" si="33"/>
        <v>43119</v>
      </c>
      <c r="M41" s="450">
        <f t="shared" si="33"/>
        <v>43121</v>
      </c>
      <c r="N41" s="450">
        <f t="shared" si="33"/>
        <v>43121</v>
      </c>
      <c r="O41" s="450">
        <f t="shared" si="33"/>
        <v>43122</v>
      </c>
      <c r="P41" s="450">
        <f t="shared" si="33"/>
        <v>43126</v>
      </c>
      <c r="Q41" s="450">
        <f t="shared" si="33"/>
        <v>43126</v>
      </c>
      <c r="R41" s="450">
        <f t="shared" si="33"/>
        <v>43126</v>
      </c>
      <c r="S41" s="450">
        <f t="shared" si="33"/>
        <v>43128</v>
      </c>
      <c r="T41" s="450">
        <f t="shared" si="33"/>
        <v>43132</v>
      </c>
      <c r="U41" s="450">
        <f t="shared" si="33"/>
        <v>43133</v>
      </c>
      <c r="V41" s="450">
        <f t="shared" si="33"/>
        <v>43133</v>
      </c>
      <c r="W41" s="450">
        <f t="shared" si="33"/>
        <v>43134</v>
      </c>
      <c r="X41" s="450">
        <f t="shared" si="33"/>
        <v>43134</v>
      </c>
      <c r="Y41" s="450">
        <f t="shared" si="33"/>
        <v>43135</v>
      </c>
      <c r="Z41" s="450">
        <f>21+Z38</f>
        <v>43137</v>
      </c>
    </row>
    <row r="42" spans="1:27" ht="14.25" hidden="1" thickBot="1">
      <c r="A42" s="272">
        <v>4</v>
      </c>
      <c r="B42" s="1093" t="s">
        <v>188</v>
      </c>
      <c r="C42" s="1096" t="s">
        <v>70</v>
      </c>
      <c r="D42" s="394" t="s">
        <v>189</v>
      </c>
      <c r="E42" s="393"/>
      <c r="F42" s="395">
        <f t="shared" ref="F42:I42" si="34">F39+1</f>
        <v>59</v>
      </c>
      <c r="G42" s="396">
        <f t="shared" si="34"/>
        <v>59</v>
      </c>
      <c r="H42" s="1100">
        <f t="shared" si="34"/>
        <v>59</v>
      </c>
      <c r="I42" s="1101">
        <f t="shared" si="34"/>
        <v>59</v>
      </c>
      <c r="J42" s="388">
        <f t="shared" ref="J42:Z42" si="35">21+J39</f>
        <v>43123</v>
      </c>
      <c r="K42" s="388">
        <f t="shared" si="35"/>
        <v>43124</v>
      </c>
      <c r="L42" s="116">
        <f t="shared" si="35"/>
        <v>43126</v>
      </c>
      <c r="M42" s="116">
        <f t="shared" si="35"/>
        <v>43128</v>
      </c>
      <c r="N42" s="116">
        <f t="shared" si="35"/>
        <v>43128</v>
      </c>
      <c r="O42" s="116">
        <f t="shared" si="35"/>
        <v>43129</v>
      </c>
      <c r="P42" s="116">
        <f t="shared" si="35"/>
        <v>43133</v>
      </c>
      <c r="Q42" s="116">
        <f t="shared" si="35"/>
        <v>43133</v>
      </c>
      <c r="R42" s="116">
        <f t="shared" si="35"/>
        <v>43133</v>
      </c>
      <c r="S42" s="116">
        <f t="shared" si="35"/>
        <v>43135</v>
      </c>
      <c r="T42" s="116">
        <f t="shared" si="35"/>
        <v>43139</v>
      </c>
      <c r="U42" s="116">
        <f t="shared" si="35"/>
        <v>43140</v>
      </c>
      <c r="V42" s="116">
        <f t="shared" si="35"/>
        <v>43140</v>
      </c>
      <c r="W42" s="116">
        <f t="shared" si="35"/>
        <v>43141</v>
      </c>
      <c r="X42" s="116">
        <f t="shared" si="35"/>
        <v>43141</v>
      </c>
      <c r="Y42" s="116">
        <f t="shared" si="35"/>
        <v>43142</v>
      </c>
      <c r="Z42" s="116">
        <f t="shared" si="35"/>
        <v>43144</v>
      </c>
    </row>
    <row r="43" spans="1:27" ht="14.25" hidden="1" thickBot="1">
      <c r="A43" s="445">
        <v>5</v>
      </c>
      <c r="B43" s="1094" t="s">
        <v>297</v>
      </c>
      <c r="C43" s="1097" t="s">
        <v>159</v>
      </c>
      <c r="D43" s="559" t="s">
        <v>298</v>
      </c>
      <c r="E43" s="558"/>
      <c r="F43" s="560">
        <f t="shared" ref="F43:I43" si="36">F40+1</f>
        <v>26</v>
      </c>
      <c r="G43" s="561">
        <f t="shared" si="36"/>
        <v>26</v>
      </c>
      <c r="H43" s="1102">
        <f t="shared" si="36"/>
        <v>40</v>
      </c>
      <c r="I43" s="1103">
        <f t="shared" si="36"/>
        <v>40</v>
      </c>
      <c r="J43" s="562">
        <f t="shared" ref="J43:Z43" si="37">21+J40</f>
        <v>43130</v>
      </c>
      <c r="K43" s="562">
        <f t="shared" si="37"/>
        <v>43131</v>
      </c>
      <c r="L43" s="562">
        <f t="shared" si="37"/>
        <v>43133</v>
      </c>
      <c r="M43" s="562">
        <f t="shared" si="37"/>
        <v>43135</v>
      </c>
      <c r="N43" s="562">
        <f t="shared" si="37"/>
        <v>43135</v>
      </c>
      <c r="O43" s="562">
        <f t="shared" si="37"/>
        <v>43136</v>
      </c>
      <c r="P43" s="562">
        <f t="shared" si="37"/>
        <v>43140</v>
      </c>
      <c r="Q43" s="562">
        <f t="shared" si="37"/>
        <v>43140</v>
      </c>
      <c r="R43" s="562">
        <f t="shared" si="37"/>
        <v>43140</v>
      </c>
      <c r="S43" s="562">
        <f t="shared" si="37"/>
        <v>43142</v>
      </c>
      <c r="T43" s="562">
        <f t="shared" si="37"/>
        <v>43147</v>
      </c>
      <c r="U43" s="562">
        <f t="shared" si="37"/>
        <v>43147</v>
      </c>
      <c r="V43" s="562">
        <f t="shared" si="37"/>
        <v>43147</v>
      </c>
      <c r="W43" s="562">
        <f t="shared" si="37"/>
        <v>43148</v>
      </c>
      <c r="X43" s="562">
        <f t="shared" si="37"/>
        <v>43148</v>
      </c>
      <c r="Y43" s="562">
        <f t="shared" si="37"/>
        <v>43149</v>
      </c>
      <c r="Z43" s="562">
        <f t="shared" si="37"/>
        <v>43151</v>
      </c>
    </row>
    <row r="44" spans="1:27" ht="14.25" hidden="1" thickBot="1">
      <c r="A44" s="445">
        <v>6</v>
      </c>
      <c r="B44" s="1092" t="s">
        <v>343</v>
      </c>
      <c r="C44" s="1095" t="s">
        <v>124</v>
      </c>
      <c r="D44" s="447" t="s">
        <v>344</v>
      </c>
      <c r="E44" s="446"/>
      <c r="F44" s="448">
        <f t="shared" ref="F44:I44" si="38">F41+1</f>
        <v>34</v>
      </c>
      <c r="G44" s="449">
        <f t="shared" si="38"/>
        <v>34</v>
      </c>
      <c r="H44" s="1098">
        <f t="shared" si="38"/>
        <v>34</v>
      </c>
      <c r="I44" s="1099">
        <f t="shared" si="38"/>
        <v>34</v>
      </c>
      <c r="J44" s="450">
        <f t="shared" ref="J44:Y44" si="39">21+J41</f>
        <v>43137</v>
      </c>
      <c r="K44" s="450">
        <f t="shared" si="39"/>
        <v>43138</v>
      </c>
      <c r="L44" s="450">
        <f t="shared" si="39"/>
        <v>43140</v>
      </c>
      <c r="M44" s="450">
        <f t="shared" si="39"/>
        <v>43142</v>
      </c>
      <c r="N44" s="450">
        <f t="shared" si="39"/>
        <v>43142</v>
      </c>
      <c r="O44" s="450">
        <f t="shared" si="39"/>
        <v>43143</v>
      </c>
      <c r="P44" s="450">
        <f t="shared" si="39"/>
        <v>43147</v>
      </c>
      <c r="Q44" s="450">
        <f t="shared" si="39"/>
        <v>43147</v>
      </c>
      <c r="R44" s="450">
        <f t="shared" si="39"/>
        <v>43147</v>
      </c>
      <c r="S44" s="450">
        <f t="shared" si="39"/>
        <v>43149</v>
      </c>
      <c r="T44" s="450">
        <f t="shared" si="39"/>
        <v>43153</v>
      </c>
      <c r="U44" s="450">
        <f t="shared" si="39"/>
        <v>43154</v>
      </c>
      <c r="V44" s="450">
        <f t="shared" si="39"/>
        <v>43154</v>
      </c>
      <c r="W44" s="450">
        <f t="shared" si="39"/>
        <v>43155</v>
      </c>
      <c r="X44" s="450">
        <f t="shared" si="39"/>
        <v>43155</v>
      </c>
      <c r="Y44" s="450">
        <f t="shared" si="39"/>
        <v>43156</v>
      </c>
      <c r="Z44" s="450">
        <f>21+Z41</f>
        <v>43158</v>
      </c>
    </row>
    <row r="45" spans="1:27" ht="14.25" hidden="1" thickBot="1">
      <c r="A45" s="272">
        <v>7</v>
      </c>
      <c r="B45" s="1093" t="s">
        <v>188</v>
      </c>
      <c r="C45" s="1096" t="s">
        <v>70</v>
      </c>
      <c r="D45" s="394" t="s">
        <v>189</v>
      </c>
      <c r="E45" s="393"/>
      <c r="F45" s="395">
        <f t="shared" ref="F45:I45" si="40">F42+1</f>
        <v>60</v>
      </c>
      <c r="G45" s="396">
        <f t="shared" si="40"/>
        <v>60</v>
      </c>
      <c r="H45" s="1100">
        <f t="shared" si="40"/>
        <v>60</v>
      </c>
      <c r="I45" s="1101">
        <f t="shared" si="40"/>
        <v>60</v>
      </c>
      <c r="J45" s="388">
        <f t="shared" ref="J45:Z45" si="41">21+J42</f>
        <v>43144</v>
      </c>
      <c r="K45" s="388">
        <f t="shared" si="41"/>
        <v>43145</v>
      </c>
      <c r="L45" s="116">
        <f t="shared" si="41"/>
        <v>43147</v>
      </c>
      <c r="M45" s="116">
        <f t="shared" si="41"/>
        <v>43149</v>
      </c>
      <c r="N45" s="116">
        <f t="shared" si="41"/>
        <v>43149</v>
      </c>
      <c r="O45" s="116">
        <f t="shared" si="41"/>
        <v>43150</v>
      </c>
      <c r="P45" s="116">
        <f t="shared" si="41"/>
        <v>43154</v>
      </c>
      <c r="Q45" s="116">
        <f t="shared" si="41"/>
        <v>43154</v>
      </c>
      <c r="R45" s="116">
        <f t="shared" si="41"/>
        <v>43154</v>
      </c>
      <c r="S45" s="116">
        <f t="shared" si="41"/>
        <v>43156</v>
      </c>
      <c r="T45" s="116">
        <f t="shared" si="41"/>
        <v>43160</v>
      </c>
      <c r="U45" s="116">
        <f t="shared" si="41"/>
        <v>43161</v>
      </c>
      <c r="V45" s="116">
        <f t="shared" si="41"/>
        <v>43161</v>
      </c>
      <c r="W45" s="116">
        <f t="shared" si="41"/>
        <v>43162</v>
      </c>
      <c r="X45" s="116">
        <f t="shared" si="41"/>
        <v>43162</v>
      </c>
      <c r="Y45" s="116">
        <f t="shared" si="41"/>
        <v>43163</v>
      </c>
      <c r="Z45" s="116">
        <f t="shared" si="41"/>
        <v>43165</v>
      </c>
    </row>
    <row r="46" spans="1:27" ht="14.25" hidden="1" thickBot="1">
      <c r="A46" s="445">
        <v>8</v>
      </c>
      <c r="B46" s="1094" t="s">
        <v>297</v>
      </c>
      <c r="C46" s="1097" t="s">
        <v>159</v>
      </c>
      <c r="D46" s="559" t="s">
        <v>298</v>
      </c>
      <c r="E46" s="558"/>
      <c r="F46" s="560">
        <f t="shared" ref="F46:I46" si="42">F43+1</f>
        <v>27</v>
      </c>
      <c r="G46" s="561">
        <f t="shared" si="42"/>
        <v>27</v>
      </c>
      <c r="H46" s="1102">
        <f t="shared" si="42"/>
        <v>41</v>
      </c>
      <c r="I46" s="1103">
        <f t="shared" si="42"/>
        <v>41</v>
      </c>
      <c r="J46" s="562">
        <f t="shared" ref="J46:Z46" si="43">21+J43</f>
        <v>43151</v>
      </c>
      <c r="K46" s="562">
        <f t="shared" si="43"/>
        <v>43152</v>
      </c>
      <c r="L46" s="562">
        <f t="shared" si="43"/>
        <v>43154</v>
      </c>
      <c r="M46" s="562">
        <f t="shared" si="43"/>
        <v>43156</v>
      </c>
      <c r="N46" s="562">
        <f t="shared" si="43"/>
        <v>43156</v>
      </c>
      <c r="O46" s="562">
        <f t="shared" si="43"/>
        <v>43157</v>
      </c>
      <c r="P46" s="562">
        <f t="shared" si="43"/>
        <v>43161</v>
      </c>
      <c r="Q46" s="562">
        <f t="shared" si="43"/>
        <v>43161</v>
      </c>
      <c r="R46" s="562">
        <f t="shared" si="43"/>
        <v>43161</v>
      </c>
      <c r="S46" s="562">
        <f t="shared" si="43"/>
        <v>43163</v>
      </c>
      <c r="T46" s="562">
        <f t="shared" si="43"/>
        <v>43168</v>
      </c>
      <c r="U46" s="562">
        <f t="shared" si="43"/>
        <v>43168</v>
      </c>
      <c r="V46" s="562">
        <f t="shared" si="43"/>
        <v>43168</v>
      </c>
      <c r="W46" s="562">
        <f t="shared" si="43"/>
        <v>43169</v>
      </c>
      <c r="X46" s="562">
        <f t="shared" si="43"/>
        <v>43169</v>
      </c>
      <c r="Y46" s="562">
        <f t="shared" si="43"/>
        <v>43170</v>
      </c>
      <c r="Z46" s="562">
        <f t="shared" si="43"/>
        <v>43172</v>
      </c>
    </row>
    <row r="47" spans="1:27" ht="25.15" customHeight="1">
      <c r="A47" s="445">
        <v>9</v>
      </c>
      <c r="B47" s="1092" t="s">
        <v>638</v>
      </c>
      <c r="C47" s="1095" t="s">
        <v>124</v>
      </c>
      <c r="D47" s="447" t="s">
        <v>643</v>
      </c>
      <c r="E47" s="446"/>
      <c r="F47" s="448">
        <v>3</v>
      </c>
      <c r="G47" s="449">
        <v>3</v>
      </c>
      <c r="H47" s="1098">
        <f t="shared" ref="H47:I47" si="44">H44+1</f>
        <v>35</v>
      </c>
      <c r="I47" s="1099">
        <f t="shared" si="44"/>
        <v>35</v>
      </c>
      <c r="J47" s="450">
        <f t="shared" ref="J47:Z47" si="45">21+J44</f>
        <v>43158</v>
      </c>
      <c r="K47" s="450">
        <f t="shared" si="45"/>
        <v>43159</v>
      </c>
      <c r="L47" s="450">
        <f t="shared" si="45"/>
        <v>43161</v>
      </c>
      <c r="M47" s="450">
        <f t="shared" si="45"/>
        <v>43163</v>
      </c>
      <c r="N47" s="450">
        <f t="shared" si="45"/>
        <v>43163</v>
      </c>
      <c r="O47" s="450">
        <f t="shared" si="45"/>
        <v>43164</v>
      </c>
      <c r="P47" s="450">
        <f t="shared" si="45"/>
        <v>43168</v>
      </c>
      <c r="Q47" s="450">
        <f t="shared" si="45"/>
        <v>43168</v>
      </c>
      <c r="R47" s="450">
        <f t="shared" si="45"/>
        <v>43168</v>
      </c>
      <c r="S47" s="450">
        <f t="shared" si="45"/>
        <v>43170</v>
      </c>
      <c r="T47" s="450">
        <f t="shared" si="45"/>
        <v>43174</v>
      </c>
      <c r="U47" s="450">
        <f t="shared" si="45"/>
        <v>43175</v>
      </c>
      <c r="V47" s="450">
        <f t="shared" si="45"/>
        <v>43175</v>
      </c>
      <c r="W47" s="450">
        <f t="shared" si="45"/>
        <v>43176</v>
      </c>
      <c r="X47" s="450">
        <f t="shared" si="45"/>
        <v>43176</v>
      </c>
      <c r="Y47" s="450">
        <f t="shared" si="45"/>
        <v>43177</v>
      </c>
      <c r="Z47" s="450">
        <f t="shared" si="45"/>
        <v>43179</v>
      </c>
    </row>
    <row r="48" spans="1:27" ht="25.15" customHeight="1">
      <c r="A48" s="272">
        <v>10</v>
      </c>
      <c r="B48" s="1093" t="s">
        <v>188</v>
      </c>
      <c r="C48" s="1096" t="s">
        <v>70</v>
      </c>
      <c r="D48" s="394" t="s">
        <v>189</v>
      </c>
      <c r="E48" s="393"/>
      <c r="F48" s="395">
        <f t="shared" ref="F48:I48" si="46">F45+1</f>
        <v>61</v>
      </c>
      <c r="G48" s="396">
        <f t="shared" si="46"/>
        <v>61</v>
      </c>
      <c r="H48" s="1100">
        <f t="shared" si="46"/>
        <v>61</v>
      </c>
      <c r="I48" s="1101">
        <f t="shared" si="46"/>
        <v>61</v>
      </c>
      <c r="J48" s="388">
        <f t="shared" ref="J48:Z48" si="47">21+J45</f>
        <v>43165</v>
      </c>
      <c r="K48" s="388">
        <f t="shared" si="47"/>
        <v>43166</v>
      </c>
      <c r="L48" s="116">
        <f t="shared" si="47"/>
        <v>43168</v>
      </c>
      <c r="M48" s="116">
        <f t="shared" si="47"/>
        <v>43170</v>
      </c>
      <c r="N48" s="116">
        <f t="shared" si="47"/>
        <v>43170</v>
      </c>
      <c r="O48" s="116">
        <f t="shared" si="47"/>
        <v>43171</v>
      </c>
      <c r="P48" s="116">
        <f t="shared" si="47"/>
        <v>43175</v>
      </c>
      <c r="Q48" s="116">
        <f t="shared" si="47"/>
        <v>43175</v>
      </c>
      <c r="R48" s="116">
        <f t="shared" si="47"/>
        <v>43175</v>
      </c>
      <c r="S48" s="116">
        <f t="shared" si="47"/>
        <v>43177</v>
      </c>
      <c r="T48" s="116">
        <f t="shared" si="47"/>
        <v>43181</v>
      </c>
      <c r="U48" s="116">
        <f t="shared" si="47"/>
        <v>43182</v>
      </c>
      <c r="V48" s="116">
        <f t="shared" si="47"/>
        <v>43182</v>
      </c>
      <c r="W48" s="116">
        <f t="shared" si="47"/>
        <v>43183</v>
      </c>
      <c r="X48" s="116">
        <f t="shared" si="47"/>
        <v>43183</v>
      </c>
      <c r="Y48" s="116">
        <f t="shared" si="47"/>
        <v>43184</v>
      </c>
      <c r="Z48" s="116">
        <f t="shared" si="47"/>
        <v>43186</v>
      </c>
    </row>
    <row r="49" spans="1:27" ht="25.15" customHeight="1" thickBot="1">
      <c r="A49" s="445">
        <v>11</v>
      </c>
      <c r="B49" s="1094" t="s">
        <v>297</v>
      </c>
      <c r="C49" s="1097" t="s">
        <v>159</v>
      </c>
      <c r="D49" s="559" t="s">
        <v>298</v>
      </c>
      <c r="E49" s="558"/>
      <c r="F49" s="560">
        <f t="shared" ref="F49:I49" si="48">F46+1</f>
        <v>28</v>
      </c>
      <c r="G49" s="561">
        <f t="shared" si="48"/>
        <v>28</v>
      </c>
      <c r="H49" s="1102">
        <f t="shared" si="48"/>
        <v>42</v>
      </c>
      <c r="I49" s="1103">
        <f t="shared" si="48"/>
        <v>42</v>
      </c>
      <c r="J49" s="562">
        <f t="shared" ref="J49:Z49" si="49">21+J46</f>
        <v>43172</v>
      </c>
      <c r="K49" s="562">
        <f t="shared" si="49"/>
        <v>43173</v>
      </c>
      <c r="L49" s="562">
        <f t="shared" si="49"/>
        <v>43175</v>
      </c>
      <c r="M49" s="562">
        <f t="shared" si="49"/>
        <v>43177</v>
      </c>
      <c r="N49" s="562">
        <f t="shared" si="49"/>
        <v>43177</v>
      </c>
      <c r="O49" s="562">
        <f t="shared" si="49"/>
        <v>43178</v>
      </c>
      <c r="P49" s="562">
        <f t="shared" si="49"/>
        <v>43182</v>
      </c>
      <c r="Q49" s="562">
        <f t="shared" si="49"/>
        <v>43182</v>
      </c>
      <c r="R49" s="562">
        <f t="shared" si="49"/>
        <v>43182</v>
      </c>
      <c r="S49" s="562">
        <f t="shared" si="49"/>
        <v>43184</v>
      </c>
      <c r="T49" s="562">
        <f t="shared" si="49"/>
        <v>43189</v>
      </c>
      <c r="U49" s="562">
        <f t="shared" si="49"/>
        <v>43189</v>
      </c>
      <c r="V49" s="562">
        <f t="shared" si="49"/>
        <v>43189</v>
      </c>
      <c r="W49" s="562">
        <f t="shared" si="49"/>
        <v>43190</v>
      </c>
      <c r="X49" s="562">
        <f t="shared" si="49"/>
        <v>43190</v>
      </c>
      <c r="Y49" s="562">
        <f t="shared" si="49"/>
        <v>43191</v>
      </c>
      <c r="Z49" s="562">
        <f t="shared" si="49"/>
        <v>43193</v>
      </c>
    </row>
    <row r="50" spans="1:27" ht="25.15" customHeight="1" thickBot="1">
      <c r="A50" s="445">
        <v>12</v>
      </c>
      <c r="B50" s="1092" t="s">
        <v>638</v>
      </c>
      <c r="C50" s="1095" t="s">
        <v>124</v>
      </c>
      <c r="D50" s="447" t="s">
        <v>643</v>
      </c>
      <c r="E50" s="446"/>
      <c r="F50" s="448">
        <f t="shared" ref="F50:I50" si="50">F47+1</f>
        <v>4</v>
      </c>
      <c r="G50" s="449">
        <f t="shared" si="50"/>
        <v>4</v>
      </c>
      <c r="H50" s="1098">
        <f t="shared" si="50"/>
        <v>36</v>
      </c>
      <c r="I50" s="1099">
        <f t="shared" si="50"/>
        <v>36</v>
      </c>
      <c r="J50" s="450">
        <f t="shared" ref="J50:Z50" si="51">21+J47</f>
        <v>43179</v>
      </c>
      <c r="K50" s="450">
        <f t="shared" si="51"/>
        <v>43180</v>
      </c>
      <c r="L50" s="450">
        <f t="shared" si="51"/>
        <v>43182</v>
      </c>
      <c r="M50" s="450">
        <f t="shared" si="51"/>
        <v>43184</v>
      </c>
      <c r="N50" s="450">
        <f t="shared" si="51"/>
        <v>43184</v>
      </c>
      <c r="O50" s="450">
        <f t="shared" si="51"/>
        <v>43185</v>
      </c>
      <c r="P50" s="450">
        <f t="shared" si="51"/>
        <v>43189</v>
      </c>
      <c r="Q50" s="450">
        <f t="shared" si="51"/>
        <v>43189</v>
      </c>
      <c r="R50" s="450">
        <f t="shared" si="51"/>
        <v>43189</v>
      </c>
      <c r="S50" s="450">
        <f t="shared" si="51"/>
        <v>43191</v>
      </c>
      <c r="T50" s="450">
        <f t="shared" si="51"/>
        <v>43195</v>
      </c>
      <c r="U50" s="450">
        <f t="shared" si="51"/>
        <v>43196</v>
      </c>
      <c r="V50" s="450">
        <f t="shared" si="51"/>
        <v>43196</v>
      </c>
      <c r="W50" s="450">
        <f t="shared" si="51"/>
        <v>43197</v>
      </c>
      <c r="X50" s="450">
        <f t="shared" si="51"/>
        <v>43197</v>
      </c>
      <c r="Y50" s="450">
        <f t="shared" si="51"/>
        <v>43198</v>
      </c>
      <c r="Z50" s="450">
        <f t="shared" si="51"/>
        <v>43200</v>
      </c>
      <c r="AA50" s="1245" t="s">
        <v>254</v>
      </c>
    </row>
    <row r="51" spans="1:27" ht="25.15" customHeight="1" thickBot="1">
      <c r="A51" s="445">
        <v>13</v>
      </c>
      <c r="B51" s="1093" t="s">
        <v>188</v>
      </c>
      <c r="C51" s="1096" t="s">
        <v>70</v>
      </c>
      <c r="D51" s="394" t="s">
        <v>189</v>
      </c>
      <c r="E51" s="393"/>
      <c r="F51" s="448">
        <f t="shared" ref="F51:I51" si="52">F48+1</f>
        <v>62</v>
      </c>
      <c r="G51" s="449">
        <f t="shared" si="52"/>
        <v>62</v>
      </c>
      <c r="H51" s="1098">
        <f t="shared" si="52"/>
        <v>62</v>
      </c>
      <c r="I51" s="1099">
        <f t="shared" si="52"/>
        <v>62</v>
      </c>
      <c r="J51" s="450">
        <f t="shared" ref="J51:Z51" si="53">21+J48</f>
        <v>43186</v>
      </c>
      <c r="K51" s="450">
        <f t="shared" si="53"/>
        <v>43187</v>
      </c>
      <c r="L51" s="450">
        <f t="shared" si="53"/>
        <v>43189</v>
      </c>
      <c r="M51" s="450">
        <f t="shared" si="53"/>
        <v>43191</v>
      </c>
      <c r="N51" s="450">
        <f t="shared" si="53"/>
        <v>43191</v>
      </c>
      <c r="O51" s="450">
        <f t="shared" si="53"/>
        <v>43192</v>
      </c>
      <c r="P51" s="450">
        <f t="shared" si="53"/>
        <v>43196</v>
      </c>
      <c r="Q51" s="450">
        <f t="shared" si="53"/>
        <v>43196</v>
      </c>
      <c r="R51" s="450">
        <f t="shared" si="53"/>
        <v>43196</v>
      </c>
      <c r="S51" s="450">
        <f t="shared" si="53"/>
        <v>43198</v>
      </c>
      <c r="T51" s="450">
        <f t="shared" si="53"/>
        <v>43202</v>
      </c>
      <c r="U51" s="450">
        <f t="shared" si="53"/>
        <v>43203</v>
      </c>
      <c r="V51" s="450">
        <f t="shared" si="53"/>
        <v>43203</v>
      </c>
      <c r="W51" s="450">
        <f t="shared" si="53"/>
        <v>43204</v>
      </c>
      <c r="X51" s="450">
        <f t="shared" si="53"/>
        <v>43204</v>
      </c>
      <c r="Y51" s="450">
        <f t="shared" si="53"/>
        <v>43205</v>
      </c>
      <c r="Z51" s="450">
        <f t="shared" si="53"/>
        <v>43207</v>
      </c>
    </row>
    <row r="52" spans="1:27" ht="25.15" customHeight="1" thickBot="1">
      <c r="A52" s="445">
        <v>14</v>
      </c>
      <c r="B52" s="1094" t="s">
        <v>297</v>
      </c>
      <c r="C52" s="1097" t="s">
        <v>159</v>
      </c>
      <c r="D52" s="559" t="s">
        <v>298</v>
      </c>
      <c r="E52" s="558"/>
      <c r="F52" s="448">
        <f t="shared" ref="F52:I52" si="54">F49+1</f>
        <v>29</v>
      </c>
      <c r="G52" s="449">
        <f t="shared" si="54"/>
        <v>29</v>
      </c>
      <c r="H52" s="1098">
        <f t="shared" si="54"/>
        <v>43</v>
      </c>
      <c r="I52" s="1099">
        <f t="shared" si="54"/>
        <v>43</v>
      </c>
      <c r="J52" s="450">
        <f t="shared" ref="J52:Z52" si="55">21+J49</f>
        <v>43193</v>
      </c>
      <c r="K52" s="450">
        <f t="shared" si="55"/>
        <v>43194</v>
      </c>
      <c r="L52" s="450">
        <f t="shared" si="55"/>
        <v>43196</v>
      </c>
      <c r="M52" s="450">
        <f t="shared" si="55"/>
        <v>43198</v>
      </c>
      <c r="N52" s="450">
        <f t="shared" si="55"/>
        <v>43198</v>
      </c>
      <c r="O52" s="450">
        <f t="shared" si="55"/>
        <v>43199</v>
      </c>
      <c r="P52" s="450">
        <f t="shared" si="55"/>
        <v>43203</v>
      </c>
      <c r="Q52" s="450">
        <f t="shared" si="55"/>
        <v>43203</v>
      </c>
      <c r="R52" s="450">
        <f t="shared" si="55"/>
        <v>43203</v>
      </c>
      <c r="S52" s="450">
        <f t="shared" si="55"/>
        <v>43205</v>
      </c>
      <c r="T52" s="450">
        <f t="shared" si="55"/>
        <v>43210</v>
      </c>
      <c r="U52" s="450">
        <f t="shared" si="55"/>
        <v>43210</v>
      </c>
      <c r="V52" s="450">
        <f t="shared" si="55"/>
        <v>43210</v>
      </c>
      <c r="W52" s="450">
        <f t="shared" si="55"/>
        <v>43211</v>
      </c>
      <c r="X52" s="450">
        <f t="shared" si="55"/>
        <v>43211</v>
      </c>
      <c r="Y52" s="450">
        <f t="shared" si="55"/>
        <v>43212</v>
      </c>
      <c r="Z52" s="450">
        <f t="shared" si="55"/>
        <v>43214</v>
      </c>
    </row>
    <row r="55" spans="1:27" ht="18.75">
      <c r="A55" s="1240" t="s">
        <v>548</v>
      </c>
      <c r="B55" s="1241"/>
      <c r="C55" s="1241"/>
      <c r="D55" s="1241"/>
      <c r="E55" s="1242"/>
      <c r="F55" s="1242"/>
    </row>
    <row r="56" spans="1:27">
      <c r="A56" s="358"/>
      <c r="E56" s="355"/>
      <c r="T56" s="1448" t="s">
        <v>637</v>
      </c>
    </row>
    <row r="57" spans="1:27">
      <c r="B57" s="355"/>
      <c r="C57" s="355"/>
      <c r="D57" s="355"/>
      <c r="E57" s="355"/>
    </row>
  </sheetData>
  <customSheetViews>
    <customSheetView guid="{967F5A9F-B253-4BD7-B2F0-D5E9263F4F1E}" scale="70" showPageBreaks="1" fitToPage="1" printArea="1">
      <selection activeCell="M37" sqref="M37"/>
      <pageMargins left="0.7" right="0.25" top="1.25" bottom="0.75" header="0" footer="0"/>
      <pageSetup paperSize="9" scale="37" orientation="landscape" r:id="rId1"/>
    </customSheetView>
    <customSheetView guid="{EDB95A30-2005-496F-A42F-4573444B48C4}" scale="80" showPageBreaks="1" fitToPage="1" printArea="1" hiddenRows="1">
      <selection activeCell="F61" sqref="F61"/>
      <pageMargins left="0.7" right="0.25" top="1.25" bottom="0.75" header="0" footer="0"/>
      <pageSetup paperSize="9" scale="54" orientation="landscape" r:id="rId2"/>
    </customSheetView>
    <customSheetView guid="{BCF08811-82CB-4E16-BDD9-794154AADE6D}" scale="80" showPageBreaks="1" fitToPage="1" printArea="1" hiddenRows="1">
      <selection activeCell="J67" sqref="J67"/>
      <pageMargins left="0.7" right="0.25" top="1.25" bottom="0.75" header="0" footer="0"/>
      <pageSetup paperSize="9" scale="54" orientation="landscape" r:id="rId3"/>
    </customSheetView>
    <customSheetView guid="{8D57CB67-B754-4BD0-BD8A-07ED4472C255}" scale="80" showPageBreaks="1" fitToPage="1" printArea="1" hiddenRows="1">
      <selection activeCell="J67" sqref="J67"/>
      <pageMargins left="0.7" right="0.25" top="1.25" bottom="0.75" header="0" footer="0"/>
      <pageSetup paperSize="9" scale="54" orientation="landscape" r:id="rId4"/>
    </customSheetView>
    <customSheetView guid="{CE63BE3B-321D-4576-9D13-C9B7CB99D4AC}" scale="80" fitToPage="1" hiddenRows="1">
      <selection activeCell="E42" sqref="E42"/>
      <pageMargins left="0.7" right="0.25" top="1.25" bottom="0.75" header="0" footer="0"/>
      <pageSetup paperSize="9" scale="54" orientation="landscape" r:id="rId5"/>
    </customSheetView>
    <customSheetView guid="{58347BB0-EA7D-4163-8F7A-9A95E53AC1B7}" fitToPage="1" hiddenRows="1" topLeftCell="G1">
      <selection activeCell="J51" sqref="J51"/>
      <pageMargins left="0.7" right="0.25" top="1.25" bottom="0.75" header="0" footer="0"/>
      <pageSetup paperSize="9" scale="54" orientation="landscape" r:id="rId6"/>
    </customSheetView>
    <customSheetView guid="{B5A50C90-D2E8-4109-B6CD-C9EF05DECB2C}" scale="90" showPageBreaks="1" fitToPage="1" printArea="1" hiddenRows="1" topLeftCell="I1">
      <selection activeCell="V42" sqref="V42"/>
      <pageMargins left="0" right="0" top="1.25" bottom="0.75" header="0" footer="0"/>
      <pageSetup paperSize="9" scale="52" orientation="landscape" r:id="rId7"/>
    </customSheetView>
  </customSheetViews>
  <mergeCells count="52">
    <mergeCell ref="X31:Y31"/>
    <mergeCell ref="J31:K31"/>
    <mergeCell ref="L31:M31"/>
    <mergeCell ref="N31:O31"/>
    <mergeCell ref="P31:Q31"/>
    <mergeCell ref="R31:S31"/>
    <mergeCell ref="T31:U31"/>
    <mergeCell ref="V31:W31"/>
    <mergeCell ref="T30:U30"/>
    <mergeCell ref="V30:W30"/>
    <mergeCell ref="X30:Y30"/>
    <mergeCell ref="J30:K30"/>
    <mergeCell ref="L30:M30"/>
    <mergeCell ref="N30:O30"/>
    <mergeCell ref="P30:Q30"/>
    <mergeCell ref="R30:S30"/>
    <mergeCell ref="A30:A34"/>
    <mergeCell ref="B30:B34"/>
    <mergeCell ref="C30:C34"/>
    <mergeCell ref="D30:E31"/>
    <mergeCell ref="F30:I31"/>
    <mergeCell ref="D32:D34"/>
    <mergeCell ref="E32:E34"/>
    <mergeCell ref="F32:G34"/>
    <mergeCell ref="H32:I34"/>
    <mergeCell ref="Z4:AA4"/>
    <mergeCell ref="Z5:AA5"/>
    <mergeCell ref="J4:K4"/>
    <mergeCell ref="J5:K5"/>
    <mergeCell ref="D6:D8"/>
    <mergeCell ref="E6:E8"/>
    <mergeCell ref="F6:G8"/>
    <mergeCell ref="V5:W5"/>
    <mergeCell ref="X5:Y5"/>
    <mergeCell ref="L4:M4"/>
    <mergeCell ref="N4:O4"/>
    <mergeCell ref="P4:Q4"/>
    <mergeCell ref="R4:S4"/>
    <mergeCell ref="V4:W4"/>
    <mergeCell ref="X4:Y4"/>
    <mergeCell ref="L5:M5"/>
    <mergeCell ref="A4:A8"/>
    <mergeCell ref="B4:B8"/>
    <mergeCell ref="C4:C8"/>
    <mergeCell ref="D4:E5"/>
    <mergeCell ref="F4:I5"/>
    <mergeCell ref="H6:I8"/>
    <mergeCell ref="N5:O5"/>
    <mergeCell ref="P5:Q5"/>
    <mergeCell ref="R5:S5"/>
    <mergeCell ref="T4:U4"/>
    <mergeCell ref="T5:U5"/>
  </mergeCells>
  <phoneticPr fontId="75" type="noConversion"/>
  <pageMargins left="0.7" right="0.25" top="1.25" bottom="0.75" header="0" footer="0"/>
  <pageSetup paperSize="9" scale="53" orientation="landscape" r:id="rId8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AM27"/>
  <sheetViews>
    <sheetView zoomScaleNormal="100" workbookViewId="0">
      <selection activeCell="A14" sqref="A14:XFD17"/>
    </sheetView>
  </sheetViews>
  <sheetFormatPr defaultColWidth="9" defaultRowHeight="13.5"/>
  <cols>
    <col min="1" max="1" width="4.25" style="277" customWidth="1"/>
    <col min="2" max="2" width="18.5" style="242" customWidth="1"/>
    <col min="3" max="5" width="9" style="242" customWidth="1"/>
    <col min="6" max="9" width="9" style="241" customWidth="1"/>
    <col min="10" max="25" width="9.375" style="241" customWidth="1"/>
    <col min="26" max="26" width="10.75" style="241" customWidth="1"/>
    <col min="27" max="29" width="9.375" style="241" customWidth="1"/>
    <col min="30" max="30" width="13.75" style="241" bestFit="1" customWidth="1"/>
    <col min="31" max="39" width="9" style="242"/>
    <col min="40" max="16384" width="9" style="241"/>
  </cols>
  <sheetData>
    <row r="1" spans="1:39" ht="21.75" customHeight="1">
      <c r="A1" s="705" t="s">
        <v>398</v>
      </c>
      <c r="Z1" s="400"/>
    </row>
    <row r="2" spans="1:39" ht="19.5">
      <c r="A2" s="270" t="s">
        <v>408</v>
      </c>
      <c r="B2" s="175"/>
      <c r="C2" s="175"/>
      <c r="D2" s="176"/>
      <c r="E2" s="176"/>
      <c r="F2" s="176"/>
      <c r="G2" s="176"/>
      <c r="H2" s="177"/>
      <c r="I2" s="178"/>
      <c r="J2" s="93"/>
      <c r="K2" s="94"/>
      <c r="L2" s="93"/>
      <c r="M2" s="93"/>
      <c r="N2" s="93"/>
      <c r="P2" s="93"/>
      <c r="R2" s="93"/>
      <c r="S2" s="93"/>
      <c r="Z2" s="400"/>
      <c r="AD2" s="192"/>
    </row>
    <row r="3" spans="1:39" ht="15.75" thickBot="1">
      <c r="A3" s="276" t="s">
        <v>321</v>
      </c>
      <c r="B3" s="179"/>
      <c r="C3" s="179"/>
      <c r="D3" s="179"/>
      <c r="E3" s="179"/>
      <c r="F3" s="179"/>
      <c r="G3" s="179"/>
      <c r="H3" s="180"/>
      <c r="I3" s="181"/>
      <c r="J3" s="96"/>
      <c r="K3" s="96"/>
      <c r="L3" s="96"/>
      <c r="M3" s="97"/>
      <c r="N3" s="97"/>
      <c r="P3" s="97"/>
      <c r="R3" s="96"/>
      <c r="S3" s="97"/>
    </row>
    <row r="4" spans="1:39" ht="15" customHeight="1">
      <c r="A4" s="1992" t="s">
        <v>48</v>
      </c>
      <c r="B4" s="2070" t="s">
        <v>0</v>
      </c>
      <c r="C4" s="2072" t="s">
        <v>49</v>
      </c>
      <c r="D4" s="2074" t="s">
        <v>50</v>
      </c>
      <c r="E4" s="2075"/>
      <c r="F4" s="2076" t="s">
        <v>51</v>
      </c>
      <c r="G4" s="2076"/>
      <c r="H4" s="2076"/>
      <c r="I4" s="2076"/>
      <c r="J4" s="2066" t="s">
        <v>102</v>
      </c>
      <c r="K4" s="2066"/>
      <c r="L4" s="2066" t="s">
        <v>52</v>
      </c>
      <c r="M4" s="2066"/>
      <c r="N4" s="2065" t="s">
        <v>108</v>
      </c>
      <c r="O4" s="2065"/>
      <c r="P4" s="2065" t="s">
        <v>109</v>
      </c>
      <c r="Q4" s="2065"/>
      <c r="R4" s="2067" t="s">
        <v>156</v>
      </c>
      <c r="S4" s="2067"/>
      <c r="T4" s="2065" t="s">
        <v>109</v>
      </c>
      <c r="U4" s="2065"/>
      <c r="V4" s="2065" t="s">
        <v>108</v>
      </c>
      <c r="W4" s="2065"/>
      <c r="X4" s="2065" t="s">
        <v>52</v>
      </c>
      <c r="Y4" s="2065"/>
      <c r="Z4" s="187" t="s">
        <v>102</v>
      </c>
      <c r="AA4" s="463"/>
      <c r="AB4" s="242"/>
      <c r="AC4" s="242"/>
      <c r="AD4" s="242"/>
      <c r="AJ4" s="241"/>
      <c r="AK4" s="241"/>
      <c r="AL4" s="241"/>
      <c r="AM4" s="241"/>
    </row>
    <row r="5" spans="1:39" ht="15" customHeight="1">
      <c r="A5" s="1993"/>
      <c r="B5" s="2041"/>
      <c r="C5" s="2043"/>
      <c r="D5" s="2047"/>
      <c r="E5" s="2048"/>
      <c r="F5" s="2077"/>
      <c r="G5" s="2077"/>
      <c r="H5" s="2077"/>
      <c r="I5" s="2077"/>
      <c r="J5" s="2063" t="s">
        <v>103</v>
      </c>
      <c r="K5" s="2063"/>
      <c r="L5" s="2063" t="s">
        <v>1</v>
      </c>
      <c r="M5" s="2063"/>
      <c r="N5" s="2062" t="s">
        <v>91</v>
      </c>
      <c r="O5" s="2062"/>
      <c r="P5" s="2062" t="s">
        <v>98</v>
      </c>
      <c r="Q5" s="2062"/>
      <c r="R5" s="2064" t="s">
        <v>166</v>
      </c>
      <c r="S5" s="2064"/>
      <c r="T5" s="2062" t="s">
        <v>98</v>
      </c>
      <c r="U5" s="2062"/>
      <c r="V5" s="2062" t="s">
        <v>91</v>
      </c>
      <c r="W5" s="2062"/>
      <c r="X5" s="2063" t="s">
        <v>1</v>
      </c>
      <c r="Y5" s="2063"/>
      <c r="Z5" s="182" t="s">
        <v>103</v>
      </c>
      <c r="AA5" s="463"/>
      <c r="AB5" s="242"/>
      <c r="AC5" s="242"/>
      <c r="AD5" s="242"/>
      <c r="AJ5" s="241"/>
      <c r="AK5" s="241"/>
      <c r="AL5" s="241"/>
      <c r="AM5" s="241"/>
    </row>
    <row r="6" spans="1:39" ht="15" customHeight="1">
      <c r="A6" s="2068"/>
      <c r="B6" s="2041"/>
      <c r="C6" s="2043"/>
      <c r="D6" s="2078" t="s">
        <v>54</v>
      </c>
      <c r="E6" s="2057"/>
      <c r="F6" s="2045" t="s">
        <v>54</v>
      </c>
      <c r="G6" s="2046"/>
      <c r="H6" s="2045" t="s">
        <v>56</v>
      </c>
      <c r="I6" s="2084"/>
      <c r="J6" s="522" t="s">
        <v>3</v>
      </c>
      <c r="K6" s="522" t="s">
        <v>4</v>
      </c>
      <c r="L6" s="522" t="s">
        <v>3</v>
      </c>
      <c r="M6" s="522" t="s">
        <v>4</v>
      </c>
      <c r="N6" s="522" t="s">
        <v>3</v>
      </c>
      <c r="O6" s="522" t="s">
        <v>4</v>
      </c>
      <c r="P6" s="522" t="s">
        <v>3</v>
      </c>
      <c r="Q6" s="522" t="s">
        <v>4</v>
      </c>
      <c r="R6" s="522" t="s">
        <v>3</v>
      </c>
      <c r="S6" s="522" t="s">
        <v>4</v>
      </c>
      <c r="T6" s="522" t="s">
        <v>3</v>
      </c>
      <c r="U6" s="522" t="s">
        <v>4</v>
      </c>
      <c r="V6" s="522" t="s">
        <v>3</v>
      </c>
      <c r="W6" s="522" t="s">
        <v>4</v>
      </c>
      <c r="X6" s="522" t="s">
        <v>3</v>
      </c>
      <c r="Y6" s="522" t="s">
        <v>4</v>
      </c>
      <c r="Z6" s="523" t="s">
        <v>3</v>
      </c>
      <c r="AA6" s="242"/>
      <c r="AB6" s="242"/>
      <c r="AC6" s="242"/>
      <c r="AD6" s="242"/>
      <c r="AJ6" s="241"/>
      <c r="AK6" s="241"/>
      <c r="AL6" s="241"/>
      <c r="AM6" s="241"/>
    </row>
    <row r="7" spans="1:39" ht="15" customHeight="1">
      <c r="A7" s="2068"/>
      <c r="B7" s="2041"/>
      <c r="C7" s="2043"/>
      <c r="D7" s="2079"/>
      <c r="E7" s="2058"/>
      <c r="F7" s="2045"/>
      <c r="G7" s="2046"/>
      <c r="H7" s="2085"/>
      <c r="I7" s="2084"/>
      <c r="J7" s="185" t="s">
        <v>26</v>
      </c>
      <c r="K7" s="185" t="s">
        <v>27</v>
      </c>
      <c r="L7" s="185" t="s">
        <v>29</v>
      </c>
      <c r="M7" s="185" t="s">
        <v>40</v>
      </c>
      <c r="N7" s="185" t="s">
        <v>40</v>
      </c>
      <c r="O7" s="185" t="s">
        <v>35</v>
      </c>
      <c r="P7" s="185" t="s">
        <v>35</v>
      </c>
      <c r="Q7" s="185" t="s">
        <v>26</v>
      </c>
      <c r="R7" s="185" t="s">
        <v>28</v>
      </c>
      <c r="S7" s="185" t="s">
        <v>40</v>
      </c>
      <c r="T7" s="185" t="s">
        <v>36</v>
      </c>
      <c r="U7" s="185" t="s">
        <v>28</v>
      </c>
      <c r="V7" s="185" t="s">
        <v>28</v>
      </c>
      <c r="W7" s="185" t="s">
        <v>28</v>
      </c>
      <c r="X7" s="185" t="s">
        <v>29</v>
      </c>
      <c r="Y7" s="185" t="s">
        <v>40</v>
      </c>
      <c r="Z7" s="186" t="s">
        <v>26</v>
      </c>
      <c r="AA7" s="242"/>
      <c r="AB7" s="242"/>
      <c r="AC7" s="242"/>
      <c r="AD7" s="242"/>
      <c r="AJ7" s="241"/>
      <c r="AK7" s="241"/>
      <c r="AL7" s="241"/>
      <c r="AM7" s="241"/>
    </row>
    <row r="8" spans="1:39" ht="15" customHeight="1" thickBot="1">
      <c r="A8" s="2069"/>
      <c r="B8" s="2071"/>
      <c r="C8" s="2073"/>
      <c r="D8" s="2080"/>
      <c r="E8" s="2081"/>
      <c r="F8" s="2082"/>
      <c r="G8" s="2083"/>
      <c r="H8" s="2086"/>
      <c r="I8" s="2087"/>
      <c r="J8" s="118">
        <v>0.58333333333333337</v>
      </c>
      <c r="K8" s="118">
        <v>0.91666666666666663</v>
      </c>
      <c r="L8" s="118">
        <v>4.1666666666666664E-2</v>
      </c>
      <c r="M8" s="118">
        <v>4.1666666666666664E-2</v>
      </c>
      <c r="N8" s="119">
        <v>0.75</v>
      </c>
      <c r="O8" s="119">
        <v>0.33333333333333331</v>
      </c>
      <c r="P8" s="119">
        <v>0.45833333333333331</v>
      </c>
      <c r="Q8" s="119">
        <v>4.1666666666666664E-2</v>
      </c>
      <c r="R8" s="118">
        <v>0.70833333333333337</v>
      </c>
      <c r="S8" s="118">
        <v>0.83333333333333337</v>
      </c>
      <c r="T8" s="119">
        <v>0.70833333333333337</v>
      </c>
      <c r="U8" s="119">
        <v>0.20833333333333334</v>
      </c>
      <c r="V8" s="119">
        <v>0.33333333333333331</v>
      </c>
      <c r="W8" s="119">
        <v>0.83333333333333337</v>
      </c>
      <c r="X8" s="119">
        <v>0.52083333333333337</v>
      </c>
      <c r="Y8" s="119">
        <v>0.35416666666666669</v>
      </c>
      <c r="Z8" s="120">
        <v>0.58333333333333337</v>
      </c>
      <c r="AA8" s="242"/>
      <c r="AB8" s="242"/>
      <c r="AC8" s="242"/>
      <c r="AD8" s="242"/>
      <c r="AJ8" s="241"/>
      <c r="AK8" s="241"/>
      <c r="AL8" s="241"/>
      <c r="AM8" s="241"/>
    </row>
    <row r="9" spans="1:39" ht="15" hidden="1" customHeight="1">
      <c r="A9" s="1089">
        <v>48</v>
      </c>
      <c r="B9" s="1090" t="s">
        <v>280</v>
      </c>
      <c r="C9" s="360" t="s">
        <v>113</v>
      </c>
      <c r="D9" s="361" t="s">
        <v>281</v>
      </c>
      <c r="E9" s="360"/>
      <c r="F9" s="362">
        <v>92</v>
      </c>
      <c r="G9" s="363">
        <v>92</v>
      </c>
      <c r="H9" s="477">
        <v>92</v>
      </c>
      <c r="I9" s="478">
        <v>92</v>
      </c>
      <c r="J9" s="364">
        <v>43064</v>
      </c>
      <c r="K9" s="364">
        <v>43065</v>
      </c>
      <c r="L9" s="364">
        <v>43068</v>
      </c>
      <c r="M9" s="364">
        <v>43069</v>
      </c>
      <c r="N9" s="364">
        <v>43069</v>
      </c>
      <c r="O9" s="364">
        <v>43070</v>
      </c>
      <c r="P9" s="364">
        <v>43070</v>
      </c>
      <c r="Q9" s="364">
        <v>43071</v>
      </c>
      <c r="R9" s="364">
        <v>43074</v>
      </c>
      <c r="S9" s="364">
        <v>43076</v>
      </c>
      <c r="T9" s="364">
        <v>43080</v>
      </c>
      <c r="U9" s="364">
        <v>43081</v>
      </c>
      <c r="V9" s="364">
        <v>43081</v>
      </c>
      <c r="W9" s="364">
        <v>43081</v>
      </c>
      <c r="X9" s="364">
        <v>43082</v>
      </c>
      <c r="Y9" s="364">
        <v>43083</v>
      </c>
      <c r="Z9" s="364">
        <v>43085</v>
      </c>
    </row>
    <row r="10" spans="1:39" ht="15" hidden="1" customHeight="1">
      <c r="A10" s="359">
        <v>49</v>
      </c>
      <c r="B10" s="1090" t="s">
        <v>158</v>
      </c>
      <c r="C10" s="360" t="s">
        <v>124</v>
      </c>
      <c r="D10" s="361" t="s">
        <v>160</v>
      </c>
      <c r="E10" s="360"/>
      <c r="F10" s="362">
        <v>29</v>
      </c>
      <c r="G10" s="363">
        <v>29</v>
      </c>
      <c r="H10" s="477">
        <v>165</v>
      </c>
      <c r="I10" s="478">
        <v>165</v>
      </c>
      <c r="J10" s="364">
        <v>43071</v>
      </c>
      <c r="K10" s="364">
        <v>43072</v>
      </c>
      <c r="L10" s="364">
        <v>43075</v>
      </c>
      <c r="M10" s="364">
        <v>43076</v>
      </c>
      <c r="N10" s="364">
        <v>43076</v>
      </c>
      <c r="O10" s="364">
        <v>43077</v>
      </c>
      <c r="P10" s="364">
        <v>43077</v>
      </c>
      <c r="Q10" s="364">
        <v>43078</v>
      </c>
      <c r="R10" s="364">
        <v>43081</v>
      </c>
      <c r="S10" s="364">
        <v>43083</v>
      </c>
      <c r="T10" s="364">
        <v>43087</v>
      </c>
      <c r="U10" s="364">
        <v>43088</v>
      </c>
      <c r="V10" s="364">
        <v>43088</v>
      </c>
      <c r="W10" s="364">
        <v>43088</v>
      </c>
      <c r="X10" s="364">
        <v>43089</v>
      </c>
      <c r="Y10" s="364">
        <v>43090</v>
      </c>
      <c r="Z10" s="364">
        <v>43092</v>
      </c>
    </row>
    <row r="11" spans="1:39" ht="15" hidden="1" customHeight="1" thickBot="1">
      <c r="A11" s="371">
        <v>50</v>
      </c>
      <c r="B11" s="1091" t="s">
        <v>161</v>
      </c>
      <c r="C11" s="365" t="s">
        <v>162</v>
      </c>
      <c r="D11" s="366" t="s">
        <v>163</v>
      </c>
      <c r="E11" s="365"/>
      <c r="F11" s="367">
        <v>63</v>
      </c>
      <c r="G11" s="368">
        <v>63</v>
      </c>
      <c r="H11" s="479">
        <v>1064</v>
      </c>
      <c r="I11" s="369">
        <v>1064</v>
      </c>
      <c r="J11" s="370">
        <v>43078</v>
      </c>
      <c r="K11" s="370">
        <v>43079</v>
      </c>
      <c r="L11" s="370">
        <v>43082</v>
      </c>
      <c r="M11" s="370">
        <v>43083</v>
      </c>
      <c r="N11" s="370">
        <v>43083</v>
      </c>
      <c r="O11" s="370">
        <v>43084</v>
      </c>
      <c r="P11" s="370">
        <v>43084</v>
      </c>
      <c r="Q11" s="370">
        <v>43085</v>
      </c>
      <c r="R11" s="370">
        <v>43088</v>
      </c>
      <c r="S11" s="370">
        <v>43090</v>
      </c>
      <c r="T11" s="370">
        <v>43094</v>
      </c>
      <c r="U11" s="370">
        <v>43095</v>
      </c>
      <c r="V11" s="370">
        <v>43095</v>
      </c>
      <c r="W11" s="370">
        <v>43095</v>
      </c>
      <c r="X11" s="370">
        <v>43096</v>
      </c>
      <c r="Y11" s="370">
        <v>43097</v>
      </c>
      <c r="Z11" s="370">
        <v>43099</v>
      </c>
    </row>
    <row r="12" spans="1:39" ht="15" hidden="1" customHeight="1">
      <c r="A12" s="1089">
        <v>51</v>
      </c>
      <c r="B12" s="1090" t="s">
        <v>280</v>
      </c>
      <c r="C12" s="360" t="s">
        <v>113</v>
      </c>
      <c r="D12" s="361" t="s">
        <v>281</v>
      </c>
      <c r="E12" s="360"/>
      <c r="F12" s="362">
        <f t="shared" ref="F12:I12" si="0">F9+1</f>
        <v>93</v>
      </c>
      <c r="G12" s="363">
        <f t="shared" si="0"/>
        <v>93</v>
      </c>
      <c r="H12" s="477">
        <f t="shared" si="0"/>
        <v>93</v>
      </c>
      <c r="I12" s="478">
        <f t="shared" si="0"/>
        <v>93</v>
      </c>
      <c r="J12" s="364">
        <f t="shared" ref="J12:Z13" si="1">7+J11</f>
        <v>43085</v>
      </c>
      <c r="K12" s="364">
        <f t="shared" si="1"/>
        <v>43086</v>
      </c>
      <c r="L12" s="364">
        <f t="shared" si="1"/>
        <v>43089</v>
      </c>
      <c r="M12" s="364">
        <f t="shared" si="1"/>
        <v>43090</v>
      </c>
      <c r="N12" s="364">
        <f t="shared" si="1"/>
        <v>43090</v>
      </c>
      <c r="O12" s="364">
        <f t="shared" si="1"/>
        <v>43091</v>
      </c>
      <c r="P12" s="364">
        <f t="shared" si="1"/>
        <v>43091</v>
      </c>
      <c r="Q12" s="364">
        <f t="shared" si="1"/>
        <v>43092</v>
      </c>
      <c r="R12" s="364">
        <f t="shared" si="1"/>
        <v>43095</v>
      </c>
      <c r="S12" s="364">
        <f t="shared" si="1"/>
        <v>43097</v>
      </c>
      <c r="T12" s="364">
        <f t="shared" si="1"/>
        <v>43101</v>
      </c>
      <c r="U12" s="364">
        <f t="shared" si="1"/>
        <v>43102</v>
      </c>
      <c r="V12" s="364">
        <f t="shared" si="1"/>
        <v>43102</v>
      </c>
      <c r="W12" s="364">
        <f t="shared" si="1"/>
        <v>43102</v>
      </c>
      <c r="X12" s="364">
        <f t="shared" si="1"/>
        <v>43103</v>
      </c>
      <c r="Y12" s="364">
        <f t="shared" si="1"/>
        <v>43104</v>
      </c>
      <c r="Z12" s="364">
        <f t="shared" si="1"/>
        <v>43106</v>
      </c>
    </row>
    <row r="13" spans="1:39" ht="15" hidden="1" customHeight="1">
      <c r="A13" s="359">
        <v>52</v>
      </c>
      <c r="B13" s="1090" t="s">
        <v>158</v>
      </c>
      <c r="C13" s="360" t="s">
        <v>124</v>
      </c>
      <c r="D13" s="361" t="s">
        <v>160</v>
      </c>
      <c r="E13" s="360"/>
      <c r="F13" s="362">
        <f t="shared" ref="F13:I13" si="2">F10+1</f>
        <v>30</v>
      </c>
      <c r="G13" s="363">
        <f t="shared" si="2"/>
        <v>30</v>
      </c>
      <c r="H13" s="477">
        <f t="shared" si="2"/>
        <v>166</v>
      </c>
      <c r="I13" s="478">
        <f t="shared" si="2"/>
        <v>166</v>
      </c>
      <c r="J13" s="364">
        <f t="shared" ref="J13:Y13" si="3">7+J12</f>
        <v>43092</v>
      </c>
      <c r="K13" s="364">
        <f t="shared" si="3"/>
        <v>43093</v>
      </c>
      <c r="L13" s="364">
        <f t="shared" si="3"/>
        <v>43096</v>
      </c>
      <c r="M13" s="364">
        <f t="shared" si="3"/>
        <v>43097</v>
      </c>
      <c r="N13" s="364">
        <f t="shared" si="3"/>
        <v>43097</v>
      </c>
      <c r="O13" s="364">
        <f t="shared" si="3"/>
        <v>43098</v>
      </c>
      <c r="P13" s="364">
        <f t="shared" si="3"/>
        <v>43098</v>
      </c>
      <c r="Q13" s="364">
        <f t="shared" si="3"/>
        <v>43099</v>
      </c>
      <c r="R13" s="364">
        <f t="shared" si="3"/>
        <v>43102</v>
      </c>
      <c r="S13" s="364">
        <f t="shared" si="3"/>
        <v>43104</v>
      </c>
      <c r="T13" s="364">
        <f t="shared" si="3"/>
        <v>43108</v>
      </c>
      <c r="U13" s="364">
        <f t="shared" si="3"/>
        <v>43109</v>
      </c>
      <c r="V13" s="364">
        <f t="shared" si="3"/>
        <v>43109</v>
      </c>
      <c r="W13" s="364">
        <f t="shared" si="3"/>
        <v>43109</v>
      </c>
      <c r="X13" s="364">
        <f t="shared" si="3"/>
        <v>43110</v>
      </c>
      <c r="Y13" s="364">
        <f t="shared" si="3"/>
        <v>43111</v>
      </c>
      <c r="Z13" s="364">
        <f t="shared" si="1"/>
        <v>43113</v>
      </c>
    </row>
    <row r="14" spans="1:39" ht="24.95" hidden="1" customHeight="1" thickBot="1">
      <c r="A14" s="371">
        <v>1</v>
      </c>
      <c r="B14" s="1091" t="s">
        <v>161</v>
      </c>
      <c r="C14" s="365" t="s">
        <v>162</v>
      </c>
      <c r="D14" s="366" t="s">
        <v>163</v>
      </c>
      <c r="E14" s="365"/>
      <c r="F14" s="367">
        <f t="shared" ref="F14:I14" si="4">F11+1</f>
        <v>64</v>
      </c>
      <c r="G14" s="368">
        <f t="shared" si="4"/>
        <v>64</v>
      </c>
      <c r="H14" s="479">
        <f t="shared" si="4"/>
        <v>1065</v>
      </c>
      <c r="I14" s="369">
        <f t="shared" si="4"/>
        <v>1065</v>
      </c>
      <c r="J14" s="370">
        <f t="shared" ref="J14:Z14" si="5">7+J13</f>
        <v>43099</v>
      </c>
      <c r="K14" s="370">
        <f t="shared" si="5"/>
        <v>43100</v>
      </c>
      <c r="L14" s="370">
        <f t="shared" si="5"/>
        <v>43103</v>
      </c>
      <c r="M14" s="370">
        <f t="shared" si="5"/>
        <v>43104</v>
      </c>
      <c r="N14" s="370">
        <f t="shared" si="5"/>
        <v>43104</v>
      </c>
      <c r="O14" s="370">
        <f t="shared" si="5"/>
        <v>43105</v>
      </c>
      <c r="P14" s="370">
        <f t="shared" si="5"/>
        <v>43105</v>
      </c>
      <c r="Q14" s="370">
        <f t="shared" si="5"/>
        <v>43106</v>
      </c>
      <c r="R14" s="370">
        <f t="shared" si="5"/>
        <v>43109</v>
      </c>
      <c r="S14" s="370">
        <f t="shared" si="5"/>
        <v>43111</v>
      </c>
      <c r="T14" s="370">
        <f t="shared" si="5"/>
        <v>43115</v>
      </c>
      <c r="U14" s="370">
        <f t="shared" si="5"/>
        <v>43116</v>
      </c>
      <c r="V14" s="370">
        <f t="shared" si="5"/>
        <v>43116</v>
      </c>
      <c r="W14" s="370">
        <f t="shared" si="5"/>
        <v>43116</v>
      </c>
      <c r="X14" s="370">
        <f t="shared" si="5"/>
        <v>43117</v>
      </c>
      <c r="Y14" s="370">
        <f t="shared" si="5"/>
        <v>43118</v>
      </c>
      <c r="Z14" s="370">
        <f t="shared" si="5"/>
        <v>43120</v>
      </c>
    </row>
    <row r="15" spans="1:39" ht="24.95" hidden="1" customHeight="1">
      <c r="A15" s="1089">
        <v>2</v>
      </c>
      <c r="B15" s="1090" t="s">
        <v>280</v>
      </c>
      <c r="C15" s="360" t="s">
        <v>113</v>
      </c>
      <c r="D15" s="361" t="s">
        <v>281</v>
      </c>
      <c r="E15" s="360"/>
      <c r="F15" s="362">
        <f t="shared" ref="F15:I15" si="6">F12+1</f>
        <v>94</v>
      </c>
      <c r="G15" s="363">
        <f t="shared" si="6"/>
        <v>94</v>
      </c>
      <c r="H15" s="477">
        <f t="shared" si="6"/>
        <v>94</v>
      </c>
      <c r="I15" s="478">
        <f t="shared" si="6"/>
        <v>94</v>
      </c>
      <c r="J15" s="364">
        <f t="shared" ref="J15:Z15" si="7">7+J14</f>
        <v>43106</v>
      </c>
      <c r="K15" s="364">
        <f t="shared" si="7"/>
        <v>43107</v>
      </c>
      <c r="L15" s="364">
        <f t="shared" si="7"/>
        <v>43110</v>
      </c>
      <c r="M15" s="364">
        <f t="shared" si="7"/>
        <v>43111</v>
      </c>
      <c r="N15" s="364">
        <f t="shared" si="7"/>
        <v>43111</v>
      </c>
      <c r="O15" s="364">
        <f t="shared" si="7"/>
        <v>43112</v>
      </c>
      <c r="P15" s="364">
        <f t="shared" si="7"/>
        <v>43112</v>
      </c>
      <c r="Q15" s="364">
        <f t="shared" si="7"/>
        <v>43113</v>
      </c>
      <c r="R15" s="364">
        <f t="shared" si="7"/>
        <v>43116</v>
      </c>
      <c r="S15" s="364">
        <f t="shared" si="7"/>
        <v>43118</v>
      </c>
      <c r="T15" s="364">
        <f t="shared" si="7"/>
        <v>43122</v>
      </c>
      <c r="U15" s="364">
        <f t="shared" si="7"/>
        <v>43123</v>
      </c>
      <c r="V15" s="364">
        <f t="shared" si="7"/>
        <v>43123</v>
      </c>
      <c r="W15" s="364">
        <f t="shared" si="7"/>
        <v>43123</v>
      </c>
      <c r="X15" s="364">
        <f t="shared" si="7"/>
        <v>43124</v>
      </c>
      <c r="Y15" s="364">
        <f t="shared" si="7"/>
        <v>43125</v>
      </c>
      <c r="Z15" s="364">
        <f t="shared" si="7"/>
        <v>43127</v>
      </c>
    </row>
    <row r="16" spans="1:39" ht="24.95" hidden="1" customHeight="1">
      <c r="A16" s="359">
        <v>3</v>
      </c>
      <c r="B16" s="1090" t="s">
        <v>158</v>
      </c>
      <c r="C16" s="360" t="s">
        <v>124</v>
      </c>
      <c r="D16" s="361" t="s">
        <v>160</v>
      </c>
      <c r="E16" s="360"/>
      <c r="F16" s="362">
        <f t="shared" ref="F16:I16" si="8">F13+1</f>
        <v>31</v>
      </c>
      <c r="G16" s="363">
        <f t="shared" si="8"/>
        <v>31</v>
      </c>
      <c r="H16" s="477">
        <f t="shared" si="8"/>
        <v>167</v>
      </c>
      <c r="I16" s="478">
        <f t="shared" si="8"/>
        <v>167</v>
      </c>
      <c r="J16" s="364">
        <f t="shared" ref="J16:Z16" si="9">7+J15</f>
        <v>43113</v>
      </c>
      <c r="K16" s="364">
        <f t="shared" si="9"/>
        <v>43114</v>
      </c>
      <c r="L16" s="364">
        <f t="shared" si="9"/>
        <v>43117</v>
      </c>
      <c r="M16" s="364">
        <f t="shared" si="9"/>
        <v>43118</v>
      </c>
      <c r="N16" s="364">
        <f t="shared" si="9"/>
        <v>43118</v>
      </c>
      <c r="O16" s="364">
        <f t="shared" si="9"/>
        <v>43119</v>
      </c>
      <c r="P16" s="364">
        <f t="shared" si="9"/>
        <v>43119</v>
      </c>
      <c r="Q16" s="364">
        <f t="shared" si="9"/>
        <v>43120</v>
      </c>
      <c r="R16" s="364">
        <f t="shared" si="9"/>
        <v>43123</v>
      </c>
      <c r="S16" s="364">
        <f t="shared" si="9"/>
        <v>43125</v>
      </c>
      <c r="T16" s="364">
        <f t="shared" si="9"/>
        <v>43129</v>
      </c>
      <c r="U16" s="364">
        <f t="shared" si="9"/>
        <v>43130</v>
      </c>
      <c r="V16" s="364">
        <f t="shared" si="9"/>
        <v>43130</v>
      </c>
      <c r="W16" s="364">
        <f t="shared" si="9"/>
        <v>43130</v>
      </c>
      <c r="X16" s="364">
        <f t="shared" si="9"/>
        <v>43131</v>
      </c>
      <c r="Y16" s="364">
        <f t="shared" si="9"/>
        <v>43132</v>
      </c>
      <c r="Z16" s="364">
        <f t="shared" si="9"/>
        <v>43134</v>
      </c>
    </row>
    <row r="17" spans="1:29" ht="24.95" hidden="1" customHeight="1" thickBot="1">
      <c r="A17" s="371">
        <v>4</v>
      </c>
      <c r="B17" s="1091" t="s">
        <v>161</v>
      </c>
      <c r="C17" s="365" t="s">
        <v>162</v>
      </c>
      <c r="D17" s="366" t="s">
        <v>163</v>
      </c>
      <c r="E17" s="365"/>
      <c r="F17" s="367">
        <f t="shared" ref="F17:I17" si="10">F14+1</f>
        <v>65</v>
      </c>
      <c r="G17" s="368">
        <f t="shared" si="10"/>
        <v>65</v>
      </c>
      <c r="H17" s="479">
        <f t="shared" si="10"/>
        <v>1066</v>
      </c>
      <c r="I17" s="369">
        <f t="shared" si="10"/>
        <v>1066</v>
      </c>
      <c r="J17" s="370">
        <f t="shared" ref="J17:Z17" si="11">7+J16</f>
        <v>43120</v>
      </c>
      <c r="K17" s="370">
        <f t="shared" si="11"/>
        <v>43121</v>
      </c>
      <c r="L17" s="370">
        <f t="shared" si="11"/>
        <v>43124</v>
      </c>
      <c r="M17" s="370">
        <f t="shared" si="11"/>
        <v>43125</v>
      </c>
      <c r="N17" s="370">
        <f t="shared" si="11"/>
        <v>43125</v>
      </c>
      <c r="O17" s="370">
        <f t="shared" si="11"/>
        <v>43126</v>
      </c>
      <c r="P17" s="370">
        <f t="shared" si="11"/>
        <v>43126</v>
      </c>
      <c r="Q17" s="370">
        <f t="shared" si="11"/>
        <v>43127</v>
      </c>
      <c r="R17" s="370">
        <f t="shared" si="11"/>
        <v>43130</v>
      </c>
      <c r="S17" s="370">
        <f t="shared" si="11"/>
        <v>43132</v>
      </c>
      <c r="T17" s="370">
        <f t="shared" si="11"/>
        <v>43136</v>
      </c>
      <c r="U17" s="370">
        <f t="shared" si="11"/>
        <v>43137</v>
      </c>
      <c r="V17" s="370">
        <f t="shared" si="11"/>
        <v>43137</v>
      </c>
      <c r="W17" s="370">
        <f t="shared" si="11"/>
        <v>43137</v>
      </c>
      <c r="X17" s="370">
        <f t="shared" si="11"/>
        <v>43138</v>
      </c>
      <c r="Y17" s="370">
        <f t="shared" si="11"/>
        <v>43139</v>
      </c>
      <c r="Z17" s="370">
        <f t="shared" si="11"/>
        <v>43141</v>
      </c>
    </row>
    <row r="18" spans="1:29" ht="24.95" customHeight="1">
      <c r="A18" s="1089">
        <v>5</v>
      </c>
      <c r="B18" s="1090" t="s">
        <v>280</v>
      </c>
      <c r="C18" s="360" t="s">
        <v>113</v>
      </c>
      <c r="D18" s="361" t="s">
        <v>281</v>
      </c>
      <c r="E18" s="360"/>
      <c r="F18" s="362">
        <f t="shared" ref="F18:I18" si="12">F15+1</f>
        <v>95</v>
      </c>
      <c r="G18" s="363">
        <f t="shared" si="12"/>
        <v>95</v>
      </c>
      <c r="H18" s="477">
        <f t="shared" si="12"/>
        <v>95</v>
      </c>
      <c r="I18" s="478">
        <f t="shared" si="12"/>
        <v>95</v>
      </c>
      <c r="J18" s="364">
        <f t="shared" ref="J18:Z18" si="13">7+J17</f>
        <v>43127</v>
      </c>
      <c r="K18" s="364">
        <f t="shared" si="13"/>
        <v>43128</v>
      </c>
      <c r="L18" s="364">
        <f t="shared" si="13"/>
        <v>43131</v>
      </c>
      <c r="M18" s="364">
        <f t="shared" si="13"/>
        <v>43132</v>
      </c>
      <c r="N18" s="364">
        <f t="shared" si="13"/>
        <v>43132</v>
      </c>
      <c r="O18" s="364">
        <f t="shared" si="13"/>
        <v>43133</v>
      </c>
      <c r="P18" s="364">
        <f t="shared" si="13"/>
        <v>43133</v>
      </c>
      <c r="Q18" s="364">
        <f t="shared" si="13"/>
        <v>43134</v>
      </c>
      <c r="R18" s="364">
        <f t="shared" si="13"/>
        <v>43137</v>
      </c>
      <c r="S18" s="364">
        <f t="shared" si="13"/>
        <v>43139</v>
      </c>
      <c r="T18" s="364">
        <f t="shared" si="13"/>
        <v>43143</v>
      </c>
      <c r="U18" s="364">
        <f t="shared" si="13"/>
        <v>43144</v>
      </c>
      <c r="V18" s="364">
        <f t="shared" si="13"/>
        <v>43144</v>
      </c>
      <c r="W18" s="364">
        <f t="shared" si="13"/>
        <v>43144</v>
      </c>
      <c r="X18" s="364">
        <f t="shared" si="13"/>
        <v>43145</v>
      </c>
      <c r="Y18" s="364">
        <f t="shared" si="13"/>
        <v>43146</v>
      </c>
      <c r="Z18" s="364">
        <f t="shared" si="13"/>
        <v>43148</v>
      </c>
    </row>
    <row r="19" spans="1:29" ht="24.95" customHeight="1">
      <c r="A19" s="359">
        <v>6</v>
      </c>
      <c r="B19" s="1090" t="s">
        <v>158</v>
      </c>
      <c r="C19" s="360" t="s">
        <v>124</v>
      </c>
      <c r="D19" s="361" t="s">
        <v>160</v>
      </c>
      <c r="E19" s="360"/>
      <c r="F19" s="362">
        <f t="shared" ref="F19:I19" si="14">F16+1</f>
        <v>32</v>
      </c>
      <c r="G19" s="363">
        <f t="shared" si="14"/>
        <v>32</v>
      </c>
      <c r="H19" s="477">
        <f t="shared" si="14"/>
        <v>168</v>
      </c>
      <c r="I19" s="478">
        <f t="shared" si="14"/>
        <v>168</v>
      </c>
      <c r="J19" s="364">
        <f t="shared" ref="J19:Z19" si="15">7+J18</f>
        <v>43134</v>
      </c>
      <c r="K19" s="364">
        <f t="shared" si="15"/>
        <v>43135</v>
      </c>
      <c r="L19" s="364">
        <f t="shared" si="15"/>
        <v>43138</v>
      </c>
      <c r="M19" s="364">
        <f t="shared" si="15"/>
        <v>43139</v>
      </c>
      <c r="N19" s="364">
        <f t="shared" si="15"/>
        <v>43139</v>
      </c>
      <c r="O19" s="364">
        <f t="shared" si="15"/>
        <v>43140</v>
      </c>
      <c r="P19" s="364">
        <f t="shared" si="15"/>
        <v>43140</v>
      </c>
      <c r="Q19" s="364">
        <f t="shared" si="15"/>
        <v>43141</v>
      </c>
      <c r="R19" s="364">
        <f t="shared" si="15"/>
        <v>43144</v>
      </c>
      <c r="S19" s="364">
        <f t="shared" si="15"/>
        <v>43146</v>
      </c>
      <c r="T19" s="364">
        <f t="shared" si="15"/>
        <v>43150</v>
      </c>
      <c r="U19" s="364">
        <f t="shared" si="15"/>
        <v>43151</v>
      </c>
      <c r="V19" s="364">
        <f t="shared" si="15"/>
        <v>43151</v>
      </c>
      <c r="W19" s="364">
        <f t="shared" si="15"/>
        <v>43151</v>
      </c>
      <c r="X19" s="364">
        <f t="shared" si="15"/>
        <v>43152</v>
      </c>
      <c r="Y19" s="364">
        <f t="shared" si="15"/>
        <v>43153</v>
      </c>
      <c r="Z19" s="364">
        <f t="shared" si="15"/>
        <v>43155</v>
      </c>
    </row>
    <row r="20" spans="1:29" ht="24.95" customHeight="1" thickBot="1">
      <c r="A20" s="371">
        <v>7</v>
      </c>
      <c r="B20" s="1091" t="s">
        <v>161</v>
      </c>
      <c r="C20" s="365" t="s">
        <v>162</v>
      </c>
      <c r="D20" s="366" t="s">
        <v>163</v>
      </c>
      <c r="E20" s="365"/>
      <c r="F20" s="367">
        <f t="shared" ref="F20:I20" si="16">F17+1</f>
        <v>66</v>
      </c>
      <c r="G20" s="368">
        <f t="shared" si="16"/>
        <v>66</v>
      </c>
      <c r="H20" s="479">
        <f t="shared" si="16"/>
        <v>1067</v>
      </c>
      <c r="I20" s="369">
        <f t="shared" si="16"/>
        <v>1067</v>
      </c>
      <c r="J20" s="370">
        <f t="shared" ref="J20:Z20" si="17">7+J19</f>
        <v>43141</v>
      </c>
      <c r="K20" s="370">
        <f t="shared" si="17"/>
        <v>43142</v>
      </c>
      <c r="L20" s="370">
        <f t="shared" si="17"/>
        <v>43145</v>
      </c>
      <c r="M20" s="370">
        <f t="shared" si="17"/>
        <v>43146</v>
      </c>
      <c r="N20" s="370">
        <f t="shared" si="17"/>
        <v>43146</v>
      </c>
      <c r="O20" s="370">
        <f t="shared" si="17"/>
        <v>43147</v>
      </c>
      <c r="P20" s="370">
        <f t="shared" si="17"/>
        <v>43147</v>
      </c>
      <c r="Q20" s="370">
        <f t="shared" si="17"/>
        <v>43148</v>
      </c>
      <c r="R20" s="370">
        <f t="shared" si="17"/>
        <v>43151</v>
      </c>
      <c r="S20" s="370">
        <f t="shared" si="17"/>
        <v>43153</v>
      </c>
      <c r="T20" s="370">
        <f t="shared" si="17"/>
        <v>43157</v>
      </c>
      <c r="U20" s="370">
        <f t="shared" si="17"/>
        <v>43158</v>
      </c>
      <c r="V20" s="370">
        <f t="shared" si="17"/>
        <v>43158</v>
      </c>
      <c r="W20" s="370">
        <f t="shared" si="17"/>
        <v>43158</v>
      </c>
      <c r="X20" s="370">
        <f t="shared" si="17"/>
        <v>43159</v>
      </c>
      <c r="Y20" s="370">
        <f t="shared" si="17"/>
        <v>43160</v>
      </c>
      <c r="Z20" s="370">
        <f t="shared" si="17"/>
        <v>43162</v>
      </c>
    </row>
    <row r="21" spans="1:29" ht="24.95" customHeight="1">
      <c r="A21" s="1089">
        <v>8</v>
      </c>
      <c r="B21" s="1090" t="s">
        <v>280</v>
      </c>
      <c r="C21" s="360" t="s">
        <v>113</v>
      </c>
      <c r="D21" s="361" t="s">
        <v>281</v>
      </c>
      <c r="E21" s="360"/>
      <c r="F21" s="362">
        <f t="shared" ref="F21:I21" si="18">F18+1</f>
        <v>96</v>
      </c>
      <c r="G21" s="363">
        <f t="shared" si="18"/>
        <v>96</v>
      </c>
      <c r="H21" s="477">
        <f t="shared" si="18"/>
        <v>96</v>
      </c>
      <c r="I21" s="478">
        <f t="shared" si="18"/>
        <v>96</v>
      </c>
      <c r="J21" s="364">
        <f t="shared" ref="J21:Z21" si="19">7+J20</f>
        <v>43148</v>
      </c>
      <c r="K21" s="364">
        <f t="shared" si="19"/>
        <v>43149</v>
      </c>
      <c r="L21" s="364">
        <f t="shared" si="19"/>
        <v>43152</v>
      </c>
      <c r="M21" s="364">
        <f t="shared" si="19"/>
        <v>43153</v>
      </c>
      <c r="N21" s="364">
        <f t="shared" si="19"/>
        <v>43153</v>
      </c>
      <c r="O21" s="364">
        <f t="shared" si="19"/>
        <v>43154</v>
      </c>
      <c r="P21" s="364">
        <f t="shared" si="19"/>
        <v>43154</v>
      </c>
      <c r="Q21" s="364">
        <f t="shared" si="19"/>
        <v>43155</v>
      </c>
      <c r="R21" s="364">
        <f t="shared" si="19"/>
        <v>43158</v>
      </c>
      <c r="S21" s="364">
        <f t="shared" si="19"/>
        <v>43160</v>
      </c>
      <c r="T21" s="364">
        <f t="shared" si="19"/>
        <v>43164</v>
      </c>
      <c r="U21" s="364">
        <f t="shared" si="19"/>
        <v>43165</v>
      </c>
      <c r="V21" s="364">
        <f t="shared" si="19"/>
        <v>43165</v>
      </c>
      <c r="W21" s="364">
        <f t="shared" si="19"/>
        <v>43165</v>
      </c>
      <c r="X21" s="364">
        <f t="shared" si="19"/>
        <v>43166</v>
      </c>
      <c r="Y21" s="364">
        <f t="shared" si="19"/>
        <v>43167</v>
      </c>
      <c r="Z21" s="364">
        <f t="shared" si="19"/>
        <v>43169</v>
      </c>
    </row>
    <row r="22" spans="1:29" ht="24.95" customHeight="1">
      <c r="A22" s="359">
        <v>9</v>
      </c>
      <c r="B22" s="1090" t="s">
        <v>158</v>
      </c>
      <c r="C22" s="360" t="s">
        <v>124</v>
      </c>
      <c r="D22" s="361" t="s">
        <v>160</v>
      </c>
      <c r="E22" s="360"/>
      <c r="F22" s="362">
        <f t="shared" ref="F22:I22" si="20">F19+1</f>
        <v>33</v>
      </c>
      <c r="G22" s="363">
        <f t="shared" si="20"/>
        <v>33</v>
      </c>
      <c r="H22" s="477">
        <f t="shared" si="20"/>
        <v>169</v>
      </c>
      <c r="I22" s="478">
        <f t="shared" si="20"/>
        <v>169</v>
      </c>
      <c r="J22" s="364">
        <f t="shared" ref="J22:Z22" si="21">7+J21</f>
        <v>43155</v>
      </c>
      <c r="K22" s="364">
        <f t="shared" si="21"/>
        <v>43156</v>
      </c>
      <c r="L22" s="364">
        <f t="shared" si="21"/>
        <v>43159</v>
      </c>
      <c r="M22" s="364">
        <f t="shared" si="21"/>
        <v>43160</v>
      </c>
      <c r="N22" s="364">
        <f t="shared" si="21"/>
        <v>43160</v>
      </c>
      <c r="O22" s="364">
        <f t="shared" si="21"/>
        <v>43161</v>
      </c>
      <c r="P22" s="364">
        <f t="shared" si="21"/>
        <v>43161</v>
      </c>
      <c r="Q22" s="364">
        <f t="shared" si="21"/>
        <v>43162</v>
      </c>
      <c r="R22" s="364">
        <f t="shared" si="21"/>
        <v>43165</v>
      </c>
      <c r="S22" s="364">
        <f t="shared" si="21"/>
        <v>43167</v>
      </c>
      <c r="T22" s="364">
        <f t="shared" si="21"/>
        <v>43171</v>
      </c>
      <c r="U22" s="364">
        <f t="shared" si="21"/>
        <v>43172</v>
      </c>
      <c r="V22" s="364">
        <f t="shared" si="21"/>
        <v>43172</v>
      </c>
      <c r="W22" s="364">
        <f t="shared" si="21"/>
        <v>43172</v>
      </c>
      <c r="X22" s="364">
        <f t="shared" si="21"/>
        <v>43173</v>
      </c>
      <c r="Y22" s="364">
        <f t="shared" si="21"/>
        <v>43174</v>
      </c>
      <c r="Z22" s="364">
        <f t="shared" si="21"/>
        <v>43176</v>
      </c>
    </row>
    <row r="23" spans="1:29" ht="24.95" customHeight="1" thickBot="1">
      <c r="A23" s="371">
        <v>10</v>
      </c>
      <c r="B23" s="1091" t="s">
        <v>161</v>
      </c>
      <c r="C23" s="365" t="s">
        <v>162</v>
      </c>
      <c r="D23" s="366" t="s">
        <v>163</v>
      </c>
      <c r="E23" s="365"/>
      <c r="F23" s="367">
        <f t="shared" ref="F23:I23" si="22">F20+1</f>
        <v>67</v>
      </c>
      <c r="G23" s="368">
        <f t="shared" si="22"/>
        <v>67</v>
      </c>
      <c r="H23" s="479">
        <f t="shared" si="22"/>
        <v>1068</v>
      </c>
      <c r="I23" s="369">
        <f t="shared" si="22"/>
        <v>1068</v>
      </c>
      <c r="J23" s="370">
        <f t="shared" ref="J23:Z23" si="23">7+J22</f>
        <v>43162</v>
      </c>
      <c r="K23" s="370">
        <f t="shared" si="23"/>
        <v>43163</v>
      </c>
      <c r="L23" s="370">
        <f t="shared" si="23"/>
        <v>43166</v>
      </c>
      <c r="M23" s="370">
        <f t="shared" si="23"/>
        <v>43167</v>
      </c>
      <c r="N23" s="370">
        <f t="shared" si="23"/>
        <v>43167</v>
      </c>
      <c r="O23" s="370">
        <f t="shared" si="23"/>
        <v>43168</v>
      </c>
      <c r="P23" s="370">
        <f t="shared" si="23"/>
        <v>43168</v>
      </c>
      <c r="Q23" s="370">
        <f t="shared" si="23"/>
        <v>43169</v>
      </c>
      <c r="R23" s="370">
        <f t="shared" si="23"/>
        <v>43172</v>
      </c>
      <c r="S23" s="370">
        <f t="shared" si="23"/>
        <v>43174</v>
      </c>
      <c r="T23" s="370">
        <f t="shared" si="23"/>
        <v>43178</v>
      </c>
      <c r="U23" s="370">
        <f t="shared" si="23"/>
        <v>43179</v>
      </c>
      <c r="V23" s="370">
        <f t="shared" si="23"/>
        <v>43179</v>
      </c>
      <c r="W23" s="370">
        <f t="shared" si="23"/>
        <v>43179</v>
      </c>
      <c r="X23" s="370">
        <f t="shared" si="23"/>
        <v>43180</v>
      </c>
      <c r="Y23" s="370">
        <f t="shared" si="23"/>
        <v>43181</v>
      </c>
      <c r="Z23" s="370">
        <f t="shared" si="23"/>
        <v>43183</v>
      </c>
    </row>
    <row r="24" spans="1:29" ht="24.95" customHeight="1" thickBot="1">
      <c r="A24" s="1089">
        <v>11</v>
      </c>
      <c r="B24" s="1090" t="s">
        <v>280</v>
      </c>
      <c r="C24" s="360" t="s">
        <v>113</v>
      </c>
      <c r="D24" s="361" t="s">
        <v>281</v>
      </c>
      <c r="E24" s="360"/>
      <c r="F24" s="362">
        <f t="shared" ref="F24:I24" si="24">F21+1</f>
        <v>97</v>
      </c>
      <c r="G24" s="363">
        <f t="shared" si="24"/>
        <v>97</v>
      </c>
      <c r="H24" s="477">
        <f t="shared" si="24"/>
        <v>97</v>
      </c>
      <c r="I24" s="478">
        <f t="shared" si="24"/>
        <v>97</v>
      </c>
      <c r="J24" s="364">
        <f t="shared" ref="J24:Z24" si="25">7+J23</f>
        <v>43169</v>
      </c>
      <c r="K24" s="364">
        <f t="shared" si="25"/>
        <v>43170</v>
      </c>
      <c r="L24" s="364">
        <f t="shared" si="25"/>
        <v>43173</v>
      </c>
      <c r="M24" s="364">
        <f t="shared" si="25"/>
        <v>43174</v>
      </c>
      <c r="N24" s="364">
        <f t="shared" si="25"/>
        <v>43174</v>
      </c>
      <c r="O24" s="364">
        <f t="shared" si="25"/>
        <v>43175</v>
      </c>
      <c r="P24" s="364">
        <f t="shared" si="25"/>
        <v>43175</v>
      </c>
      <c r="Q24" s="364">
        <f t="shared" si="25"/>
        <v>43176</v>
      </c>
      <c r="R24" s="364">
        <f t="shared" si="25"/>
        <v>43179</v>
      </c>
      <c r="S24" s="364">
        <f t="shared" si="25"/>
        <v>43181</v>
      </c>
      <c r="T24" s="364">
        <f t="shared" si="25"/>
        <v>43185</v>
      </c>
      <c r="U24" s="364">
        <f t="shared" si="25"/>
        <v>43186</v>
      </c>
      <c r="V24" s="364">
        <f t="shared" si="25"/>
        <v>43186</v>
      </c>
      <c r="W24" s="364">
        <f t="shared" si="25"/>
        <v>43186</v>
      </c>
      <c r="X24" s="364">
        <f t="shared" si="25"/>
        <v>43187</v>
      </c>
      <c r="Y24" s="364">
        <f t="shared" si="25"/>
        <v>43188</v>
      </c>
      <c r="Z24" s="364">
        <f t="shared" si="25"/>
        <v>43190</v>
      </c>
      <c r="AC24" s="1246"/>
    </row>
    <row r="25" spans="1:29" ht="24.95" customHeight="1">
      <c r="A25" s="1089">
        <v>12</v>
      </c>
      <c r="B25" s="1090" t="s">
        <v>158</v>
      </c>
      <c r="C25" s="360" t="s">
        <v>124</v>
      </c>
      <c r="D25" s="361" t="s">
        <v>160</v>
      </c>
      <c r="E25" s="360"/>
      <c r="F25" s="362">
        <f t="shared" ref="F25:I25" si="26">F22+1</f>
        <v>34</v>
      </c>
      <c r="G25" s="363">
        <f t="shared" si="26"/>
        <v>34</v>
      </c>
      <c r="H25" s="477">
        <f t="shared" si="26"/>
        <v>170</v>
      </c>
      <c r="I25" s="478">
        <f t="shared" si="26"/>
        <v>170</v>
      </c>
      <c r="J25" s="364">
        <f t="shared" ref="J25:Z25" si="27">7+J24</f>
        <v>43176</v>
      </c>
      <c r="K25" s="364">
        <f t="shared" si="27"/>
        <v>43177</v>
      </c>
      <c r="L25" s="364">
        <f t="shared" si="27"/>
        <v>43180</v>
      </c>
      <c r="M25" s="364">
        <f t="shared" si="27"/>
        <v>43181</v>
      </c>
      <c r="N25" s="364">
        <f t="shared" si="27"/>
        <v>43181</v>
      </c>
      <c r="O25" s="364">
        <f t="shared" si="27"/>
        <v>43182</v>
      </c>
      <c r="P25" s="364">
        <f t="shared" si="27"/>
        <v>43182</v>
      </c>
      <c r="Q25" s="364">
        <f t="shared" si="27"/>
        <v>43183</v>
      </c>
      <c r="R25" s="364">
        <f t="shared" si="27"/>
        <v>43186</v>
      </c>
      <c r="S25" s="364">
        <f t="shared" si="27"/>
        <v>43188</v>
      </c>
      <c r="T25" s="364">
        <f t="shared" si="27"/>
        <v>43192</v>
      </c>
      <c r="U25" s="364">
        <f t="shared" si="27"/>
        <v>43193</v>
      </c>
      <c r="V25" s="364">
        <f t="shared" si="27"/>
        <v>43193</v>
      </c>
      <c r="W25" s="364">
        <f t="shared" si="27"/>
        <v>43193</v>
      </c>
      <c r="X25" s="364">
        <f t="shared" si="27"/>
        <v>43194</v>
      </c>
      <c r="Y25" s="364">
        <f t="shared" si="27"/>
        <v>43195</v>
      </c>
      <c r="Z25" s="364">
        <f t="shared" si="27"/>
        <v>43197</v>
      </c>
      <c r="AA25" s="1238" t="s">
        <v>545</v>
      </c>
    </row>
    <row r="26" spans="1:29" ht="18.75">
      <c r="B26" s="1243"/>
      <c r="C26" s="1243"/>
      <c r="D26" s="1243"/>
      <c r="E26" s="1243"/>
      <c r="F26" s="1244"/>
      <c r="G26" s="1244"/>
    </row>
    <row r="27" spans="1:29" ht="21.75" customHeight="1">
      <c r="B27" s="1239" t="s">
        <v>546</v>
      </c>
    </row>
  </sheetData>
  <customSheetViews>
    <customSheetView guid="{967F5A9F-B253-4BD7-B2F0-D5E9263F4F1E}" scale="90" showPageBreaks="1" fitToPage="1" printArea="1" topLeftCell="A10">
      <selection activeCell="N69" sqref="N69"/>
      <pageMargins left="0.2" right="0" top="1.25" bottom="0.75" header="0" footer="0"/>
      <pageSetup paperSize="9" scale="50" orientation="landscape" r:id="rId1"/>
    </customSheetView>
    <customSheetView guid="{EDB95A30-2005-496F-A42F-4573444B48C4}" scale="90" showPageBreaks="1" fitToPage="1" printArea="1" hiddenRows="1" topLeftCell="A38">
      <selection activeCell="R80" sqref="R80:R81"/>
      <pageMargins left="0.2" right="0" top="1.25" bottom="0.75" header="0" footer="0"/>
      <pageSetup paperSize="9" scale="50" orientation="landscape" r:id="rId2"/>
    </customSheetView>
    <customSheetView guid="{BCF08811-82CB-4E16-BDD9-794154AADE6D}" scale="90" showPageBreaks="1" fitToPage="1" printArea="1" topLeftCell="A10">
      <selection activeCell="N69" sqref="N69"/>
      <pageMargins left="0.2" right="0" top="1.25" bottom="0.75" header="0" footer="0"/>
      <pageSetup paperSize="9" scale="50" orientation="landscape" r:id="rId3"/>
    </customSheetView>
    <customSheetView guid="{8D57CB67-B754-4BD0-BD8A-07ED4472C255}" scale="90" showPageBreaks="1" fitToPage="1" printArea="1" topLeftCell="A10">
      <selection activeCell="N69" sqref="N69"/>
      <pageMargins left="0.2" right="0" top="1.25" bottom="0.75" header="0" footer="0"/>
      <pageSetup paperSize="9" scale="51" orientation="landscape" r:id="rId4"/>
    </customSheetView>
    <customSheetView guid="{CE63BE3B-321D-4576-9D13-C9B7CB99D4AC}" scale="90" fitToPage="1" hiddenRows="1" topLeftCell="A36">
      <selection activeCell="P62" sqref="P62"/>
      <pageMargins left="0.2" right="0" top="1.25" bottom="0.75" header="0" footer="0"/>
      <pageSetup paperSize="9" scale="50" orientation="landscape" r:id="rId5"/>
    </customSheetView>
    <customSheetView guid="{58347BB0-EA7D-4163-8F7A-9A95E53AC1B7}" fitToPage="1" hiddenRows="1">
      <selection activeCell="Z2" sqref="Z2"/>
      <pageMargins left="0.2" right="0" top="1.25" bottom="0.75" header="0" footer="0"/>
      <pageSetup paperSize="9" scale="50" orientation="landscape" r:id="rId6"/>
    </customSheetView>
    <customSheetView guid="{B5A50C90-D2E8-4109-B6CD-C9EF05DECB2C}" scale="90" showPageBreaks="1" fitToPage="1" hiddenRows="1" topLeftCell="A8">
      <selection activeCell="M59" sqref="M59"/>
      <pageMargins left="0.19685039370078741" right="0" top="1.2598425196850394" bottom="0.74803149606299213" header="0" footer="0"/>
      <pageSetup paperSize="9" scale="39" fitToHeight="0" orientation="landscape" r:id="rId7"/>
    </customSheetView>
  </customSheetViews>
  <mergeCells count="25"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T4:U4"/>
    <mergeCell ref="V4:W4"/>
    <mergeCell ref="X4:Y4"/>
    <mergeCell ref="J4:K4"/>
    <mergeCell ref="L4:M4"/>
    <mergeCell ref="N4:O4"/>
    <mergeCell ref="P4:Q4"/>
    <mergeCell ref="R4:S4"/>
    <mergeCell ref="T5:U5"/>
    <mergeCell ref="V5:W5"/>
    <mergeCell ref="X5:Y5"/>
    <mergeCell ref="J5:K5"/>
    <mergeCell ref="L5:M5"/>
    <mergeCell ref="N5:O5"/>
    <mergeCell ref="P5:Q5"/>
    <mergeCell ref="R5:S5"/>
  </mergeCells>
  <phoneticPr fontId="75" type="noConversion"/>
  <pageMargins left="0.2" right="0" top="1.25" bottom="0.75" header="0" footer="0"/>
  <pageSetup paperSize="9" scale="50" orientation="landscape" r:id="rId8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3"/>
  </sheetPr>
  <dimension ref="A1:AB50"/>
  <sheetViews>
    <sheetView zoomScaleNormal="100" workbookViewId="0">
      <selection activeCell="T37" sqref="T37"/>
    </sheetView>
  </sheetViews>
  <sheetFormatPr defaultColWidth="9" defaultRowHeight="30" customHeight="1"/>
  <cols>
    <col min="1" max="2" width="4.25" style="275" customWidth="1"/>
    <col min="3" max="3" width="18.5" style="74" customWidth="1"/>
    <col min="4" max="8" width="9" style="74" customWidth="1"/>
    <col min="9" max="10" width="9" style="138" customWidth="1"/>
    <col min="11" max="25" width="9.375" style="74" customWidth="1"/>
    <col min="26" max="26" width="7.75" style="74" customWidth="1"/>
    <col min="27" max="16384" width="9" style="74"/>
  </cols>
  <sheetData>
    <row r="1" spans="1:28" ht="19.5" customHeight="1">
      <c r="A1" s="252" t="s">
        <v>394</v>
      </c>
      <c r="B1" s="252"/>
      <c r="C1" s="2"/>
      <c r="D1" s="2"/>
      <c r="E1" s="3"/>
      <c r="F1" s="3"/>
      <c r="G1" s="3"/>
      <c r="H1" s="3"/>
      <c r="I1" s="139"/>
      <c r="J1" s="139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192"/>
    </row>
    <row r="2" spans="1:28" ht="19.5" customHeight="1">
      <c r="A2" s="252" t="s">
        <v>393</v>
      </c>
      <c r="B2" s="252"/>
      <c r="C2" s="2"/>
      <c r="D2" s="2"/>
      <c r="E2" s="7"/>
      <c r="F2" s="7"/>
      <c r="G2" s="7"/>
      <c r="H2" s="7"/>
      <c r="I2" s="140"/>
      <c r="J2" s="140"/>
      <c r="K2" s="10"/>
      <c r="L2" s="11"/>
      <c r="M2" s="11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8" ht="15.75" customHeight="1" thickBot="1">
      <c r="A3" s="267" t="s">
        <v>290</v>
      </c>
      <c r="B3" s="267"/>
      <c r="C3" s="40"/>
      <c r="D3" s="40"/>
      <c r="E3" s="40"/>
      <c r="F3" s="40"/>
      <c r="G3" s="40"/>
      <c r="H3" s="40"/>
      <c r="I3" s="141"/>
      <c r="J3" s="141"/>
      <c r="K3" s="43"/>
      <c r="L3" s="43"/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8" ht="15" customHeight="1">
      <c r="A4" s="1686" t="s">
        <v>48</v>
      </c>
      <c r="B4" s="2088" t="s">
        <v>244</v>
      </c>
      <c r="C4" s="1690" t="s">
        <v>0</v>
      </c>
      <c r="D4" s="1693" t="s">
        <v>49</v>
      </c>
      <c r="E4" s="1696" t="s">
        <v>50</v>
      </c>
      <c r="F4" s="1697"/>
      <c r="G4" s="1696" t="s">
        <v>51</v>
      </c>
      <c r="H4" s="1700"/>
      <c r="I4" s="1700"/>
      <c r="J4" s="1700"/>
      <c r="K4" s="1723" t="s">
        <v>346</v>
      </c>
      <c r="L4" s="1724"/>
      <c r="M4" s="1723" t="s">
        <v>82</v>
      </c>
      <c r="N4" s="1724"/>
      <c r="O4" s="1840" t="s">
        <v>84</v>
      </c>
      <c r="P4" s="1841"/>
      <c r="Q4" s="1702" t="s">
        <v>90</v>
      </c>
      <c r="R4" s="1703"/>
      <c r="S4" s="1840" t="s">
        <v>84</v>
      </c>
      <c r="T4" s="1841"/>
      <c r="U4" s="1840" t="s">
        <v>79</v>
      </c>
      <c r="V4" s="1841"/>
      <c r="W4" s="1840" t="s">
        <v>102</v>
      </c>
      <c r="X4" s="1841"/>
      <c r="Y4" s="1087" t="s">
        <v>90</v>
      </c>
    </row>
    <row r="5" spans="1:28" ht="15" customHeight="1">
      <c r="A5" s="1687"/>
      <c r="B5" s="2089"/>
      <c r="C5" s="1691"/>
      <c r="D5" s="1694"/>
      <c r="E5" s="1714"/>
      <c r="F5" s="1715"/>
      <c r="G5" s="1714"/>
      <c r="H5" s="1914"/>
      <c r="I5" s="1914"/>
      <c r="J5" s="1914"/>
      <c r="K5" s="1704" t="s">
        <v>91</v>
      </c>
      <c r="L5" s="1705"/>
      <c r="M5" s="1835" t="s">
        <v>2</v>
      </c>
      <c r="N5" s="1836"/>
      <c r="O5" s="1835" t="s">
        <v>85</v>
      </c>
      <c r="P5" s="1836"/>
      <c r="Q5" s="1706" t="s">
        <v>91</v>
      </c>
      <c r="R5" s="1707"/>
      <c r="S5" s="1835" t="s">
        <v>85</v>
      </c>
      <c r="T5" s="1836"/>
      <c r="U5" s="1835" t="s">
        <v>6</v>
      </c>
      <c r="V5" s="1836"/>
      <c r="W5" s="1835" t="s">
        <v>138</v>
      </c>
      <c r="X5" s="1836"/>
      <c r="Y5" s="1088" t="s">
        <v>91</v>
      </c>
    </row>
    <row r="6" spans="1:28" ht="15" customHeight="1">
      <c r="A6" s="1687"/>
      <c r="B6" s="2089"/>
      <c r="C6" s="1691"/>
      <c r="D6" s="1694"/>
      <c r="E6" s="1698"/>
      <c r="F6" s="1699"/>
      <c r="G6" s="1698"/>
      <c r="H6" s="1701"/>
      <c r="I6" s="1701"/>
      <c r="J6" s="1701"/>
      <c r="K6" s="1727" t="s">
        <v>347</v>
      </c>
      <c r="L6" s="1728"/>
      <c r="M6" s="1729" t="s">
        <v>348</v>
      </c>
      <c r="N6" s="1730"/>
      <c r="O6" s="1729" t="s">
        <v>348</v>
      </c>
      <c r="P6" s="1730"/>
      <c r="Q6" s="1729" t="s">
        <v>349</v>
      </c>
      <c r="R6" s="1730"/>
      <c r="S6" s="1729" t="s">
        <v>350</v>
      </c>
      <c r="T6" s="1730"/>
      <c r="U6" s="1729" t="s">
        <v>350</v>
      </c>
      <c r="V6" s="1730"/>
      <c r="W6" s="1729" t="s">
        <v>350</v>
      </c>
      <c r="X6" s="1730"/>
      <c r="Y6" s="662" t="s">
        <v>334</v>
      </c>
    </row>
    <row r="7" spans="1:28" ht="15" customHeight="1">
      <c r="A7" s="1687"/>
      <c r="B7" s="2089"/>
      <c r="C7" s="1691"/>
      <c r="D7" s="1694"/>
      <c r="E7" s="1711" t="s">
        <v>54</v>
      </c>
      <c r="F7" s="1731"/>
      <c r="G7" s="1712" t="s">
        <v>54</v>
      </c>
      <c r="H7" s="1713"/>
      <c r="I7" s="1753" t="s">
        <v>56</v>
      </c>
      <c r="J7" s="2097"/>
      <c r="K7" s="17" t="s">
        <v>3</v>
      </c>
      <c r="L7" s="17" t="s">
        <v>4</v>
      </c>
      <c r="M7" s="17" t="s">
        <v>3</v>
      </c>
      <c r="N7" s="17" t="s">
        <v>4</v>
      </c>
      <c r="O7" s="17" t="s">
        <v>3</v>
      </c>
      <c r="P7" s="17" t="s">
        <v>4</v>
      </c>
      <c r="Q7" s="17" t="s">
        <v>3</v>
      </c>
      <c r="R7" s="17" t="s">
        <v>4</v>
      </c>
      <c r="S7" s="17" t="s">
        <v>3</v>
      </c>
      <c r="T7" s="17" t="s">
        <v>4</v>
      </c>
      <c r="U7" s="17" t="s">
        <v>3</v>
      </c>
      <c r="V7" s="17" t="s">
        <v>4</v>
      </c>
      <c r="W7" s="17" t="s">
        <v>3</v>
      </c>
      <c r="X7" s="17" t="s">
        <v>4</v>
      </c>
      <c r="Y7" s="49" t="s">
        <v>3</v>
      </c>
    </row>
    <row r="8" spans="1:28" ht="15" customHeight="1">
      <c r="A8" s="1687"/>
      <c r="B8" s="2089"/>
      <c r="C8" s="1691"/>
      <c r="D8" s="1694"/>
      <c r="E8" s="1691"/>
      <c r="F8" s="1732"/>
      <c r="G8" s="1714"/>
      <c r="H8" s="1715"/>
      <c r="I8" s="1755"/>
      <c r="J8" s="2098"/>
      <c r="K8" s="52" t="s">
        <v>28</v>
      </c>
      <c r="L8" s="52" t="s">
        <v>29</v>
      </c>
      <c r="M8" s="52" t="s">
        <v>26</v>
      </c>
      <c r="N8" s="52" t="s">
        <v>27</v>
      </c>
      <c r="O8" s="52" t="s">
        <v>28</v>
      </c>
      <c r="P8" s="52" t="s">
        <v>40</v>
      </c>
      <c r="Q8" s="52" t="s">
        <v>40</v>
      </c>
      <c r="R8" s="52" t="s">
        <v>35</v>
      </c>
      <c r="S8" s="52" t="s">
        <v>26</v>
      </c>
      <c r="T8" s="52" t="s">
        <v>36</v>
      </c>
      <c r="U8" s="52" t="s">
        <v>29</v>
      </c>
      <c r="V8" s="52" t="s">
        <v>40</v>
      </c>
      <c r="W8" s="52" t="s">
        <v>40</v>
      </c>
      <c r="X8" s="52" t="s">
        <v>26</v>
      </c>
      <c r="Y8" s="53" t="s">
        <v>28</v>
      </c>
    </row>
    <row r="9" spans="1:28" ht="15" customHeight="1" thickBot="1">
      <c r="A9" s="2095"/>
      <c r="B9" s="2090"/>
      <c r="C9" s="2091"/>
      <c r="D9" s="2096"/>
      <c r="E9" s="2091"/>
      <c r="F9" s="2092"/>
      <c r="G9" s="2093"/>
      <c r="H9" s="2094"/>
      <c r="I9" s="2099"/>
      <c r="J9" s="2100"/>
      <c r="K9" s="475">
        <v>0.58333333333333337</v>
      </c>
      <c r="L9" s="475">
        <v>0.58333333333333337</v>
      </c>
      <c r="M9" s="475">
        <v>0.41666666666666669</v>
      </c>
      <c r="N9" s="475">
        <v>0.41666666666666669</v>
      </c>
      <c r="O9" s="475">
        <v>0.70833333333333337</v>
      </c>
      <c r="P9" s="475">
        <v>0.20833333333333334</v>
      </c>
      <c r="Q9" s="476">
        <v>0.875</v>
      </c>
      <c r="R9" s="475">
        <v>0.875</v>
      </c>
      <c r="S9" s="475">
        <v>0.54166666666666663</v>
      </c>
      <c r="T9" s="475">
        <v>4.1666666666666664E-2</v>
      </c>
      <c r="U9" s="475">
        <v>0.70833333333333337</v>
      </c>
      <c r="V9" s="475">
        <v>0.70833333333333337</v>
      </c>
      <c r="W9" s="475">
        <v>0.91666666666666663</v>
      </c>
      <c r="X9" s="475">
        <v>0.375</v>
      </c>
      <c r="Y9" s="663">
        <v>0.58333333333333337</v>
      </c>
    </row>
    <row r="10" spans="1:28" ht="24.95" hidden="1" customHeight="1" thickTop="1">
      <c r="A10" s="688">
        <v>49</v>
      </c>
      <c r="B10" s="350" t="s">
        <v>358</v>
      </c>
      <c r="C10" s="689" t="s">
        <v>286</v>
      </c>
      <c r="D10" s="344" t="s">
        <v>207</v>
      </c>
      <c r="E10" s="690" t="s">
        <v>271</v>
      </c>
      <c r="F10" s="351"/>
      <c r="G10" s="385">
        <v>158</v>
      </c>
      <c r="H10" s="384">
        <v>158</v>
      </c>
      <c r="I10" s="691" t="s">
        <v>359</v>
      </c>
      <c r="J10" s="691" t="s">
        <v>360</v>
      </c>
      <c r="K10" s="232">
        <v>43074</v>
      </c>
      <c r="L10" s="232">
        <v>43075</v>
      </c>
      <c r="M10" s="232">
        <v>43078</v>
      </c>
      <c r="N10" s="232">
        <v>43079</v>
      </c>
      <c r="O10" s="232">
        <v>43081</v>
      </c>
      <c r="P10" s="232">
        <v>43083</v>
      </c>
      <c r="Q10" s="232">
        <v>43083</v>
      </c>
      <c r="R10" s="232">
        <v>43084</v>
      </c>
      <c r="S10" s="232">
        <v>43085</v>
      </c>
      <c r="T10" s="232">
        <v>43087</v>
      </c>
      <c r="U10" s="232">
        <v>43089</v>
      </c>
      <c r="V10" s="232">
        <v>43090</v>
      </c>
      <c r="W10" s="232">
        <v>43090</v>
      </c>
      <c r="X10" s="232">
        <v>43092</v>
      </c>
      <c r="Y10" s="345">
        <v>43095</v>
      </c>
    </row>
    <row r="11" spans="1:28" ht="24.95" hidden="1" customHeight="1">
      <c r="A11" s="349">
        <v>50</v>
      </c>
      <c r="B11" s="255" t="s">
        <v>358</v>
      </c>
      <c r="C11" s="346" t="s">
        <v>133</v>
      </c>
      <c r="D11" s="347" t="s">
        <v>234</v>
      </c>
      <c r="E11" s="17" t="s">
        <v>134</v>
      </c>
      <c r="F11" s="348"/>
      <c r="G11" s="376">
        <v>41</v>
      </c>
      <c r="H11" s="375">
        <v>41</v>
      </c>
      <c r="I11" s="148" t="s">
        <v>361</v>
      </c>
      <c r="J11" s="148" t="s">
        <v>362</v>
      </c>
      <c r="K11" s="19">
        <v>43081</v>
      </c>
      <c r="L11" s="19">
        <v>43082</v>
      </c>
      <c r="M11" s="19">
        <v>43085</v>
      </c>
      <c r="N11" s="19">
        <v>43086</v>
      </c>
      <c r="O11" s="134">
        <v>43088</v>
      </c>
      <c r="P11" s="134">
        <v>43090</v>
      </c>
      <c r="Q11" s="19">
        <v>43090</v>
      </c>
      <c r="R11" s="19">
        <v>43091</v>
      </c>
      <c r="S11" s="19">
        <v>43092</v>
      </c>
      <c r="T11" s="19">
        <v>43094</v>
      </c>
      <c r="U11" s="19">
        <v>43096</v>
      </c>
      <c r="V11" s="19">
        <v>43097</v>
      </c>
      <c r="W11" s="19">
        <v>43097</v>
      </c>
      <c r="X11" s="19">
        <v>43099</v>
      </c>
      <c r="Y11" s="342">
        <v>43102</v>
      </c>
      <c r="Z11" s="669" t="s">
        <v>743</v>
      </c>
    </row>
    <row r="12" spans="1:28" ht="24.95" hidden="1" customHeight="1" thickBot="1">
      <c r="A12" s="681">
        <v>51</v>
      </c>
      <c r="B12" s="519" t="s">
        <v>358</v>
      </c>
      <c r="C12" s="682" t="s">
        <v>178</v>
      </c>
      <c r="D12" s="679" t="s">
        <v>261</v>
      </c>
      <c r="E12" s="683" t="s">
        <v>179</v>
      </c>
      <c r="F12" s="684"/>
      <c r="G12" s="685">
        <v>98</v>
      </c>
      <c r="H12" s="686">
        <v>98</v>
      </c>
      <c r="I12" s="680" t="s">
        <v>363</v>
      </c>
      <c r="J12" s="680" t="s">
        <v>364</v>
      </c>
      <c r="K12" s="234">
        <v>43088</v>
      </c>
      <c r="L12" s="234">
        <v>43089</v>
      </c>
      <c r="M12" s="234">
        <v>43092</v>
      </c>
      <c r="N12" s="234">
        <v>43093</v>
      </c>
      <c r="O12" s="234">
        <v>43095</v>
      </c>
      <c r="P12" s="234">
        <v>43097</v>
      </c>
      <c r="Q12" s="234">
        <v>43097</v>
      </c>
      <c r="R12" s="234">
        <v>43098</v>
      </c>
      <c r="S12" s="234">
        <v>43099</v>
      </c>
      <c r="T12" s="234">
        <v>43101</v>
      </c>
      <c r="U12" s="234">
        <v>43103</v>
      </c>
      <c r="V12" s="234">
        <v>43104</v>
      </c>
      <c r="W12" s="234">
        <v>43104</v>
      </c>
      <c r="X12" s="234">
        <v>43106</v>
      </c>
      <c r="Y12" s="687">
        <v>43109</v>
      </c>
    </row>
    <row r="13" spans="1:28" ht="24.95" hidden="1" customHeight="1" thickTop="1">
      <c r="A13" s="688">
        <v>52</v>
      </c>
      <c r="B13" s="350" t="s">
        <v>474</v>
      </c>
      <c r="C13" s="689" t="s">
        <v>286</v>
      </c>
      <c r="D13" s="344" t="s">
        <v>207</v>
      </c>
      <c r="E13" s="690" t="s">
        <v>271</v>
      </c>
      <c r="F13" s="351"/>
      <c r="G13" s="385">
        <f>G10+1</f>
        <v>159</v>
      </c>
      <c r="H13" s="384">
        <f>H10+1</f>
        <v>159</v>
      </c>
      <c r="I13" s="691" t="s">
        <v>454</v>
      </c>
      <c r="J13" s="691" t="s">
        <v>455</v>
      </c>
      <c r="K13" s="232">
        <f t="shared" ref="K13:Y13" si="0">+K12+7</f>
        <v>43095</v>
      </c>
      <c r="L13" s="232">
        <f t="shared" si="0"/>
        <v>43096</v>
      </c>
      <c r="M13" s="232">
        <f t="shared" si="0"/>
        <v>43099</v>
      </c>
      <c r="N13" s="232">
        <f t="shared" si="0"/>
        <v>43100</v>
      </c>
      <c r="O13" s="232">
        <f t="shared" si="0"/>
        <v>43102</v>
      </c>
      <c r="P13" s="232">
        <f t="shared" si="0"/>
        <v>43104</v>
      </c>
      <c r="Q13" s="232">
        <f t="shared" si="0"/>
        <v>43104</v>
      </c>
      <c r="R13" s="232">
        <f t="shared" si="0"/>
        <v>43105</v>
      </c>
      <c r="S13" s="232">
        <f t="shared" si="0"/>
        <v>43106</v>
      </c>
      <c r="T13" s="232">
        <f t="shared" si="0"/>
        <v>43108</v>
      </c>
      <c r="U13" s="232">
        <f t="shared" si="0"/>
        <v>43110</v>
      </c>
      <c r="V13" s="232">
        <f t="shared" si="0"/>
        <v>43111</v>
      </c>
      <c r="W13" s="232">
        <f t="shared" si="0"/>
        <v>43111</v>
      </c>
      <c r="X13" s="232">
        <f t="shared" si="0"/>
        <v>43113</v>
      </c>
      <c r="Y13" s="345">
        <f t="shared" si="0"/>
        <v>43116</v>
      </c>
    </row>
    <row r="14" spans="1:28" ht="24.95" hidden="1" customHeight="1">
      <c r="A14" s="349">
        <v>1</v>
      </c>
      <c r="B14" s="255" t="s">
        <v>474</v>
      </c>
      <c r="C14" s="346" t="s">
        <v>133</v>
      </c>
      <c r="D14" s="347" t="s">
        <v>234</v>
      </c>
      <c r="E14" s="17" t="s">
        <v>134</v>
      </c>
      <c r="F14" s="348"/>
      <c r="G14" s="376">
        <f t="shared" ref="G14:H14" si="1">G11+1</f>
        <v>42</v>
      </c>
      <c r="H14" s="375">
        <f t="shared" si="1"/>
        <v>42</v>
      </c>
      <c r="I14" s="148" t="s">
        <v>456</v>
      </c>
      <c r="J14" s="148" t="s">
        <v>457</v>
      </c>
      <c r="K14" s="19">
        <f t="shared" ref="K14:Y14" si="2">+K13+7</f>
        <v>43102</v>
      </c>
      <c r="L14" s="19">
        <f t="shared" si="2"/>
        <v>43103</v>
      </c>
      <c r="M14" s="19">
        <f t="shared" si="2"/>
        <v>43106</v>
      </c>
      <c r="N14" s="19">
        <f t="shared" si="2"/>
        <v>43107</v>
      </c>
      <c r="O14" s="19">
        <f t="shared" si="2"/>
        <v>43109</v>
      </c>
      <c r="P14" s="19">
        <f t="shared" si="2"/>
        <v>43111</v>
      </c>
      <c r="Q14" s="19">
        <f t="shared" si="2"/>
        <v>43111</v>
      </c>
      <c r="R14" s="19">
        <f t="shared" si="2"/>
        <v>43112</v>
      </c>
      <c r="S14" s="19">
        <f t="shared" si="2"/>
        <v>43113</v>
      </c>
      <c r="T14" s="19">
        <f t="shared" si="2"/>
        <v>43115</v>
      </c>
      <c r="U14" s="19">
        <f t="shared" si="2"/>
        <v>43117</v>
      </c>
      <c r="V14" s="19">
        <f t="shared" si="2"/>
        <v>43118</v>
      </c>
      <c r="W14" s="19">
        <f t="shared" si="2"/>
        <v>43118</v>
      </c>
      <c r="X14" s="19">
        <f t="shared" si="2"/>
        <v>43120</v>
      </c>
      <c r="Y14" s="342">
        <f t="shared" si="2"/>
        <v>43123</v>
      </c>
    </row>
    <row r="15" spans="1:28" ht="24.95" hidden="1" customHeight="1" thickBot="1">
      <c r="A15" s="681">
        <v>2</v>
      </c>
      <c r="B15" s="519" t="s">
        <v>474</v>
      </c>
      <c r="C15" s="682" t="s">
        <v>178</v>
      </c>
      <c r="D15" s="779" t="s">
        <v>261</v>
      </c>
      <c r="E15" s="683" t="s">
        <v>179</v>
      </c>
      <c r="F15" s="684"/>
      <c r="G15" s="685">
        <f t="shared" ref="G15:H15" si="3">G12+1</f>
        <v>99</v>
      </c>
      <c r="H15" s="686">
        <f t="shared" si="3"/>
        <v>99</v>
      </c>
      <c r="I15" s="780" t="s">
        <v>458</v>
      </c>
      <c r="J15" s="780" t="s">
        <v>459</v>
      </c>
      <c r="K15" s="234">
        <f t="shared" ref="K15:Y15" si="4">+K14+7</f>
        <v>43109</v>
      </c>
      <c r="L15" s="234">
        <f t="shared" si="4"/>
        <v>43110</v>
      </c>
      <c r="M15" s="234">
        <f t="shared" si="4"/>
        <v>43113</v>
      </c>
      <c r="N15" s="234">
        <f t="shared" si="4"/>
        <v>43114</v>
      </c>
      <c r="O15" s="234">
        <f t="shared" si="4"/>
        <v>43116</v>
      </c>
      <c r="P15" s="234">
        <f t="shared" si="4"/>
        <v>43118</v>
      </c>
      <c r="Q15" s="234">
        <f t="shared" si="4"/>
        <v>43118</v>
      </c>
      <c r="R15" s="234">
        <f t="shared" si="4"/>
        <v>43119</v>
      </c>
      <c r="S15" s="234">
        <f t="shared" si="4"/>
        <v>43120</v>
      </c>
      <c r="T15" s="234">
        <f t="shared" si="4"/>
        <v>43122</v>
      </c>
      <c r="U15" s="234">
        <f t="shared" si="4"/>
        <v>43124</v>
      </c>
      <c r="V15" s="234">
        <f t="shared" si="4"/>
        <v>43125</v>
      </c>
      <c r="W15" s="234">
        <f t="shared" si="4"/>
        <v>43125</v>
      </c>
      <c r="X15" s="234">
        <f t="shared" si="4"/>
        <v>43127</v>
      </c>
      <c r="Y15" s="687">
        <f t="shared" si="4"/>
        <v>43130</v>
      </c>
      <c r="AB15" s="803"/>
    </row>
    <row r="16" spans="1:28" ht="24.75" hidden="1" customHeight="1" thickTop="1">
      <c r="A16" s="688">
        <v>3</v>
      </c>
      <c r="B16" s="350" t="s">
        <v>475</v>
      </c>
      <c r="C16" s="689" t="s">
        <v>286</v>
      </c>
      <c r="D16" s="344" t="s">
        <v>207</v>
      </c>
      <c r="E16" s="690" t="s">
        <v>271</v>
      </c>
      <c r="F16" s="351"/>
      <c r="G16" s="385">
        <f>G13+1</f>
        <v>160</v>
      </c>
      <c r="H16" s="384">
        <f>H13+1</f>
        <v>160</v>
      </c>
      <c r="I16" s="691" t="s">
        <v>476</v>
      </c>
      <c r="J16" s="691" t="s">
        <v>477</v>
      </c>
      <c r="K16" s="232">
        <f t="shared" ref="K16:Y16" si="5">+K15+7</f>
        <v>43116</v>
      </c>
      <c r="L16" s="232">
        <f t="shared" si="5"/>
        <v>43117</v>
      </c>
      <c r="M16" s="232">
        <f t="shared" si="5"/>
        <v>43120</v>
      </c>
      <c r="N16" s="232">
        <f t="shared" si="5"/>
        <v>43121</v>
      </c>
      <c r="O16" s="232">
        <f t="shared" si="5"/>
        <v>43123</v>
      </c>
      <c r="P16" s="232">
        <f t="shared" si="5"/>
        <v>43125</v>
      </c>
      <c r="Q16" s="232">
        <f t="shared" si="5"/>
        <v>43125</v>
      </c>
      <c r="R16" s="232">
        <f t="shared" si="5"/>
        <v>43126</v>
      </c>
      <c r="S16" s="232">
        <f t="shared" si="5"/>
        <v>43127</v>
      </c>
      <c r="T16" s="232">
        <f t="shared" si="5"/>
        <v>43129</v>
      </c>
      <c r="U16" s="232">
        <f t="shared" si="5"/>
        <v>43131</v>
      </c>
      <c r="V16" s="232">
        <f t="shared" si="5"/>
        <v>43132</v>
      </c>
      <c r="W16" s="232">
        <f t="shared" si="5"/>
        <v>43132</v>
      </c>
      <c r="X16" s="232">
        <f t="shared" si="5"/>
        <v>43134</v>
      </c>
      <c r="Y16" s="345">
        <f t="shared" si="5"/>
        <v>43137</v>
      </c>
    </row>
    <row r="17" spans="1:26" ht="24.75" hidden="1" customHeight="1">
      <c r="A17" s="349">
        <v>4</v>
      </c>
      <c r="B17" s="255" t="s">
        <v>475</v>
      </c>
      <c r="C17" s="346" t="s">
        <v>133</v>
      </c>
      <c r="D17" s="347" t="s">
        <v>234</v>
      </c>
      <c r="E17" s="17" t="s">
        <v>134</v>
      </c>
      <c r="F17" s="348"/>
      <c r="G17" s="376">
        <f t="shared" ref="G17:H17" si="6">G14+1</f>
        <v>43</v>
      </c>
      <c r="H17" s="375">
        <f t="shared" si="6"/>
        <v>43</v>
      </c>
      <c r="I17" s="148" t="s">
        <v>478</v>
      </c>
      <c r="J17" s="148" t="s">
        <v>479</v>
      </c>
      <c r="K17" s="19">
        <f t="shared" ref="K17:Y17" si="7">+K16+7</f>
        <v>43123</v>
      </c>
      <c r="L17" s="19">
        <f t="shared" si="7"/>
        <v>43124</v>
      </c>
      <c r="M17" s="19">
        <f t="shared" si="7"/>
        <v>43127</v>
      </c>
      <c r="N17" s="19">
        <f t="shared" si="7"/>
        <v>43128</v>
      </c>
      <c r="O17" s="19">
        <f t="shared" si="7"/>
        <v>43130</v>
      </c>
      <c r="P17" s="19">
        <f t="shared" si="7"/>
        <v>43132</v>
      </c>
      <c r="Q17" s="19">
        <f t="shared" si="7"/>
        <v>43132</v>
      </c>
      <c r="R17" s="19">
        <f t="shared" si="7"/>
        <v>43133</v>
      </c>
      <c r="S17" s="19">
        <f t="shared" si="7"/>
        <v>43134</v>
      </c>
      <c r="T17" s="19">
        <f t="shared" si="7"/>
        <v>43136</v>
      </c>
      <c r="U17" s="19">
        <f t="shared" si="7"/>
        <v>43138</v>
      </c>
      <c r="V17" s="19">
        <f t="shared" si="7"/>
        <v>43139</v>
      </c>
      <c r="W17" s="19">
        <f t="shared" si="7"/>
        <v>43139</v>
      </c>
      <c r="X17" s="19">
        <f t="shared" si="7"/>
        <v>43141</v>
      </c>
      <c r="Y17" s="342">
        <f t="shared" si="7"/>
        <v>43144</v>
      </c>
    </row>
    <row r="18" spans="1:26" ht="24.75" hidden="1" customHeight="1" thickBot="1">
      <c r="A18" s="681">
        <v>5</v>
      </c>
      <c r="B18" s="519" t="s">
        <v>475</v>
      </c>
      <c r="C18" s="682" t="s">
        <v>178</v>
      </c>
      <c r="D18" s="806" t="s">
        <v>261</v>
      </c>
      <c r="E18" s="683" t="s">
        <v>179</v>
      </c>
      <c r="F18" s="684"/>
      <c r="G18" s="685">
        <f t="shared" ref="G18:H18" si="8">G15+1</f>
        <v>100</v>
      </c>
      <c r="H18" s="686">
        <f t="shared" si="8"/>
        <v>100</v>
      </c>
      <c r="I18" s="807" t="s">
        <v>480</v>
      </c>
      <c r="J18" s="807" t="s">
        <v>481</v>
      </c>
      <c r="K18" s="234">
        <f t="shared" ref="K18:Y18" si="9">+K17+7</f>
        <v>43130</v>
      </c>
      <c r="L18" s="234">
        <f t="shared" si="9"/>
        <v>43131</v>
      </c>
      <c r="M18" s="234">
        <f t="shared" si="9"/>
        <v>43134</v>
      </c>
      <c r="N18" s="234">
        <f t="shared" si="9"/>
        <v>43135</v>
      </c>
      <c r="O18" s="234">
        <f t="shared" si="9"/>
        <v>43137</v>
      </c>
      <c r="P18" s="234">
        <f t="shared" si="9"/>
        <v>43139</v>
      </c>
      <c r="Q18" s="234">
        <f t="shared" si="9"/>
        <v>43139</v>
      </c>
      <c r="R18" s="234">
        <f t="shared" si="9"/>
        <v>43140</v>
      </c>
      <c r="S18" s="234">
        <f t="shared" si="9"/>
        <v>43141</v>
      </c>
      <c r="T18" s="234">
        <f t="shared" si="9"/>
        <v>43143</v>
      </c>
      <c r="U18" s="234">
        <f t="shared" si="9"/>
        <v>43145</v>
      </c>
      <c r="V18" s="234">
        <f t="shared" si="9"/>
        <v>43146</v>
      </c>
      <c r="W18" s="234">
        <f t="shared" si="9"/>
        <v>43146</v>
      </c>
      <c r="X18" s="234">
        <f t="shared" si="9"/>
        <v>43148</v>
      </c>
      <c r="Y18" s="687">
        <f t="shared" si="9"/>
        <v>43151</v>
      </c>
    </row>
    <row r="19" spans="1:26" ht="24.75" customHeight="1" thickTop="1">
      <c r="A19" s="688">
        <v>6</v>
      </c>
      <c r="B19" s="350" t="s">
        <v>482</v>
      </c>
      <c r="C19" s="689" t="s">
        <v>286</v>
      </c>
      <c r="D19" s="344" t="s">
        <v>207</v>
      </c>
      <c r="E19" s="690" t="s">
        <v>271</v>
      </c>
      <c r="F19" s="351"/>
      <c r="G19" s="385">
        <f>G16+1</f>
        <v>161</v>
      </c>
      <c r="H19" s="384">
        <f>H16+1</f>
        <v>161</v>
      </c>
      <c r="I19" s="231" t="s">
        <v>765</v>
      </c>
      <c r="J19" s="691" t="s">
        <v>483</v>
      </c>
      <c r="K19" s="232">
        <f t="shared" ref="K19:Y19" si="10">+K18+7</f>
        <v>43137</v>
      </c>
      <c r="L19" s="232">
        <f t="shared" si="10"/>
        <v>43138</v>
      </c>
      <c r="M19" s="1421">
        <f t="shared" si="10"/>
        <v>43141</v>
      </c>
      <c r="N19" s="1421">
        <f t="shared" si="10"/>
        <v>43142</v>
      </c>
      <c r="O19" s="1421">
        <f t="shared" si="10"/>
        <v>43144</v>
      </c>
      <c r="P19" s="1421">
        <f t="shared" si="10"/>
        <v>43146</v>
      </c>
      <c r="Q19" s="1421">
        <f t="shared" si="10"/>
        <v>43146</v>
      </c>
      <c r="R19" s="1421">
        <f t="shared" si="10"/>
        <v>43147</v>
      </c>
      <c r="S19" s="232">
        <f t="shared" si="10"/>
        <v>43148</v>
      </c>
      <c r="T19" s="232">
        <f t="shared" si="10"/>
        <v>43150</v>
      </c>
      <c r="U19" s="232">
        <f t="shared" si="10"/>
        <v>43152</v>
      </c>
      <c r="V19" s="232">
        <f t="shared" si="10"/>
        <v>43153</v>
      </c>
      <c r="W19" s="232">
        <f t="shared" si="10"/>
        <v>43153</v>
      </c>
      <c r="X19" s="232">
        <f t="shared" si="10"/>
        <v>43155</v>
      </c>
      <c r="Y19" s="345">
        <f t="shared" si="10"/>
        <v>43158</v>
      </c>
    </row>
    <row r="20" spans="1:26" ht="24.75" customHeight="1">
      <c r="A20" s="349">
        <v>7</v>
      </c>
      <c r="B20" s="255" t="s">
        <v>482</v>
      </c>
      <c r="C20" s="346" t="s">
        <v>133</v>
      </c>
      <c r="D20" s="347" t="s">
        <v>234</v>
      </c>
      <c r="E20" s="17" t="s">
        <v>134</v>
      </c>
      <c r="F20" s="348"/>
      <c r="G20" s="376">
        <f t="shared" ref="G20:H20" si="11">G17+1</f>
        <v>44</v>
      </c>
      <c r="H20" s="375">
        <f t="shared" si="11"/>
        <v>44</v>
      </c>
      <c r="I20" s="148" t="s">
        <v>484</v>
      </c>
      <c r="J20" s="1544" t="s">
        <v>485</v>
      </c>
      <c r="K20" s="19">
        <f t="shared" ref="K20:Y20" si="12">+K19+7</f>
        <v>43144</v>
      </c>
      <c r="L20" s="19">
        <f t="shared" si="12"/>
        <v>43145</v>
      </c>
      <c r="M20" s="19">
        <f t="shared" si="12"/>
        <v>43148</v>
      </c>
      <c r="N20" s="19">
        <f t="shared" si="12"/>
        <v>43149</v>
      </c>
      <c r="O20" s="19">
        <f t="shared" si="12"/>
        <v>43151</v>
      </c>
      <c r="P20" s="19">
        <f t="shared" si="12"/>
        <v>43153</v>
      </c>
      <c r="Q20" s="19">
        <f t="shared" si="12"/>
        <v>43153</v>
      </c>
      <c r="R20" s="19">
        <f t="shared" si="12"/>
        <v>43154</v>
      </c>
      <c r="S20" s="133">
        <f t="shared" si="12"/>
        <v>43155</v>
      </c>
      <c r="T20" s="133">
        <f t="shared" si="12"/>
        <v>43157</v>
      </c>
      <c r="U20" s="19">
        <f t="shared" si="12"/>
        <v>43159</v>
      </c>
      <c r="V20" s="19">
        <f t="shared" si="12"/>
        <v>43160</v>
      </c>
      <c r="W20" s="19">
        <f t="shared" si="12"/>
        <v>43160</v>
      </c>
      <c r="X20" s="19">
        <f t="shared" si="12"/>
        <v>43162</v>
      </c>
      <c r="Y20" s="342">
        <f t="shared" si="12"/>
        <v>43165</v>
      </c>
      <c r="Z20" s="1542" t="s">
        <v>246</v>
      </c>
    </row>
    <row r="21" spans="1:26" ht="24.75" customHeight="1" thickBot="1">
      <c r="A21" s="681">
        <v>8</v>
      </c>
      <c r="B21" s="519" t="s">
        <v>482</v>
      </c>
      <c r="C21" s="682" t="s">
        <v>178</v>
      </c>
      <c r="D21" s="806" t="s">
        <v>261</v>
      </c>
      <c r="E21" s="683" t="s">
        <v>179</v>
      </c>
      <c r="F21" s="684"/>
      <c r="G21" s="685">
        <f t="shared" ref="G21:H21" si="13">G18+1</f>
        <v>101</v>
      </c>
      <c r="H21" s="686">
        <f t="shared" si="13"/>
        <v>101</v>
      </c>
      <c r="I21" s="807" t="s">
        <v>486</v>
      </c>
      <c r="J21" s="807" t="s">
        <v>487</v>
      </c>
      <c r="K21" s="234">
        <f t="shared" ref="K21:Y21" si="14">+K20+7</f>
        <v>43151</v>
      </c>
      <c r="L21" s="234">
        <f t="shared" si="14"/>
        <v>43152</v>
      </c>
      <c r="M21" s="234">
        <f t="shared" si="14"/>
        <v>43155</v>
      </c>
      <c r="N21" s="234">
        <f t="shared" si="14"/>
        <v>43156</v>
      </c>
      <c r="O21" s="234">
        <f t="shared" si="14"/>
        <v>43158</v>
      </c>
      <c r="P21" s="234">
        <f t="shared" si="14"/>
        <v>43160</v>
      </c>
      <c r="Q21" s="234">
        <f t="shared" si="14"/>
        <v>43160</v>
      </c>
      <c r="R21" s="234">
        <f t="shared" si="14"/>
        <v>43161</v>
      </c>
      <c r="S21" s="234">
        <f t="shared" si="14"/>
        <v>43162</v>
      </c>
      <c r="T21" s="234">
        <f t="shared" si="14"/>
        <v>43164</v>
      </c>
      <c r="U21" s="234">
        <f t="shared" si="14"/>
        <v>43166</v>
      </c>
      <c r="V21" s="234">
        <f t="shared" si="14"/>
        <v>43167</v>
      </c>
      <c r="W21" s="234">
        <f t="shared" si="14"/>
        <v>43167</v>
      </c>
      <c r="X21" s="234">
        <f t="shared" si="14"/>
        <v>43169</v>
      </c>
      <c r="Y21" s="687">
        <f t="shared" si="14"/>
        <v>43172</v>
      </c>
    </row>
    <row r="22" spans="1:26" ht="24.75" customHeight="1">
      <c r="A22" s="688">
        <v>9</v>
      </c>
      <c r="B22" s="350" t="s">
        <v>744</v>
      </c>
      <c r="C22" s="689" t="s">
        <v>286</v>
      </c>
      <c r="D22" s="344" t="s">
        <v>207</v>
      </c>
      <c r="E22" s="690" t="s">
        <v>271</v>
      </c>
      <c r="F22" s="351"/>
      <c r="G22" s="385">
        <f>G19+1</f>
        <v>162</v>
      </c>
      <c r="H22" s="384">
        <f>H19+1</f>
        <v>162</v>
      </c>
      <c r="I22" s="691" t="s">
        <v>735</v>
      </c>
      <c r="J22" s="691" t="s">
        <v>534</v>
      </c>
      <c r="K22" s="232">
        <f t="shared" ref="K22:Y22" si="15">+K21+7</f>
        <v>43158</v>
      </c>
      <c r="L22" s="232">
        <f t="shared" si="15"/>
        <v>43159</v>
      </c>
      <c r="M22" s="1474">
        <f t="shared" si="15"/>
        <v>43162</v>
      </c>
      <c r="N22" s="1474">
        <f t="shared" si="15"/>
        <v>43163</v>
      </c>
      <c r="O22" s="1475">
        <f t="shared" si="15"/>
        <v>43165</v>
      </c>
      <c r="P22" s="1475">
        <f t="shared" si="15"/>
        <v>43167</v>
      </c>
      <c r="Q22" s="1474">
        <f t="shared" si="15"/>
        <v>43167</v>
      </c>
      <c r="R22" s="1474">
        <f t="shared" si="15"/>
        <v>43168</v>
      </c>
      <c r="S22" s="232">
        <f t="shared" si="15"/>
        <v>43169</v>
      </c>
      <c r="T22" s="232">
        <f t="shared" si="15"/>
        <v>43171</v>
      </c>
      <c r="U22" s="232">
        <f t="shared" si="15"/>
        <v>43173</v>
      </c>
      <c r="V22" s="232">
        <f t="shared" si="15"/>
        <v>43174</v>
      </c>
      <c r="W22" s="232">
        <f t="shared" si="15"/>
        <v>43174</v>
      </c>
      <c r="X22" s="232">
        <f t="shared" si="15"/>
        <v>43176</v>
      </c>
      <c r="Y22" s="345">
        <f t="shared" si="15"/>
        <v>43179</v>
      </c>
    </row>
    <row r="23" spans="1:26" ht="24.75" customHeight="1">
      <c r="A23" s="349">
        <v>10</v>
      </c>
      <c r="B23" s="255" t="s">
        <v>744</v>
      </c>
      <c r="C23" s="346" t="s">
        <v>133</v>
      </c>
      <c r="D23" s="347" t="s">
        <v>234</v>
      </c>
      <c r="E23" s="17" t="s">
        <v>134</v>
      </c>
      <c r="F23" s="348"/>
      <c r="G23" s="376">
        <f t="shared" ref="G23:H23" si="16">G20+1</f>
        <v>45</v>
      </c>
      <c r="H23" s="375">
        <f t="shared" si="16"/>
        <v>45</v>
      </c>
      <c r="I23" s="148" t="s">
        <v>535</v>
      </c>
      <c r="J23" s="148" t="s">
        <v>536</v>
      </c>
      <c r="K23" s="19">
        <f t="shared" ref="K23:Y23" si="17">+K22+7</f>
        <v>43165</v>
      </c>
      <c r="L23" s="19">
        <f t="shared" si="17"/>
        <v>43166</v>
      </c>
      <c r="M23" s="19">
        <f t="shared" si="17"/>
        <v>43169</v>
      </c>
      <c r="N23" s="19">
        <f t="shared" si="17"/>
        <v>43170</v>
      </c>
      <c r="O23" s="19">
        <f t="shared" si="17"/>
        <v>43172</v>
      </c>
      <c r="P23" s="19">
        <f t="shared" si="17"/>
        <v>43174</v>
      </c>
      <c r="Q23" s="19">
        <f t="shared" si="17"/>
        <v>43174</v>
      </c>
      <c r="R23" s="19">
        <f t="shared" si="17"/>
        <v>43175</v>
      </c>
      <c r="S23" s="19">
        <f t="shared" si="17"/>
        <v>43176</v>
      </c>
      <c r="T23" s="19">
        <f t="shared" si="17"/>
        <v>43178</v>
      </c>
      <c r="U23" s="19">
        <f t="shared" si="17"/>
        <v>43180</v>
      </c>
      <c r="V23" s="19">
        <f t="shared" si="17"/>
        <v>43181</v>
      </c>
      <c r="W23" s="19">
        <f t="shared" si="17"/>
        <v>43181</v>
      </c>
      <c r="X23" s="19">
        <f t="shared" si="17"/>
        <v>43183</v>
      </c>
      <c r="Y23" s="342">
        <f t="shared" si="17"/>
        <v>43186</v>
      </c>
    </row>
    <row r="24" spans="1:26" ht="24.75" customHeight="1" thickBot="1">
      <c r="A24" s="681">
        <v>11</v>
      </c>
      <c r="B24" s="519" t="s">
        <v>744</v>
      </c>
      <c r="C24" s="682" t="s">
        <v>178</v>
      </c>
      <c r="D24" s="1179" t="s">
        <v>261</v>
      </c>
      <c r="E24" s="683" t="s">
        <v>179</v>
      </c>
      <c r="F24" s="684"/>
      <c r="G24" s="685">
        <f t="shared" ref="G24:H24" si="18">G21+1</f>
        <v>102</v>
      </c>
      <c r="H24" s="686">
        <f t="shared" si="18"/>
        <v>102</v>
      </c>
      <c r="I24" s="1180" t="s">
        <v>537</v>
      </c>
      <c r="J24" s="1180" t="s">
        <v>538</v>
      </c>
      <c r="K24" s="234">
        <f t="shared" ref="K24:Y24" si="19">+K23+7</f>
        <v>43172</v>
      </c>
      <c r="L24" s="234">
        <f t="shared" si="19"/>
        <v>43173</v>
      </c>
      <c r="M24" s="234">
        <f t="shared" si="19"/>
        <v>43176</v>
      </c>
      <c r="N24" s="234">
        <f t="shared" si="19"/>
        <v>43177</v>
      </c>
      <c r="O24" s="234">
        <f t="shared" si="19"/>
        <v>43179</v>
      </c>
      <c r="P24" s="234">
        <f t="shared" si="19"/>
        <v>43181</v>
      </c>
      <c r="Q24" s="234">
        <f t="shared" si="19"/>
        <v>43181</v>
      </c>
      <c r="R24" s="234">
        <f t="shared" si="19"/>
        <v>43182</v>
      </c>
      <c r="S24" s="234">
        <f t="shared" si="19"/>
        <v>43183</v>
      </c>
      <c r="T24" s="234">
        <f t="shared" si="19"/>
        <v>43185</v>
      </c>
      <c r="U24" s="234">
        <f t="shared" si="19"/>
        <v>43187</v>
      </c>
      <c r="V24" s="234">
        <f t="shared" si="19"/>
        <v>43188</v>
      </c>
      <c r="W24" s="234">
        <f t="shared" si="19"/>
        <v>43188</v>
      </c>
      <c r="X24" s="234">
        <f t="shared" si="19"/>
        <v>43190</v>
      </c>
      <c r="Y24" s="687">
        <f t="shared" si="19"/>
        <v>43193</v>
      </c>
    </row>
    <row r="25" spans="1:26" ht="24.75" customHeight="1">
      <c r="A25" s="688">
        <v>12</v>
      </c>
      <c r="B25" s="350" t="s">
        <v>745</v>
      </c>
      <c r="C25" s="689" t="s">
        <v>286</v>
      </c>
      <c r="D25" s="344" t="s">
        <v>207</v>
      </c>
      <c r="E25" s="690" t="s">
        <v>271</v>
      </c>
      <c r="F25" s="351"/>
      <c r="G25" s="385">
        <f>G22+1</f>
        <v>163</v>
      </c>
      <c r="H25" s="384">
        <f>H22+1</f>
        <v>163</v>
      </c>
      <c r="I25" s="691" t="s">
        <v>607</v>
      </c>
      <c r="J25" s="691" t="s">
        <v>608</v>
      </c>
      <c r="K25" s="232">
        <f t="shared" ref="K25:Y25" si="20">+K24+7</f>
        <v>43179</v>
      </c>
      <c r="L25" s="232">
        <f t="shared" si="20"/>
        <v>43180</v>
      </c>
      <c r="M25" s="232">
        <f t="shared" si="20"/>
        <v>43183</v>
      </c>
      <c r="N25" s="232">
        <f t="shared" si="20"/>
        <v>43184</v>
      </c>
      <c r="O25" s="232">
        <f t="shared" si="20"/>
        <v>43186</v>
      </c>
      <c r="P25" s="232">
        <f t="shared" si="20"/>
        <v>43188</v>
      </c>
      <c r="Q25" s="232">
        <f t="shared" si="20"/>
        <v>43188</v>
      </c>
      <c r="R25" s="232">
        <f t="shared" si="20"/>
        <v>43189</v>
      </c>
      <c r="S25" s="232">
        <f t="shared" si="20"/>
        <v>43190</v>
      </c>
      <c r="T25" s="232">
        <f t="shared" si="20"/>
        <v>43192</v>
      </c>
      <c r="U25" s="232">
        <f t="shared" si="20"/>
        <v>43194</v>
      </c>
      <c r="V25" s="232">
        <f t="shared" si="20"/>
        <v>43195</v>
      </c>
      <c r="W25" s="232">
        <f t="shared" si="20"/>
        <v>43195</v>
      </c>
      <c r="X25" s="232">
        <f t="shared" si="20"/>
        <v>43197</v>
      </c>
      <c r="Y25" s="345">
        <f t="shared" si="20"/>
        <v>43200</v>
      </c>
    </row>
    <row r="26" spans="1:26" ht="24.75" customHeight="1">
      <c r="A26" s="349">
        <v>13</v>
      </c>
      <c r="B26" s="255" t="s">
        <v>745</v>
      </c>
      <c r="C26" s="346" t="s">
        <v>133</v>
      </c>
      <c r="D26" s="347" t="s">
        <v>234</v>
      </c>
      <c r="E26" s="17" t="s">
        <v>134</v>
      </c>
      <c r="F26" s="348"/>
      <c r="G26" s="376">
        <f t="shared" ref="G26:H26" si="21">G23+1</f>
        <v>46</v>
      </c>
      <c r="H26" s="375">
        <f t="shared" si="21"/>
        <v>46</v>
      </c>
      <c r="I26" s="148" t="s">
        <v>609</v>
      </c>
      <c r="J26" s="148" t="s">
        <v>610</v>
      </c>
      <c r="K26" s="19">
        <f t="shared" ref="K26:Y26" si="22">+K25+7</f>
        <v>43186</v>
      </c>
      <c r="L26" s="19">
        <f t="shared" si="22"/>
        <v>43187</v>
      </c>
      <c r="M26" s="19">
        <f t="shared" si="22"/>
        <v>43190</v>
      </c>
      <c r="N26" s="19">
        <f t="shared" si="22"/>
        <v>43191</v>
      </c>
      <c r="O26" s="19">
        <f t="shared" si="22"/>
        <v>43193</v>
      </c>
      <c r="P26" s="19">
        <f t="shared" si="22"/>
        <v>43195</v>
      </c>
      <c r="Q26" s="19">
        <f t="shared" si="22"/>
        <v>43195</v>
      </c>
      <c r="R26" s="19">
        <f t="shared" si="22"/>
        <v>43196</v>
      </c>
      <c r="S26" s="19">
        <f t="shared" si="22"/>
        <v>43197</v>
      </c>
      <c r="T26" s="19">
        <f t="shared" si="22"/>
        <v>43199</v>
      </c>
      <c r="U26" s="19">
        <f t="shared" si="22"/>
        <v>43201</v>
      </c>
      <c r="V26" s="19">
        <f t="shared" si="22"/>
        <v>43202</v>
      </c>
      <c r="W26" s="19">
        <f t="shared" si="22"/>
        <v>43202</v>
      </c>
      <c r="X26" s="19">
        <f t="shared" si="22"/>
        <v>43204</v>
      </c>
      <c r="Y26" s="342">
        <f t="shared" si="22"/>
        <v>43207</v>
      </c>
    </row>
    <row r="27" spans="1:26" ht="24.75" customHeight="1" thickBot="1">
      <c r="A27" s="681">
        <v>14</v>
      </c>
      <c r="B27" s="519" t="s">
        <v>745</v>
      </c>
      <c r="C27" s="682" t="s">
        <v>178</v>
      </c>
      <c r="D27" s="1423" t="s">
        <v>261</v>
      </c>
      <c r="E27" s="683" t="s">
        <v>179</v>
      </c>
      <c r="F27" s="684"/>
      <c r="G27" s="685">
        <f t="shared" ref="G27:H27" si="23">G24+1</f>
        <v>103</v>
      </c>
      <c r="H27" s="686">
        <f t="shared" si="23"/>
        <v>103</v>
      </c>
      <c r="I27" s="1424" t="s">
        <v>611</v>
      </c>
      <c r="J27" s="1424" t="s">
        <v>612</v>
      </c>
      <c r="K27" s="234">
        <f t="shared" ref="K27:Y27" si="24">+K26+7</f>
        <v>43193</v>
      </c>
      <c r="L27" s="234">
        <f t="shared" si="24"/>
        <v>43194</v>
      </c>
      <c r="M27" s="234">
        <f t="shared" si="24"/>
        <v>43197</v>
      </c>
      <c r="N27" s="234">
        <f t="shared" si="24"/>
        <v>43198</v>
      </c>
      <c r="O27" s="234">
        <f t="shared" si="24"/>
        <v>43200</v>
      </c>
      <c r="P27" s="234">
        <f t="shared" si="24"/>
        <v>43202</v>
      </c>
      <c r="Q27" s="234">
        <f t="shared" si="24"/>
        <v>43202</v>
      </c>
      <c r="R27" s="234">
        <f t="shared" si="24"/>
        <v>43203</v>
      </c>
      <c r="S27" s="234">
        <f t="shared" si="24"/>
        <v>43204</v>
      </c>
      <c r="T27" s="234">
        <f t="shared" si="24"/>
        <v>43206</v>
      </c>
      <c r="U27" s="234">
        <f t="shared" si="24"/>
        <v>43208</v>
      </c>
      <c r="V27" s="234">
        <f t="shared" si="24"/>
        <v>43209</v>
      </c>
      <c r="W27" s="234">
        <f t="shared" si="24"/>
        <v>43209</v>
      </c>
      <c r="X27" s="234">
        <f t="shared" si="24"/>
        <v>43211</v>
      </c>
      <c r="Y27" s="687">
        <f t="shared" si="24"/>
        <v>43214</v>
      </c>
    </row>
    <row r="28" spans="1:26" ht="24.75" customHeight="1">
      <c r="A28" s="688">
        <f t="shared" ref="A28:A33" si="25">A27+1</f>
        <v>15</v>
      </c>
      <c r="B28" s="350" t="s">
        <v>746</v>
      </c>
      <c r="C28" s="689" t="s">
        <v>286</v>
      </c>
      <c r="D28" s="344" t="s">
        <v>207</v>
      </c>
      <c r="E28" s="690" t="s">
        <v>271</v>
      </c>
      <c r="F28" s="351"/>
      <c r="G28" s="385">
        <f>G25+1</f>
        <v>164</v>
      </c>
      <c r="H28" s="384">
        <f>H25+1</f>
        <v>164</v>
      </c>
      <c r="I28" s="691" t="s">
        <v>747</v>
      </c>
      <c r="J28" s="691" t="s">
        <v>748</v>
      </c>
      <c r="K28" s="232">
        <f t="shared" ref="K28:Y28" si="26">+K27+7</f>
        <v>43200</v>
      </c>
      <c r="L28" s="232">
        <f t="shared" si="26"/>
        <v>43201</v>
      </c>
      <c r="M28" s="232">
        <f t="shared" si="26"/>
        <v>43204</v>
      </c>
      <c r="N28" s="232">
        <f t="shared" si="26"/>
        <v>43205</v>
      </c>
      <c r="O28" s="232">
        <f t="shared" si="26"/>
        <v>43207</v>
      </c>
      <c r="P28" s="232">
        <f t="shared" si="26"/>
        <v>43209</v>
      </c>
      <c r="Q28" s="232">
        <f t="shared" si="26"/>
        <v>43209</v>
      </c>
      <c r="R28" s="232">
        <f t="shared" si="26"/>
        <v>43210</v>
      </c>
      <c r="S28" s="232">
        <f t="shared" si="26"/>
        <v>43211</v>
      </c>
      <c r="T28" s="232">
        <f t="shared" si="26"/>
        <v>43213</v>
      </c>
      <c r="U28" s="232">
        <f t="shared" si="26"/>
        <v>43215</v>
      </c>
      <c r="V28" s="232">
        <f t="shared" si="26"/>
        <v>43216</v>
      </c>
      <c r="W28" s="232">
        <f t="shared" si="26"/>
        <v>43216</v>
      </c>
      <c r="X28" s="232">
        <f t="shared" si="26"/>
        <v>43218</v>
      </c>
      <c r="Y28" s="345">
        <f t="shared" si="26"/>
        <v>43221</v>
      </c>
    </row>
    <row r="29" spans="1:26" ht="24.75" customHeight="1">
      <c r="A29" s="349">
        <f t="shared" si="25"/>
        <v>16</v>
      </c>
      <c r="B29" s="255" t="s">
        <v>746</v>
      </c>
      <c r="C29" s="346" t="s">
        <v>133</v>
      </c>
      <c r="D29" s="347" t="s">
        <v>234</v>
      </c>
      <c r="E29" s="17" t="s">
        <v>134</v>
      </c>
      <c r="F29" s="348"/>
      <c r="G29" s="376">
        <f t="shared" ref="G29:H29" si="27">G26+1</f>
        <v>47</v>
      </c>
      <c r="H29" s="375">
        <f t="shared" si="27"/>
        <v>47</v>
      </c>
      <c r="I29" s="148" t="s">
        <v>749</v>
      </c>
      <c r="J29" s="148" t="s">
        <v>750</v>
      </c>
      <c r="K29" s="19">
        <f t="shared" ref="K29:Y29" si="28">+K28+7</f>
        <v>43207</v>
      </c>
      <c r="L29" s="19">
        <f t="shared" si="28"/>
        <v>43208</v>
      </c>
      <c r="M29" s="19">
        <f t="shared" si="28"/>
        <v>43211</v>
      </c>
      <c r="N29" s="19">
        <f t="shared" si="28"/>
        <v>43212</v>
      </c>
      <c r="O29" s="19">
        <f t="shared" si="28"/>
        <v>43214</v>
      </c>
      <c r="P29" s="19">
        <f t="shared" si="28"/>
        <v>43216</v>
      </c>
      <c r="Q29" s="19">
        <f t="shared" si="28"/>
        <v>43216</v>
      </c>
      <c r="R29" s="19">
        <f t="shared" si="28"/>
        <v>43217</v>
      </c>
      <c r="S29" s="19">
        <f t="shared" si="28"/>
        <v>43218</v>
      </c>
      <c r="T29" s="19">
        <f t="shared" si="28"/>
        <v>43220</v>
      </c>
      <c r="U29" s="19">
        <f t="shared" si="28"/>
        <v>43222</v>
      </c>
      <c r="V29" s="19">
        <f t="shared" si="28"/>
        <v>43223</v>
      </c>
      <c r="W29" s="19">
        <f t="shared" si="28"/>
        <v>43223</v>
      </c>
      <c r="X29" s="19">
        <f t="shared" si="28"/>
        <v>43225</v>
      </c>
      <c r="Y29" s="342">
        <f t="shared" si="28"/>
        <v>43228</v>
      </c>
    </row>
    <row r="30" spans="1:26" ht="24.75" customHeight="1" thickBot="1">
      <c r="A30" s="681">
        <f t="shared" si="25"/>
        <v>17</v>
      </c>
      <c r="B30" s="519" t="s">
        <v>746</v>
      </c>
      <c r="C30" s="682" t="s">
        <v>178</v>
      </c>
      <c r="D30" s="1527" t="s">
        <v>261</v>
      </c>
      <c r="E30" s="683" t="s">
        <v>179</v>
      </c>
      <c r="F30" s="684"/>
      <c r="G30" s="685">
        <f t="shared" ref="G30:H30" si="29">G27+1</f>
        <v>104</v>
      </c>
      <c r="H30" s="686">
        <f t="shared" si="29"/>
        <v>104</v>
      </c>
      <c r="I30" s="1528" t="s">
        <v>751</v>
      </c>
      <c r="J30" s="1528" t="s">
        <v>752</v>
      </c>
      <c r="K30" s="234">
        <f t="shared" ref="K30:Y30" si="30">+K29+7</f>
        <v>43214</v>
      </c>
      <c r="L30" s="234">
        <f t="shared" si="30"/>
        <v>43215</v>
      </c>
      <c r="M30" s="234">
        <f t="shared" si="30"/>
        <v>43218</v>
      </c>
      <c r="N30" s="234">
        <f t="shared" si="30"/>
        <v>43219</v>
      </c>
      <c r="O30" s="234">
        <f t="shared" si="30"/>
        <v>43221</v>
      </c>
      <c r="P30" s="234">
        <f t="shared" si="30"/>
        <v>43223</v>
      </c>
      <c r="Q30" s="234">
        <f t="shared" si="30"/>
        <v>43223</v>
      </c>
      <c r="R30" s="234">
        <f t="shared" si="30"/>
        <v>43224</v>
      </c>
      <c r="S30" s="234">
        <f t="shared" si="30"/>
        <v>43225</v>
      </c>
      <c r="T30" s="234">
        <f t="shared" si="30"/>
        <v>43227</v>
      </c>
      <c r="U30" s="234">
        <f t="shared" si="30"/>
        <v>43229</v>
      </c>
      <c r="V30" s="234">
        <f t="shared" si="30"/>
        <v>43230</v>
      </c>
      <c r="W30" s="234">
        <f t="shared" si="30"/>
        <v>43230</v>
      </c>
      <c r="X30" s="234">
        <f t="shared" si="30"/>
        <v>43232</v>
      </c>
      <c r="Y30" s="687">
        <f t="shared" si="30"/>
        <v>43235</v>
      </c>
    </row>
    <row r="31" spans="1:26" ht="24.75" customHeight="1">
      <c r="A31" s="688">
        <f t="shared" si="25"/>
        <v>18</v>
      </c>
      <c r="B31" s="350" t="s">
        <v>753</v>
      </c>
      <c r="C31" s="689" t="s">
        <v>286</v>
      </c>
      <c r="D31" s="344" t="s">
        <v>207</v>
      </c>
      <c r="E31" s="690" t="s">
        <v>271</v>
      </c>
      <c r="F31" s="351"/>
      <c r="G31" s="385">
        <f>G28+1</f>
        <v>165</v>
      </c>
      <c r="H31" s="384">
        <f>H28+1</f>
        <v>165</v>
      </c>
      <c r="I31" s="691" t="s">
        <v>754</v>
      </c>
      <c r="J31" s="691" t="s">
        <v>755</v>
      </c>
      <c r="K31" s="232">
        <f t="shared" ref="K31:Y31" si="31">+K30+7</f>
        <v>43221</v>
      </c>
      <c r="L31" s="232">
        <f t="shared" si="31"/>
        <v>43222</v>
      </c>
      <c r="M31" s="232">
        <f t="shared" si="31"/>
        <v>43225</v>
      </c>
      <c r="N31" s="232">
        <f t="shared" si="31"/>
        <v>43226</v>
      </c>
      <c r="O31" s="232">
        <f t="shared" si="31"/>
        <v>43228</v>
      </c>
      <c r="P31" s="232">
        <f t="shared" si="31"/>
        <v>43230</v>
      </c>
      <c r="Q31" s="232">
        <f t="shared" si="31"/>
        <v>43230</v>
      </c>
      <c r="R31" s="232">
        <f t="shared" si="31"/>
        <v>43231</v>
      </c>
      <c r="S31" s="232">
        <f t="shared" si="31"/>
        <v>43232</v>
      </c>
      <c r="T31" s="232">
        <f t="shared" si="31"/>
        <v>43234</v>
      </c>
      <c r="U31" s="232">
        <f t="shared" si="31"/>
        <v>43236</v>
      </c>
      <c r="V31" s="232">
        <f t="shared" si="31"/>
        <v>43237</v>
      </c>
      <c r="W31" s="232">
        <f t="shared" si="31"/>
        <v>43237</v>
      </c>
      <c r="X31" s="232">
        <f t="shared" si="31"/>
        <v>43239</v>
      </c>
      <c r="Y31" s="345">
        <f t="shared" si="31"/>
        <v>43242</v>
      </c>
    </row>
    <row r="32" spans="1:26" ht="24.75" customHeight="1">
      <c r="A32" s="349">
        <f t="shared" si="25"/>
        <v>19</v>
      </c>
      <c r="B32" s="255" t="s">
        <v>753</v>
      </c>
      <c r="C32" s="346" t="s">
        <v>133</v>
      </c>
      <c r="D32" s="347" t="s">
        <v>234</v>
      </c>
      <c r="E32" s="17" t="s">
        <v>134</v>
      </c>
      <c r="F32" s="348"/>
      <c r="G32" s="376">
        <f t="shared" ref="G32:H32" si="32">G29+1</f>
        <v>48</v>
      </c>
      <c r="H32" s="375">
        <f t="shared" si="32"/>
        <v>48</v>
      </c>
      <c r="I32" s="148" t="s">
        <v>756</v>
      </c>
      <c r="J32" s="148" t="s">
        <v>757</v>
      </c>
      <c r="K32" s="19">
        <f t="shared" ref="K32:Y32" si="33">+K31+7</f>
        <v>43228</v>
      </c>
      <c r="L32" s="19">
        <f t="shared" si="33"/>
        <v>43229</v>
      </c>
      <c r="M32" s="19">
        <f t="shared" si="33"/>
        <v>43232</v>
      </c>
      <c r="N32" s="19">
        <f t="shared" si="33"/>
        <v>43233</v>
      </c>
      <c r="O32" s="19">
        <f t="shared" si="33"/>
        <v>43235</v>
      </c>
      <c r="P32" s="19">
        <f t="shared" si="33"/>
        <v>43237</v>
      </c>
      <c r="Q32" s="19">
        <f t="shared" si="33"/>
        <v>43237</v>
      </c>
      <c r="R32" s="19">
        <f t="shared" si="33"/>
        <v>43238</v>
      </c>
      <c r="S32" s="19">
        <f t="shared" si="33"/>
        <v>43239</v>
      </c>
      <c r="T32" s="19">
        <f t="shared" si="33"/>
        <v>43241</v>
      </c>
      <c r="U32" s="19">
        <f t="shared" si="33"/>
        <v>43243</v>
      </c>
      <c r="V32" s="19">
        <f t="shared" si="33"/>
        <v>43244</v>
      </c>
      <c r="W32" s="19">
        <f t="shared" si="33"/>
        <v>43244</v>
      </c>
      <c r="X32" s="19">
        <f t="shared" si="33"/>
        <v>43246</v>
      </c>
      <c r="Y32" s="342">
        <f t="shared" si="33"/>
        <v>43249</v>
      </c>
    </row>
    <row r="33" spans="1:25" ht="24.75" customHeight="1" thickBot="1">
      <c r="A33" s="681">
        <f t="shared" si="25"/>
        <v>20</v>
      </c>
      <c r="B33" s="519" t="s">
        <v>753</v>
      </c>
      <c r="C33" s="682" t="s">
        <v>178</v>
      </c>
      <c r="D33" s="1527" t="s">
        <v>261</v>
      </c>
      <c r="E33" s="683" t="s">
        <v>179</v>
      </c>
      <c r="F33" s="684"/>
      <c r="G33" s="685">
        <f t="shared" ref="G33:H33" si="34">G30+1</f>
        <v>105</v>
      </c>
      <c r="H33" s="686">
        <f t="shared" si="34"/>
        <v>105</v>
      </c>
      <c r="I33" s="1528" t="s">
        <v>758</v>
      </c>
      <c r="J33" s="1528" t="s">
        <v>759</v>
      </c>
      <c r="K33" s="234">
        <f t="shared" ref="K33:Y33" si="35">+K32+7</f>
        <v>43235</v>
      </c>
      <c r="L33" s="234">
        <f t="shared" si="35"/>
        <v>43236</v>
      </c>
      <c r="M33" s="234">
        <f t="shared" si="35"/>
        <v>43239</v>
      </c>
      <c r="N33" s="234">
        <f t="shared" si="35"/>
        <v>43240</v>
      </c>
      <c r="O33" s="234">
        <f t="shared" si="35"/>
        <v>43242</v>
      </c>
      <c r="P33" s="234">
        <f t="shared" si="35"/>
        <v>43244</v>
      </c>
      <c r="Q33" s="234">
        <f t="shared" si="35"/>
        <v>43244</v>
      </c>
      <c r="R33" s="234">
        <f t="shared" si="35"/>
        <v>43245</v>
      </c>
      <c r="S33" s="234">
        <f t="shared" si="35"/>
        <v>43246</v>
      </c>
      <c r="T33" s="234">
        <f t="shared" si="35"/>
        <v>43248</v>
      </c>
      <c r="U33" s="234">
        <f t="shared" si="35"/>
        <v>43250</v>
      </c>
      <c r="V33" s="234">
        <f t="shared" si="35"/>
        <v>43251</v>
      </c>
      <c r="W33" s="234">
        <f t="shared" si="35"/>
        <v>43251</v>
      </c>
      <c r="X33" s="234">
        <f t="shared" si="35"/>
        <v>43253</v>
      </c>
      <c r="Y33" s="687">
        <f t="shared" si="35"/>
        <v>43256</v>
      </c>
    </row>
    <row r="34" spans="1:25" ht="24.75" customHeight="1"/>
    <row r="35" spans="1:25" ht="24.75" customHeight="1">
      <c r="C35" s="1543" t="s">
        <v>763</v>
      </c>
      <c r="W35" s="1542" t="s">
        <v>764</v>
      </c>
    </row>
    <row r="36" spans="1:25" ht="18.75" customHeight="1"/>
    <row r="37" spans="1:25" ht="18.75" customHeight="1"/>
    <row r="38" spans="1:25" ht="18.75" customHeight="1"/>
    <row r="39" spans="1:25" ht="18.75" customHeight="1"/>
    <row r="40" spans="1:25" ht="18.75" customHeight="1"/>
    <row r="41" spans="1:25" ht="18.75" customHeight="1"/>
    <row r="42" spans="1:25" ht="18.75" customHeight="1"/>
    <row r="43" spans="1:25" ht="18.75" customHeight="1"/>
    <row r="44" spans="1:25" ht="18.75" customHeight="1"/>
    <row r="45" spans="1:25" ht="18.75" customHeight="1"/>
    <row r="46" spans="1:25" ht="18.75" customHeight="1"/>
    <row r="47" spans="1:25" ht="18.75" customHeight="1"/>
    <row r="48" spans="1:25" ht="18.75" customHeight="1"/>
    <row r="49" ht="18.75" customHeight="1"/>
    <row r="50" ht="18.75" customHeight="1"/>
  </sheetData>
  <customSheetViews>
    <customSheetView guid="{967F5A9F-B253-4BD7-B2F0-D5E9263F4F1E}" scale="70" showPageBreaks="1" printArea="1" hiddenRows="1">
      <selection activeCell="C69" sqref="C69"/>
      <pageMargins left="0" right="0" top="0.75" bottom="0.75" header="0.3" footer="0.3"/>
      <pageSetup paperSize="9" scale="60" orientation="landscape" r:id="rId1"/>
    </customSheetView>
    <customSheetView guid="{EDB95A30-2005-496F-A42F-4573444B48C4}" scale="70" showPageBreaks="1" printArea="1" hiddenRows="1">
      <selection activeCell="C69" sqref="C69"/>
      <pageMargins left="0" right="0" top="0.75" bottom="0.75" header="0.3" footer="0.3"/>
      <pageSetup paperSize="9" scale="60" orientation="landscape" r:id="rId2"/>
    </customSheetView>
    <customSheetView guid="{BCF08811-82CB-4E16-BDD9-794154AADE6D}" scale="70" showPageBreaks="1" printArea="1" hiddenRows="1">
      <selection activeCell="C69" sqref="C69"/>
      <pageMargins left="0" right="0" top="0.75" bottom="0.75" header="0.3" footer="0.3"/>
      <pageSetup paperSize="9" scale="60" orientation="landscape" r:id="rId3"/>
    </customSheetView>
    <customSheetView guid="{8D57CB67-B754-4BD0-BD8A-07ED4472C255}" scale="70" showPageBreaks="1" printArea="1" hiddenRows="1">
      <selection activeCell="P85" sqref="P85"/>
      <pageMargins left="0" right="0" top="0.75" bottom="0.75" header="0.3" footer="0.3"/>
      <pageSetup paperSize="9" scale="60" orientation="landscape" r:id="rId4"/>
    </customSheetView>
    <customSheetView guid="{CE63BE3B-321D-4576-9D13-C9B7CB99D4AC}" scale="85" hiddenRows="1">
      <selection activeCell="D4" sqref="D4:D8"/>
      <pageMargins left="0" right="0" top="0.75" bottom="0.75" header="0.3" footer="0.3"/>
      <pageSetup paperSize="9" scale="51" orientation="landscape" r:id="rId5"/>
    </customSheetView>
    <customSheetView guid="{58347BB0-EA7D-4163-8F7A-9A95E53AC1B7}" scale="85" hiddenRows="1" topLeftCell="A66">
      <selection activeCell="J51" sqref="J51"/>
      <pageMargins left="0" right="0" top="0.75" bottom="0.75" header="0.3" footer="0.3"/>
      <pageSetup paperSize="9" scale="75" orientation="landscape" r:id="rId6"/>
    </customSheetView>
    <customSheetView guid="{B5A50C90-D2E8-4109-B6CD-C9EF05DECB2C}" scale="85" showPageBreaks="1" printArea="1" hiddenRows="1">
      <selection activeCell="M4" sqref="M4:N4"/>
      <pageMargins left="0" right="0" top="0.75" bottom="0.75" header="0.3" footer="0.3"/>
      <pageSetup paperSize="9" scale="59" orientation="landscape" r:id="rId7"/>
    </customSheetView>
  </customSheetViews>
  <mergeCells count="31">
    <mergeCell ref="W5:X5"/>
    <mergeCell ref="M5:N5"/>
    <mergeCell ref="O5:P5"/>
    <mergeCell ref="Q5:R5"/>
    <mergeCell ref="S5:T5"/>
    <mergeCell ref="U5:V5"/>
    <mergeCell ref="A4:A9"/>
    <mergeCell ref="C4:C9"/>
    <mergeCell ref="D4:D9"/>
    <mergeCell ref="I7:J9"/>
    <mergeCell ref="W4:X4"/>
    <mergeCell ref="M6:N6"/>
    <mergeCell ref="O6:P6"/>
    <mergeCell ref="Q6:R6"/>
    <mergeCell ref="S6:T6"/>
    <mergeCell ref="U6:V6"/>
    <mergeCell ref="W6:X6"/>
    <mergeCell ref="M4:N4"/>
    <mergeCell ref="O4:P4"/>
    <mergeCell ref="Q4:R4"/>
    <mergeCell ref="S4:T4"/>
    <mergeCell ref="U4:V4"/>
    <mergeCell ref="B4:B9"/>
    <mergeCell ref="K4:L4"/>
    <mergeCell ref="K6:L6"/>
    <mergeCell ref="E7:E9"/>
    <mergeCell ref="F7:F9"/>
    <mergeCell ref="G7:H9"/>
    <mergeCell ref="E4:F6"/>
    <mergeCell ref="G4:J6"/>
    <mergeCell ref="K5:L5"/>
  </mergeCells>
  <phoneticPr fontId="75" type="noConversion"/>
  <pageMargins left="0" right="0" top="0.75" bottom="0.75" header="0.3" footer="0.3"/>
  <pageSetup paperSize="9" scale="60" orientation="landscape" r:id="rId8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3"/>
  </sheetPr>
  <dimension ref="A1:Y36"/>
  <sheetViews>
    <sheetView zoomScaleNormal="100" workbookViewId="0">
      <selection activeCell="L40" sqref="L40:M41"/>
    </sheetView>
  </sheetViews>
  <sheetFormatPr defaultColWidth="9" defaultRowHeight="15" customHeight="1"/>
  <cols>
    <col min="1" max="1" width="4.25" style="256" customWidth="1"/>
    <col min="2" max="2" width="14.625" style="1" customWidth="1"/>
    <col min="3" max="9" width="8.625" style="1" customWidth="1"/>
    <col min="10" max="13" width="9.375" style="1" customWidth="1"/>
    <col min="14" max="15" width="10.625" style="1" hidden="1" customWidth="1"/>
    <col min="16" max="17" width="9.375" style="1" customWidth="1"/>
    <col min="18" max="18" width="10.625" style="1" customWidth="1"/>
    <col min="19" max="19" width="9" style="129" customWidth="1"/>
    <col min="20" max="20" width="13.375" style="129" customWidth="1"/>
    <col min="21" max="25" width="9" style="129" customWidth="1"/>
    <col min="26" max="16384" width="9" style="1"/>
  </cols>
  <sheetData>
    <row r="1" spans="1:25" ht="19.5">
      <c r="A1" s="252" t="s">
        <v>403</v>
      </c>
      <c r="B1" s="2"/>
      <c r="C1" s="2"/>
      <c r="D1" s="3"/>
      <c r="E1" s="3"/>
      <c r="F1" s="3"/>
      <c r="G1" s="3"/>
      <c r="H1" s="4"/>
      <c r="I1" s="5"/>
      <c r="J1" s="5"/>
      <c r="K1" s="5"/>
      <c r="L1" s="6"/>
      <c r="M1" s="6"/>
      <c r="N1" s="6"/>
      <c r="O1" s="6"/>
      <c r="P1" s="6"/>
      <c r="Q1" s="6"/>
      <c r="R1" s="192"/>
      <c r="T1" s="123"/>
      <c r="U1" s="1"/>
      <c r="V1" s="1"/>
      <c r="W1" s="1"/>
      <c r="X1" s="1"/>
      <c r="Y1" s="1"/>
    </row>
    <row r="2" spans="1:25" ht="19.5" customHeight="1">
      <c r="A2" s="252" t="s">
        <v>405</v>
      </c>
      <c r="B2" s="2"/>
      <c r="C2" s="2"/>
      <c r="D2" s="7"/>
      <c r="E2" s="7"/>
      <c r="F2" s="7"/>
      <c r="G2" s="7"/>
      <c r="H2" s="8"/>
      <c r="I2" s="9"/>
      <c r="J2" s="9"/>
      <c r="K2" s="9"/>
      <c r="L2" s="10"/>
      <c r="M2" s="11"/>
      <c r="N2" s="11"/>
      <c r="O2" s="11"/>
      <c r="P2" s="10"/>
      <c r="Q2" s="10"/>
      <c r="R2" s="10"/>
      <c r="U2" s="1"/>
      <c r="V2" s="1"/>
      <c r="W2" s="1"/>
      <c r="X2" s="1"/>
      <c r="Y2" s="1"/>
    </row>
    <row r="3" spans="1:25" ht="15" customHeight="1" thickBot="1">
      <c r="A3" s="253" t="s">
        <v>172</v>
      </c>
      <c r="B3" s="12"/>
      <c r="C3" s="12"/>
      <c r="D3" s="12"/>
      <c r="E3" s="12"/>
      <c r="F3" s="12"/>
      <c r="G3" s="12"/>
      <c r="H3" s="13"/>
      <c r="I3" s="14"/>
      <c r="J3" s="14"/>
      <c r="K3" s="14"/>
      <c r="L3" s="15"/>
      <c r="M3" s="15"/>
      <c r="N3" s="15"/>
      <c r="O3" s="15"/>
      <c r="P3" s="15"/>
      <c r="Q3" s="16"/>
      <c r="R3" s="16"/>
      <c r="U3" s="1"/>
      <c r="V3" s="1"/>
      <c r="W3" s="1"/>
      <c r="X3" s="1"/>
      <c r="Y3" s="1"/>
    </row>
    <row r="4" spans="1:25" ht="15" customHeight="1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840" t="s">
        <v>52</v>
      </c>
      <c r="K4" s="1841"/>
      <c r="L4" s="1702" t="s">
        <v>74</v>
      </c>
      <c r="M4" s="1703"/>
      <c r="N4" s="2101" t="s">
        <v>265</v>
      </c>
      <c r="O4" s="2102"/>
      <c r="P4" s="1840" t="s">
        <v>84</v>
      </c>
      <c r="Q4" s="1841"/>
      <c r="R4" s="582" t="s">
        <v>52</v>
      </c>
      <c r="U4" s="1"/>
      <c r="V4" s="1"/>
      <c r="W4" s="1"/>
      <c r="X4" s="1"/>
      <c r="Y4" s="1"/>
    </row>
    <row r="5" spans="1:25" ht="15" customHeight="1">
      <c r="A5" s="1687"/>
      <c r="B5" s="1691"/>
      <c r="C5" s="1694"/>
      <c r="D5" s="1698"/>
      <c r="E5" s="1699"/>
      <c r="F5" s="1698"/>
      <c r="G5" s="1701"/>
      <c r="H5" s="1701"/>
      <c r="I5" s="1699"/>
      <c r="J5" s="1835" t="s">
        <v>1</v>
      </c>
      <c r="K5" s="1836"/>
      <c r="L5" s="1706" t="s">
        <v>123</v>
      </c>
      <c r="M5" s="1707"/>
      <c r="N5" s="2103" t="s">
        <v>266</v>
      </c>
      <c r="O5" s="2104"/>
      <c r="P5" s="1835" t="s">
        <v>85</v>
      </c>
      <c r="Q5" s="1836"/>
      <c r="R5" s="583" t="s">
        <v>1</v>
      </c>
      <c r="U5" s="1"/>
      <c r="V5" s="1"/>
      <c r="W5" s="1"/>
      <c r="X5" s="1"/>
      <c r="Y5" s="1"/>
    </row>
    <row r="6" spans="1:25" ht="15" customHeight="1">
      <c r="A6" s="1688"/>
      <c r="B6" s="1691"/>
      <c r="C6" s="1694"/>
      <c r="D6" s="1708" t="s">
        <v>54</v>
      </c>
      <c r="E6" s="1731"/>
      <c r="F6" s="1712" t="s">
        <v>54</v>
      </c>
      <c r="G6" s="1713"/>
      <c r="H6" s="1712" t="s">
        <v>56</v>
      </c>
      <c r="I6" s="1718"/>
      <c r="J6" s="17" t="s">
        <v>3</v>
      </c>
      <c r="K6" s="17" t="s">
        <v>4</v>
      </c>
      <c r="L6" s="17" t="s">
        <v>3</v>
      </c>
      <c r="M6" s="17" t="s">
        <v>4</v>
      </c>
      <c r="N6" s="17" t="s">
        <v>3</v>
      </c>
      <c r="O6" s="17" t="s">
        <v>4</v>
      </c>
      <c r="P6" s="17" t="s">
        <v>3</v>
      </c>
      <c r="Q6" s="17" t="s">
        <v>4</v>
      </c>
      <c r="R6" s="49" t="s">
        <v>3</v>
      </c>
      <c r="U6" s="1"/>
      <c r="V6" s="1"/>
      <c r="W6" s="1"/>
      <c r="X6" s="1"/>
      <c r="Y6" s="1"/>
    </row>
    <row r="7" spans="1:25" ht="15" customHeight="1">
      <c r="A7" s="1688"/>
      <c r="B7" s="1691"/>
      <c r="C7" s="1694"/>
      <c r="D7" s="1709"/>
      <c r="E7" s="1732"/>
      <c r="F7" s="1714"/>
      <c r="G7" s="1715"/>
      <c r="H7" s="1719"/>
      <c r="I7" s="1720"/>
      <c r="J7" s="52" t="s">
        <v>27</v>
      </c>
      <c r="K7" s="52" t="s">
        <v>36</v>
      </c>
      <c r="L7" s="52" t="s">
        <v>40</v>
      </c>
      <c r="M7" s="52" t="s">
        <v>27</v>
      </c>
      <c r="N7" s="52"/>
      <c r="O7" s="52"/>
      <c r="P7" s="52" t="s">
        <v>171</v>
      </c>
      <c r="Q7" s="52" t="s">
        <v>26</v>
      </c>
      <c r="R7" s="53" t="s">
        <v>27</v>
      </c>
      <c r="U7" s="1"/>
      <c r="V7" s="1"/>
      <c r="W7" s="1"/>
      <c r="X7" s="1"/>
      <c r="Y7" s="1"/>
    </row>
    <row r="8" spans="1:25" ht="15" customHeight="1" thickBot="1">
      <c r="A8" s="1689"/>
      <c r="B8" s="1692"/>
      <c r="C8" s="1695"/>
      <c r="D8" s="1710"/>
      <c r="E8" s="1733"/>
      <c r="F8" s="1716"/>
      <c r="G8" s="1717"/>
      <c r="H8" s="1721"/>
      <c r="I8" s="1722"/>
      <c r="J8" s="127">
        <v>0.29166666666666669</v>
      </c>
      <c r="K8" s="127">
        <v>0.29166666666666669</v>
      </c>
      <c r="L8" s="127">
        <v>0.83333333333333337</v>
      </c>
      <c r="M8" s="127">
        <v>0.45833333333333331</v>
      </c>
      <c r="N8" s="127"/>
      <c r="O8" s="127"/>
      <c r="P8" s="127">
        <v>0.95833333333333337</v>
      </c>
      <c r="Q8" s="127">
        <v>0.5</v>
      </c>
      <c r="R8" s="128">
        <v>0.29166666666666669</v>
      </c>
      <c r="U8" s="1"/>
      <c r="V8" s="1"/>
      <c r="W8" s="1"/>
      <c r="X8" s="1"/>
      <c r="Y8" s="1"/>
    </row>
    <row r="9" spans="1:25" s="29" customFormat="1" ht="15" hidden="1" customHeight="1">
      <c r="A9" s="524">
        <v>49</v>
      </c>
      <c r="B9" s="981" t="s">
        <v>145</v>
      </c>
      <c r="C9" s="723" t="s">
        <v>55</v>
      </c>
      <c r="D9" s="982" t="s">
        <v>146</v>
      </c>
      <c r="E9" s="982"/>
      <c r="F9" s="984">
        <v>336</v>
      </c>
      <c r="G9" s="983">
        <v>336</v>
      </c>
      <c r="H9" s="1056">
        <v>43</v>
      </c>
      <c r="I9" s="1057">
        <v>43</v>
      </c>
      <c r="J9" s="27">
        <v>43072</v>
      </c>
      <c r="K9" s="27">
        <v>43073</v>
      </c>
      <c r="L9" s="27">
        <v>43076</v>
      </c>
      <c r="M9" s="27">
        <v>43079</v>
      </c>
      <c r="N9" s="27">
        <v>280</v>
      </c>
      <c r="O9" s="27">
        <v>280</v>
      </c>
      <c r="P9" s="27">
        <v>43084</v>
      </c>
      <c r="Q9" s="27">
        <v>43085</v>
      </c>
      <c r="R9" s="526">
        <v>43086</v>
      </c>
      <c r="S9" s="223"/>
      <c r="T9" s="223"/>
      <c r="U9" s="223"/>
      <c r="V9" s="223"/>
      <c r="W9" s="223"/>
      <c r="X9" s="223"/>
      <c r="Y9" s="223"/>
    </row>
    <row r="10" spans="1:25" s="29" customFormat="1" ht="15" hidden="1" customHeight="1">
      <c r="A10" s="647">
        <v>50</v>
      </c>
      <c r="B10" s="1077" t="s">
        <v>99</v>
      </c>
      <c r="C10" s="719" t="s">
        <v>261</v>
      </c>
      <c r="D10" s="1058" t="s">
        <v>101</v>
      </c>
      <c r="E10" s="1058"/>
      <c r="F10" s="1059">
        <v>678</v>
      </c>
      <c r="G10" s="1060">
        <v>678</v>
      </c>
      <c r="H10" s="1061">
        <v>206</v>
      </c>
      <c r="I10" s="1062">
        <v>206</v>
      </c>
      <c r="J10" s="1063">
        <v>43079</v>
      </c>
      <c r="K10" s="1063">
        <v>43080</v>
      </c>
      <c r="L10" s="1063">
        <v>43083</v>
      </c>
      <c r="M10" s="1063">
        <v>43086</v>
      </c>
      <c r="N10" s="1063">
        <v>287</v>
      </c>
      <c r="O10" s="1063">
        <v>287</v>
      </c>
      <c r="P10" s="1063">
        <v>43091</v>
      </c>
      <c r="Q10" s="1063">
        <v>43092</v>
      </c>
      <c r="R10" s="1064">
        <v>43093</v>
      </c>
      <c r="S10" s="223"/>
      <c r="T10" s="223"/>
      <c r="U10" s="223"/>
      <c r="V10" s="223"/>
      <c r="W10" s="223"/>
      <c r="X10" s="223"/>
      <c r="Y10" s="223"/>
    </row>
    <row r="11" spans="1:25" s="29" customFormat="1" ht="15" hidden="1" customHeight="1">
      <c r="A11" s="648">
        <v>51</v>
      </c>
      <c r="B11" s="1078" t="s">
        <v>145</v>
      </c>
      <c r="C11" s="759" t="str">
        <f t="shared" ref="C11:D11" si="0">C9</f>
        <v>SSL</v>
      </c>
      <c r="D11" s="1065" t="str">
        <f t="shared" si="0"/>
        <v>A88</v>
      </c>
      <c r="E11" s="1065"/>
      <c r="F11" s="1066">
        <f t="shared" ref="F11:I11" si="1">F9+1</f>
        <v>337</v>
      </c>
      <c r="G11" s="1067">
        <f t="shared" si="1"/>
        <v>337</v>
      </c>
      <c r="H11" s="1068">
        <f t="shared" si="1"/>
        <v>44</v>
      </c>
      <c r="I11" s="1069">
        <f t="shared" si="1"/>
        <v>44</v>
      </c>
      <c r="J11" s="532">
        <f t="shared" ref="J11:R11" si="2">J10+7</f>
        <v>43086</v>
      </c>
      <c r="K11" s="532">
        <f t="shared" si="2"/>
        <v>43087</v>
      </c>
      <c r="L11" s="532">
        <f t="shared" si="2"/>
        <v>43090</v>
      </c>
      <c r="M11" s="532">
        <f t="shared" si="2"/>
        <v>43093</v>
      </c>
      <c r="N11" s="532">
        <f t="shared" si="2"/>
        <v>294</v>
      </c>
      <c r="O11" s="532">
        <f t="shared" si="2"/>
        <v>294</v>
      </c>
      <c r="P11" s="532">
        <f t="shared" si="2"/>
        <v>43098</v>
      </c>
      <c r="Q11" s="532">
        <f t="shared" si="2"/>
        <v>43099</v>
      </c>
      <c r="R11" s="534">
        <f t="shared" si="2"/>
        <v>43100</v>
      </c>
      <c r="S11" s="223"/>
      <c r="T11" s="223"/>
      <c r="U11" s="223"/>
      <c r="V11" s="223"/>
      <c r="W11" s="223"/>
      <c r="X11" s="223"/>
      <c r="Y11" s="223"/>
    </row>
    <row r="12" spans="1:25" s="29" customFormat="1" ht="15" hidden="1" customHeight="1">
      <c r="A12" s="600">
        <v>52</v>
      </c>
      <c r="B12" s="1079" t="s">
        <v>99</v>
      </c>
      <c r="C12" s="761" t="str">
        <f t="shared" ref="C12:D12" si="3">C10</f>
        <v>NGS</v>
      </c>
      <c r="D12" s="1070" t="str">
        <f t="shared" si="3"/>
        <v>A02</v>
      </c>
      <c r="E12" s="1070"/>
      <c r="F12" s="1071">
        <f t="shared" ref="F12:I12" si="4">F10+1</f>
        <v>679</v>
      </c>
      <c r="G12" s="1072">
        <f t="shared" si="4"/>
        <v>679</v>
      </c>
      <c r="H12" s="1073">
        <f t="shared" si="4"/>
        <v>207</v>
      </c>
      <c r="I12" s="1074">
        <f t="shared" si="4"/>
        <v>207</v>
      </c>
      <c r="J12" s="1075">
        <f t="shared" ref="J12:R12" si="5">J11+7</f>
        <v>43093</v>
      </c>
      <c r="K12" s="1075">
        <f t="shared" si="5"/>
        <v>43094</v>
      </c>
      <c r="L12" s="1075">
        <f t="shared" si="5"/>
        <v>43097</v>
      </c>
      <c r="M12" s="1075">
        <f t="shared" si="5"/>
        <v>43100</v>
      </c>
      <c r="N12" s="1075">
        <f t="shared" si="5"/>
        <v>301</v>
      </c>
      <c r="O12" s="1075">
        <f t="shared" si="5"/>
        <v>301</v>
      </c>
      <c r="P12" s="1075">
        <f t="shared" si="5"/>
        <v>43105</v>
      </c>
      <c r="Q12" s="1075">
        <f t="shared" si="5"/>
        <v>43106</v>
      </c>
      <c r="R12" s="1076">
        <f t="shared" si="5"/>
        <v>43107</v>
      </c>
      <c r="S12" s="223"/>
      <c r="T12" s="223"/>
      <c r="U12" s="223"/>
      <c r="V12" s="223"/>
      <c r="W12" s="223"/>
      <c r="X12" s="223"/>
      <c r="Y12" s="223"/>
    </row>
    <row r="13" spans="1:25" s="29" customFormat="1" ht="15" hidden="1" customHeight="1">
      <c r="A13" s="524">
        <v>1</v>
      </c>
      <c r="B13" s="981" t="s">
        <v>145</v>
      </c>
      <c r="C13" s="723" t="str">
        <f t="shared" ref="C13:D13" si="6">C11</f>
        <v>SSL</v>
      </c>
      <c r="D13" s="982" t="str">
        <f t="shared" si="6"/>
        <v>A88</v>
      </c>
      <c r="E13" s="982"/>
      <c r="F13" s="984">
        <f t="shared" ref="F13:I13" si="7">F11+1</f>
        <v>338</v>
      </c>
      <c r="G13" s="983">
        <f t="shared" si="7"/>
        <v>338</v>
      </c>
      <c r="H13" s="1056">
        <f t="shared" si="7"/>
        <v>45</v>
      </c>
      <c r="I13" s="1057">
        <f t="shared" si="7"/>
        <v>45</v>
      </c>
      <c r="J13" s="27">
        <f t="shared" ref="J13:R13" si="8">J12+7</f>
        <v>43100</v>
      </c>
      <c r="K13" s="27">
        <f t="shared" si="8"/>
        <v>43101</v>
      </c>
      <c r="L13" s="27">
        <f t="shared" si="8"/>
        <v>43104</v>
      </c>
      <c r="M13" s="27">
        <f t="shared" si="8"/>
        <v>43107</v>
      </c>
      <c r="N13" s="27">
        <f t="shared" si="8"/>
        <v>308</v>
      </c>
      <c r="O13" s="27">
        <f t="shared" si="8"/>
        <v>308</v>
      </c>
      <c r="P13" s="27">
        <f t="shared" si="8"/>
        <v>43112</v>
      </c>
      <c r="Q13" s="27">
        <f t="shared" si="8"/>
        <v>43113</v>
      </c>
      <c r="R13" s="526">
        <f t="shared" si="8"/>
        <v>43114</v>
      </c>
      <c r="S13" s="223"/>
      <c r="T13" s="223"/>
      <c r="U13" s="223"/>
      <c r="V13" s="223"/>
      <c r="W13" s="223"/>
      <c r="X13" s="223"/>
      <c r="Y13" s="223"/>
    </row>
    <row r="14" spans="1:25" s="29" customFormat="1" ht="15" hidden="1" customHeight="1">
      <c r="A14" s="647">
        <v>2</v>
      </c>
      <c r="B14" s="1077" t="s">
        <v>99</v>
      </c>
      <c r="C14" s="719" t="str">
        <f t="shared" ref="C14:D14" si="9">C12</f>
        <v>NGS</v>
      </c>
      <c r="D14" s="1058" t="str">
        <f t="shared" si="9"/>
        <v>A02</v>
      </c>
      <c r="E14" s="1058"/>
      <c r="F14" s="1059">
        <f t="shared" ref="F14:I14" si="10">F12+1</f>
        <v>680</v>
      </c>
      <c r="G14" s="1060">
        <f t="shared" si="10"/>
        <v>680</v>
      </c>
      <c r="H14" s="1061">
        <f t="shared" si="10"/>
        <v>208</v>
      </c>
      <c r="I14" s="1062">
        <f t="shared" si="10"/>
        <v>208</v>
      </c>
      <c r="J14" s="1063">
        <f t="shared" ref="J14:R14" si="11">J13+7</f>
        <v>43107</v>
      </c>
      <c r="K14" s="1063">
        <f t="shared" si="11"/>
        <v>43108</v>
      </c>
      <c r="L14" s="1063">
        <f t="shared" si="11"/>
        <v>43111</v>
      </c>
      <c r="M14" s="1063">
        <f t="shared" si="11"/>
        <v>43114</v>
      </c>
      <c r="N14" s="1063">
        <f t="shared" si="11"/>
        <v>315</v>
      </c>
      <c r="O14" s="1063">
        <f t="shared" si="11"/>
        <v>315</v>
      </c>
      <c r="P14" s="1063">
        <f t="shared" si="11"/>
        <v>43119</v>
      </c>
      <c r="Q14" s="1063">
        <f t="shared" si="11"/>
        <v>43120</v>
      </c>
      <c r="R14" s="1064">
        <f t="shared" si="11"/>
        <v>43121</v>
      </c>
      <c r="S14" s="223"/>
      <c r="T14" s="223"/>
      <c r="U14" s="223"/>
      <c r="V14" s="223"/>
      <c r="W14" s="223"/>
      <c r="X14" s="223"/>
      <c r="Y14" s="223"/>
    </row>
    <row r="15" spans="1:25" s="29" customFormat="1" ht="15" hidden="1" customHeight="1">
      <c r="A15" s="648">
        <f t="shared" ref="A15:A25" si="12">A14+1</f>
        <v>3</v>
      </c>
      <c r="B15" s="1078" t="s">
        <v>145</v>
      </c>
      <c r="C15" s="759" t="str">
        <f t="shared" ref="C15:D15" si="13">C13</f>
        <v>SSL</v>
      </c>
      <c r="D15" s="1065" t="str">
        <f t="shared" si="13"/>
        <v>A88</v>
      </c>
      <c r="E15" s="1065"/>
      <c r="F15" s="1066">
        <f t="shared" ref="F15:I15" si="14">F13+1</f>
        <v>339</v>
      </c>
      <c r="G15" s="1067">
        <f t="shared" si="14"/>
        <v>339</v>
      </c>
      <c r="H15" s="1068">
        <f t="shared" si="14"/>
        <v>46</v>
      </c>
      <c r="I15" s="1069">
        <f t="shared" si="14"/>
        <v>46</v>
      </c>
      <c r="J15" s="532">
        <f t="shared" ref="J15:R15" si="15">J14+7</f>
        <v>43114</v>
      </c>
      <c r="K15" s="532">
        <f t="shared" si="15"/>
        <v>43115</v>
      </c>
      <c r="L15" s="532">
        <f t="shared" si="15"/>
        <v>43118</v>
      </c>
      <c r="M15" s="532">
        <f t="shared" si="15"/>
        <v>43121</v>
      </c>
      <c r="N15" s="532">
        <f t="shared" si="15"/>
        <v>322</v>
      </c>
      <c r="O15" s="532">
        <f t="shared" si="15"/>
        <v>322</v>
      </c>
      <c r="P15" s="532">
        <f t="shared" si="15"/>
        <v>43126</v>
      </c>
      <c r="Q15" s="532">
        <f t="shared" si="15"/>
        <v>43127</v>
      </c>
      <c r="R15" s="534">
        <f t="shared" si="15"/>
        <v>43128</v>
      </c>
      <c r="S15" s="223"/>
      <c r="T15" s="223"/>
      <c r="U15" s="223"/>
      <c r="V15" s="223"/>
      <c r="W15" s="223"/>
      <c r="X15" s="223"/>
      <c r="Y15" s="223"/>
    </row>
    <row r="16" spans="1:25" s="29" customFormat="1" ht="15" hidden="1" customHeight="1">
      <c r="A16" s="600">
        <f t="shared" si="12"/>
        <v>4</v>
      </c>
      <c r="B16" s="1079" t="s">
        <v>99</v>
      </c>
      <c r="C16" s="761" t="str">
        <f t="shared" ref="C16:D16" si="16">C14</f>
        <v>NGS</v>
      </c>
      <c r="D16" s="1070" t="str">
        <f t="shared" si="16"/>
        <v>A02</v>
      </c>
      <c r="E16" s="1070"/>
      <c r="F16" s="1071">
        <f t="shared" ref="F16:I16" si="17">F14+1</f>
        <v>681</v>
      </c>
      <c r="G16" s="1072">
        <f t="shared" si="17"/>
        <v>681</v>
      </c>
      <c r="H16" s="1073">
        <f t="shared" si="17"/>
        <v>209</v>
      </c>
      <c r="I16" s="1074">
        <f t="shared" si="17"/>
        <v>209</v>
      </c>
      <c r="J16" s="1075">
        <f t="shared" ref="J16:R16" si="18">J15+7</f>
        <v>43121</v>
      </c>
      <c r="K16" s="1075">
        <f t="shared" si="18"/>
        <v>43122</v>
      </c>
      <c r="L16" s="1075">
        <f t="shared" si="18"/>
        <v>43125</v>
      </c>
      <c r="M16" s="1075">
        <f t="shared" si="18"/>
        <v>43128</v>
      </c>
      <c r="N16" s="1075">
        <f t="shared" si="18"/>
        <v>329</v>
      </c>
      <c r="O16" s="1075">
        <f t="shared" si="18"/>
        <v>329</v>
      </c>
      <c r="P16" s="1075">
        <f t="shared" si="18"/>
        <v>43133</v>
      </c>
      <c r="Q16" s="1075">
        <f t="shared" si="18"/>
        <v>43134</v>
      </c>
      <c r="R16" s="1076">
        <f t="shared" si="18"/>
        <v>43135</v>
      </c>
      <c r="S16" s="223"/>
      <c r="T16" s="223"/>
      <c r="U16" s="223"/>
      <c r="V16" s="223"/>
      <c r="W16" s="223"/>
      <c r="X16" s="223"/>
      <c r="Y16" s="223"/>
    </row>
    <row r="17" spans="1:25" s="29" customFormat="1" ht="15" hidden="1" customHeight="1">
      <c r="A17" s="524">
        <f t="shared" si="12"/>
        <v>5</v>
      </c>
      <c r="B17" s="981" t="s">
        <v>145</v>
      </c>
      <c r="C17" s="723" t="str">
        <f t="shared" ref="C17:D17" si="19">C15</f>
        <v>SSL</v>
      </c>
      <c r="D17" s="982" t="str">
        <f t="shared" si="19"/>
        <v>A88</v>
      </c>
      <c r="E17" s="982"/>
      <c r="F17" s="984">
        <f t="shared" ref="F17:I17" si="20">F15+1</f>
        <v>340</v>
      </c>
      <c r="G17" s="983">
        <f t="shared" si="20"/>
        <v>340</v>
      </c>
      <c r="H17" s="1056">
        <f t="shared" si="20"/>
        <v>47</v>
      </c>
      <c r="I17" s="1057">
        <f t="shared" si="20"/>
        <v>47</v>
      </c>
      <c r="J17" s="27">
        <f t="shared" ref="J17:R17" si="21">J16+7</f>
        <v>43128</v>
      </c>
      <c r="K17" s="27">
        <f t="shared" si="21"/>
        <v>43129</v>
      </c>
      <c r="L17" s="27">
        <f t="shared" si="21"/>
        <v>43132</v>
      </c>
      <c r="M17" s="27">
        <f t="shared" si="21"/>
        <v>43135</v>
      </c>
      <c r="N17" s="27">
        <f t="shared" si="21"/>
        <v>336</v>
      </c>
      <c r="O17" s="27">
        <f t="shared" si="21"/>
        <v>336</v>
      </c>
      <c r="P17" s="27">
        <f t="shared" si="21"/>
        <v>43140</v>
      </c>
      <c r="Q17" s="27">
        <f t="shared" si="21"/>
        <v>43141</v>
      </c>
      <c r="R17" s="526">
        <f t="shared" si="21"/>
        <v>43142</v>
      </c>
      <c r="S17" s="223"/>
      <c r="T17" s="223"/>
      <c r="U17" s="223"/>
      <c r="V17" s="223"/>
      <c r="W17" s="223"/>
      <c r="X17" s="223"/>
      <c r="Y17" s="223"/>
    </row>
    <row r="18" spans="1:25" s="29" customFormat="1" ht="15" customHeight="1">
      <c r="A18" s="647">
        <f t="shared" si="12"/>
        <v>6</v>
      </c>
      <c r="B18" s="1077" t="s">
        <v>99</v>
      </c>
      <c r="C18" s="719" t="str">
        <f t="shared" ref="C18:D18" si="22">C16</f>
        <v>NGS</v>
      </c>
      <c r="D18" s="1058" t="str">
        <f t="shared" si="22"/>
        <v>A02</v>
      </c>
      <c r="E18" s="1058"/>
      <c r="F18" s="1059">
        <f t="shared" ref="F18:I18" si="23">F16+1</f>
        <v>682</v>
      </c>
      <c r="G18" s="1060">
        <f t="shared" si="23"/>
        <v>682</v>
      </c>
      <c r="H18" s="1061">
        <f t="shared" si="23"/>
        <v>210</v>
      </c>
      <c r="I18" s="1062">
        <f t="shared" si="23"/>
        <v>210</v>
      </c>
      <c r="J18" s="1063">
        <f t="shared" ref="J18:R18" si="24">J17+7</f>
        <v>43135</v>
      </c>
      <c r="K18" s="1063">
        <f t="shared" si="24"/>
        <v>43136</v>
      </c>
      <c r="L18" s="1063">
        <f t="shared" si="24"/>
        <v>43139</v>
      </c>
      <c r="M18" s="1063">
        <f t="shared" si="24"/>
        <v>43142</v>
      </c>
      <c r="N18" s="1063">
        <f t="shared" si="24"/>
        <v>343</v>
      </c>
      <c r="O18" s="1063">
        <f t="shared" si="24"/>
        <v>343</v>
      </c>
      <c r="P18" s="1063">
        <f t="shared" si="24"/>
        <v>43147</v>
      </c>
      <c r="Q18" s="1063">
        <f t="shared" si="24"/>
        <v>43148</v>
      </c>
      <c r="R18" s="1064">
        <f t="shared" si="24"/>
        <v>43149</v>
      </c>
      <c r="S18" s="223"/>
      <c r="T18" s="223"/>
      <c r="U18" s="223"/>
      <c r="V18" s="223"/>
      <c r="W18" s="223"/>
      <c r="X18" s="223"/>
      <c r="Y18" s="223"/>
    </row>
    <row r="19" spans="1:25" s="29" customFormat="1" ht="15" customHeight="1">
      <c r="A19" s="648">
        <f t="shared" si="12"/>
        <v>7</v>
      </c>
      <c r="B19" s="1078" t="s">
        <v>145</v>
      </c>
      <c r="C19" s="759" t="str">
        <f t="shared" ref="C19:D19" si="25">C17</f>
        <v>SSL</v>
      </c>
      <c r="D19" s="1065" t="str">
        <f t="shared" si="25"/>
        <v>A88</v>
      </c>
      <c r="E19" s="1065"/>
      <c r="F19" s="1066">
        <f t="shared" ref="F19:I19" si="26">F17+1</f>
        <v>341</v>
      </c>
      <c r="G19" s="1067">
        <f t="shared" si="26"/>
        <v>341</v>
      </c>
      <c r="H19" s="1068">
        <f t="shared" si="26"/>
        <v>48</v>
      </c>
      <c r="I19" s="1069">
        <f t="shared" si="26"/>
        <v>48</v>
      </c>
      <c r="J19" s="532">
        <f t="shared" ref="J19:R19" si="27">J18+7</f>
        <v>43142</v>
      </c>
      <c r="K19" s="532">
        <f t="shared" si="27"/>
        <v>43143</v>
      </c>
      <c r="L19" s="532">
        <f t="shared" si="27"/>
        <v>43146</v>
      </c>
      <c r="M19" s="532">
        <f t="shared" si="27"/>
        <v>43149</v>
      </c>
      <c r="N19" s="532">
        <f t="shared" si="27"/>
        <v>350</v>
      </c>
      <c r="O19" s="532">
        <f t="shared" si="27"/>
        <v>350</v>
      </c>
      <c r="P19" s="532">
        <f t="shared" si="27"/>
        <v>43154</v>
      </c>
      <c r="Q19" s="532">
        <f t="shared" si="27"/>
        <v>43155</v>
      </c>
      <c r="R19" s="534">
        <f t="shared" si="27"/>
        <v>43156</v>
      </c>
      <c r="S19" s="223"/>
      <c r="T19" s="223"/>
      <c r="U19" s="223"/>
      <c r="V19" s="223"/>
      <c r="W19" s="223"/>
      <c r="X19" s="223"/>
      <c r="Y19" s="223"/>
    </row>
    <row r="20" spans="1:25" s="29" customFormat="1" ht="15" customHeight="1">
      <c r="A20" s="600">
        <f t="shared" si="12"/>
        <v>8</v>
      </c>
      <c r="B20" s="1079" t="s">
        <v>99</v>
      </c>
      <c r="C20" s="761" t="str">
        <f t="shared" ref="C20:D20" si="28">C18</f>
        <v>NGS</v>
      </c>
      <c r="D20" s="1070" t="str">
        <f t="shared" si="28"/>
        <v>A02</v>
      </c>
      <c r="E20" s="1070"/>
      <c r="F20" s="1071">
        <f t="shared" ref="F20:I20" si="29">F18+1</f>
        <v>683</v>
      </c>
      <c r="G20" s="1072">
        <f t="shared" si="29"/>
        <v>683</v>
      </c>
      <c r="H20" s="1073">
        <f t="shared" si="29"/>
        <v>211</v>
      </c>
      <c r="I20" s="1074">
        <f t="shared" si="29"/>
        <v>211</v>
      </c>
      <c r="J20" s="1075">
        <f t="shared" ref="J20:R20" si="30">J19+7</f>
        <v>43149</v>
      </c>
      <c r="K20" s="1075">
        <f t="shared" si="30"/>
        <v>43150</v>
      </c>
      <c r="L20" s="1075">
        <f t="shared" si="30"/>
        <v>43153</v>
      </c>
      <c r="M20" s="1075">
        <f t="shared" si="30"/>
        <v>43156</v>
      </c>
      <c r="N20" s="1075">
        <f t="shared" si="30"/>
        <v>357</v>
      </c>
      <c r="O20" s="1075">
        <f t="shared" si="30"/>
        <v>357</v>
      </c>
      <c r="P20" s="1075">
        <f t="shared" si="30"/>
        <v>43161</v>
      </c>
      <c r="Q20" s="1075">
        <f t="shared" si="30"/>
        <v>43162</v>
      </c>
      <c r="R20" s="1076">
        <f t="shared" si="30"/>
        <v>43163</v>
      </c>
      <c r="S20" s="223"/>
      <c r="T20" s="223"/>
      <c r="U20" s="223"/>
      <c r="V20" s="223"/>
      <c r="W20" s="223"/>
      <c r="X20" s="223"/>
      <c r="Y20" s="223"/>
    </row>
    <row r="21" spans="1:25" s="333" customFormat="1" ht="15" customHeight="1">
      <c r="A21" s="524">
        <f t="shared" si="12"/>
        <v>9</v>
      </c>
      <c r="B21" s="981" t="s">
        <v>145</v>
      </c>
      <c r="C21" s="723" t="str">
        <f t="shared" ref="C21:D21" si="31">C19</f>
        <v>SSL</v>
      </c>
      <c r="D21" s="982" t="str">
        <f t="shared" si="31"/>
        <v>A88</v>
      </c>
      <c r="E21" s="982"/>
      <c r="F21" s="984">
        <f t="shared" ref="F21:I21" si="32">F19+1</f>
        <v>342</v>
      </c>
      <c r="G21" s="983">
        <f t="shared" si="32"/>
        <v>342</v>
      </c>
      <c r="H21" s="1056">
        <f t="shared" si="32"/>
        <v>49</v>
      </c>
      <c r="I21" s="1057">
        <f t="shared" si="32"/>
        <v>49</v>
      </c>
      <c r="J21" s="27">
        <f t="shared" ref="J21:R21" si="33">J20+7</f>
        <v>43156</v>
      </c>
      <c r="K21" s="27">
        <f t="shared" si="33"/>
        <v>43157</v>
      </c>
      <c r="L21" s="27">
        <f t="shared" si="33"/>
        <v>43160</v>
      </c>
      <c r="M21" s="27">
        <f t="shared" si="33"/>
        <v>43163</v>
      </c>
      <c r="N21" s="27">
        <f t="shared" si="33"/>
        <v>364</v>
      </c>
      <c r="O21" s="27">
        <f t="shared" si="33"/>
        <v>364</v>
      </c>
      <c r="P21" s="27">
        <f t="shared" si="33"/>
        <v>43168</v>
      </c>
      <c r="Q21" s="27">
        <f t="shared" si="33"/>
        <v>43169</v>
      </c>
      <c r="R21" s="526">
        <f t="shared" si="33"/>
        <v>43170</v>
      </c>
      <c r="S21" s="383"/>
      <c r="T21" s="383"/>
      <c r="U21" s="383"/>
      <c r="V21" s="383"/>
      <c r="W21" s="383"/>
      <c r="X21" s="383"/>
      <c r="Y21" s="383"/>
    </row>
    <row r="22" spans="1:25" s="333" customFormat="1" ht="15" customHeight="1">
      <c r="A22" s="647">
        <f t="shared" si="12"/>
        <v>10</v>
      </c>
      <c r="B22" s="1077" t="s">
        <v>99</v>
      </c>
      <c r="C22" s="719" t="str">
        <f t="shared" ref="C22:D22" si="34">C20</f>
        <v>NGS</v>
      </c>
      <c r="D22" s="1058" t="str">
        <f t="shared" si="34"/>
        <v>A02</v>
      </c>
      <c r="E22" s="1058"/>
      <c r="F22" s="1059">
        <f t="shared" ref="F22:I22" si="35">F20+1</f>
        <v>684</v>
      </c>
      <c r="G22" s="1060">
        <f t="shared" si="35"/>
        <v>684</v>
      </c>
      <c r="H22" s="1061">
        <f t="shared" si="35"/>
        <v>212</v>
      </c>
      <c r="I22" s="1062">
        <f t="shared" si="35"/>
        <v>212</v>
      </c>
      <c r="J22" s="1063">
        <f t="shared" ref="J22:R22" si="36">J21+7</f>
        <v>43163</v>
      </c>
      <c r="K22" s="1063">
        <f t="shared" si="36"/>
        <v>43164</v>
      </c>
      <c r="L22" s="1063">
        <f t="shared" si="36"/>
        <v>43167</v>
      </c>
      <c r="M22" s="1063">
        <f t="shared" si="36"/>
        <v>43170</v>
      </c>
      <c r="N22" s="1063">
        <f t="shared" si="36"/>
        <v>371</v>
      </c>
      <c r="O22" s="1063">
        <f t="shared" si="36"/>
        <v>371</v>
      </c>
      <c r="P22" s="1063">
        <f t="shared" si="36"/>
        <v>43175</v>
      </c>
      <c r="Q22" s="1063">
        <f t="shared" si="36"/>
        <v>43176</v>
      </c>
      <c r="R22" s="1064">
        <f t="shared" si="36"/>
        <v>43177</v>
      </c>
      <c r="S22" s="383"/>
      <c r="T22" s="383"/>
      <c r="U22" s="383"/>
      <c r="V22" s="383"/>
      <c r="W22" s="383"/>
      <c r="X22" s="383"/>
      <c r="Y22" s="383"/>
    </row>
    <row r="23" spans="1:25" s="333" customFormat="1" ht="15" customHeight="1">
      <c r="A23" s="648">
        <f t="shared" si="12"/>
        <v>11</v>
      </c>
      <c r="B23" s="1078" t="s">
        <v>145</v>
      </c>
      <c r="C23" s="759" t="str">
        <f t="shared" ref="C23:D23" si="37">C21</f>
        <v>SSL</v>
      </c>
      <c r="D23" s="1065" t="str">
        <f t="shared" si="37"/>
        <v>A88</v>
      </c>
      <c r="E23" s="1065"/>
      <c r="F23" s="1066">
        <f t="shared" ref="F23:I23" si="38">F21+1</f>
        <v>343</v>
      </c>
      <c r="G23" s="1067">
        <f t="shared" si="38"/>
        <v>343</v>
      </c>
      <c r="H23" s="1068">
        <f t="shared" si="38"/>
        <v>50</v>
      </c>
      <c r="I23" s="1069">
        <f t="shared" si="38"/>
        <v>50</v>
      </c>
      <c r="J23" s="532">
        <f t="shared" ref="J23:R23" si="39">J22+7</f>
        <v>43170</v>
      </c>
      <c r="K23" s="532">
        <f t="shared" si="39"/>
        <v>43171</v>
      </c>
      <c r="L23" s="532">
        <f t="shared" si="39"/>
        <v>43174</v>
      </c>
      <c r="M23" s="532">
        <f t="shared" si="39"/>
        <v>43177</v>
      </c>
      <c r="N23" s="532">
        <f t="shared" si="39"/>
        <v>378</v>
      </c>
      <c r="O23" s="532">
        <f t="shared" si="39"/>
        <v>378</v>
      </c>
      <c r="P23" s="532">
        <f t="shared" si="39"/>
        <v>43182</v>
      </c>
      <c r="Q23" s="532">
        <f t="shared" si="39"/>
        <v>43183</v>
      </c>
      <c r="R23" s="534">
        <f t="shared" si="39"/>
        <v>43184</v>
      </c>
      <c r="S23" s="383"/>
      <c r="T23" s="383"/>
      <c r="U23" s="383"/>
      <c r="V23" s="383"/>
      <c r="W23" s="383"/>
      <c r="X23" s="383"/>
      <c r="Y23" s="383"/>
    </row>
    <row r="24" spans="1:25" s="333" customFormat="1" ht="15" customHeight="1">
      <c r="A24" s="600">
        <f t="shared" si="12"/>
        <v>12</v>
      </c>
      <c r="B24" s="1079" t="s">
        <v>99</v>
      </c>
      <c r="C24" s="761" t="str">
        <f t="shared" ref="C24:D24" si="40">C22</f>
        <v>NGS</v>
      </c>
      <c r="D24" s="1070" t="str">
        <f t="shared" si="40"/>
        <v>A02</v>
      </c>
      <c r="E24" s="1070"/>
      <c r="F24" s="1071">
        <f t="shared" ref="F24:I24" si="41">F22+1</f>
        <v>685</v>
      </c>
      <c r="G24" s="1072">
        <f t="shared" si="41"/>
        <v>685</v>
      </c>
      <c r="H24" s="1073">
        <f t="shared" si="41"/>
        <v>213</v>
      </c>
      <c r="I24" s="1074">
        <f t="shared" si="41"/>
        <v>213</v>
      </c>
      <c r="J24" s="1075">
        <f t="shared" ref="J24:R24" si="42">J23+7</f>
        <v>43177</v>
      </c>
      <c r="K24" s="1075">
        <f t="shared" si="42"/>
        <v>43178</v>
      </c>
      <c r="L24" s="1075">
        <f t="shared" si="42"/>
        <v>43181</v>
      </c>
      <c r="M24" s="1075">
        <f t="shared" si="42"/>
        <v>43184</v>
      </c>
      <c r="N24" s="1075">
        <f t="shared" si="42"/>
        <v>385</v>
      </c>
      <c r="O24" s="1075">
        <f t="shared" si="42"/>
        <v>385</v>
      </c>
      <c r="P24" s="1075">
        <f t="shared" si="42"/>
        <v>43189</v>
      </c>
      <c r="Q24" s="1075">
        <f t="shared" si="42"/>
        <v>43190</v>
      </c>
      <c r="R24" s="1076">
        <f t="shared" si="42"/>
        <v>43191</v>
      </c>
      <c r="S24" s="383"/>
      <c r="T24" s="383"/>
      <c r="U24" s="383"/>
      <c r="V24" s="383"/>
      <c r="W24" s="383"/>
      <c r="X24" s="383"/>
      <c r="Y24" s="383"/>
    </row>
    <row r="25" spans="1:25" s="333" customFormat="1" ht="15" customHeight="1">
      <c r="A25" s="524">
        <f t="shared" si="12"/>
        <v>13</v>
      </c>
      <c r="B25" s="981" t="s">
        <v>145</v>
      </c>
      <c r="C25" s="723" t="str">
        <f t="shared" ref="C25:D25" si="43">C23</f>
        <v>SSL</v>
      </c>
      <c r="D25" s="982" t="str">
        <f t="shared" si="43"/>
        <v>A88</v>
      </c>
      <c r="E25" s="982"/>
      <c r="F25" s="984">
        <f t="shared" ref="F25:I25" si="44">F23+1</f>
        <v>344</v>
      </c>
      <c r="G25" s="983">
        <f t="shared" si="44"/>
        <v>344</v>
      </c>
      <c r="H25" s="1056">
        <f t="shared" si="44"/>
        <v>51</v>
      </c>
      <c r="I25" s="1057">
        <f t="shared" si="44"/>
        <v>51</v>
      </c>
      <c r="J25" s="27">
        <f t="shared" ref="J25:R25" si="45">J24+7</f>
        <v>43184</v>
      </c>
      <c r="K25" s="27">
        <f t="shared" si="45"/>
        <v>43185</v>
      </c>
      <c r="L25" s="27">
        <f t="shared" si="45"/>
        <v>43188</v>
      </c>
      <c r="M25" s="27">
        <f t="shared" si="45"/>
        <v>43191</v>
      </c>
      <c r="N25" s="27">
        <f t="shared" si="45"/>
        <v>392</v>
      </c>
      <c r="O25" s="27">
        <f t="shared" si="45"/>
        <v>392</v>
      </c>
      <c r="P25" s="27">
        <f t="shared" si="45"/>
        <v>43196</v>
      </c>
      <c r="Q25" s="27">
        <f t="shared" si="45"/>
        <v>43197</v>
      </c>
      <c r="R25" s="526">
        <f t="shared" si="45"/>
        <v>43198</v>
      </c>
      <c r="S25" s="383"/>
      <c r="T25" s="383"/>
      <c r="U25" s="383"/>
      <c r="V25" s="383"/>
      <c r="W25" s="383"/>
      <c r="X25" s="383"/>
      <c r="Y25" s="383"/>
    </row>
    <row r="26" spans="1:25" s="29" customFormat="1" ht="19.5" customHeight="1">
      <c r="A26" s="1080"/>
      <c r="B26" s="1081"/>
      <c r="C26" s="824"/>
      <c r="D26" s="978"/>
      <c r="E26" s="978"/>
      <c r="F26" s="1082"/>
      <c r="G26" s="1083"/>
      <c r="H26" s="828"/>
      <c r="I26" s="829"/>
      <c r="J26" s="1084"/>
      <c r="K26" s="1084"/>
      <c r="L26" s="1084"/>
      <c r="M26" s="1084"/>
      <c r="N26" s="1084"/>
      <c r="O26" s="1084"/>
      <c r="P26" s="1084"/>
      <c r="Q26" s="1084"/>
      <c r="R26" s="1084"/>
      <c r="S26" s="223"/>
      <c r="T26" s="223"/>
      <c r="U26" s="223"/>
      <c r="V26" s="223"/>
      <c r="W26" s="223"/>
      <c r="X26" s="223"/>
      <c r="Y26" s="223"/>
    </row>
    <row r="27" spans="1:25" s="29" customFormat="1" ht="20.100000000000001" customHeight="1">
      <c r="A27" s="668" t="s">
        <v>195</v>
      </c>
      <c r="M27" s="1085"/>
      <c r="P27" s="1085" t="s">
        <v>558</v>
      </c>
      <c r="S27" s="223"/>
      <c r="T27" s="223"/>
      <c r="U27" s="223"/>
      <c r="V27" s="223"/>
      <c r="W27" s="223"/>
      <c r="X27" s="223"/>
      <c r="Y27" s="223"/>
    </row>
    <row r="28" spans="1:25" s="29" customFormat="1" ht="20.100000000000001" customHeight="1">
      <c r="A28" s="1086"/>
      <c r="S28" s="223"/>
      <c r="T28" s="223"/>
      <c r="U28" s="223"/>
      <c r="V28" s="223"/>
      <c r="W28" s="223"/>
      <c r="X28" s="223"/>
      <c r="Y28" s="223"/>
    </row>
    <row r="29" spans="1:25" s="29" customFormat="1" ht="15" customHeight="1">
      <c r="A29" s="1086"/>
      <c r="S29" s="223"/>
      <c r="T29" s="223"/>
      <c r="U29" s="223"/>
      <c r="V29" s="223"/>
      <c r="W29" s="223"/>
      <c r="X29" s="223"/>
      <c r="Y29" s="223"/>
    </row>
    <row r="30" spans="1:25" s="29" customFormat="1" ht="15" customHeight="1">
      <c r="A30" s="1086"/>
      <c r="S30" s="223"/>
      <c r="T30" s="223"/>
      <c r="U30" s="223"/>
      <c r="V30" s="223"/>
      <c r="W30" s="223"/>
      <c r="X30" s="223"/>
      <c r="Y30" s="223"/>
    </row>
    <row r="31" spans="1:25" s="29" customFormat="1" ht="15" customHeight="1">
      <c r="A31" s="1086"/>
      <c r="S31" s="223"/>
      <c r="T31" s="223"/>
      <c r="U31" s="223"/>
      <c r="V31" s="223"/>
      <c r="W31" s="223"/>
      <c r="X31" s="223"/>
      <c r="Y31" s="223"/>
    </row>
    <row r="32" spans="1:25" s="29" customFormat="1" ht="15" customHeight="1">
      <c r="A32" s="1086"/>
      <c r="S32" s="223"/>
      <c r="T32" s="223"/>
      <c r="U32" s="223"/>
      <c r="V32" s="223"/>
      <c r="W32" s="223"/>
      <c r="X32" s="223"/>
      <c r="Y32" s="223"/>
    </row>
    <row r="33" spans="1:25" s="29" customFormat="1" ht="15" customHeight="1">
      <c r="A33" s="1086"/>
      <c r="S33" s="223"/>
      <c r="T33" s="223"/>
      <c r="U33" s="223"/>
      <c r="V33" s="223"/>
      <c r="W33" s="223"/>
      <c r="X33" s="223"/>
      <c r="Y33" s="223"/>
    </row>
    <row r="34" spans="1:25" s="29" customFormat="1" ht="15" customHeight="1">
      <c r="A34" s="1086"/>
      <c r="S34" s="223"/>
      <c r="T34" s="223"/>
      <c r="U34" s="223"/>
      <c r="V34" s="223"/>
      <c r="W34" s="223"/>
      <c r="X34" s="223"/>
      <c r="Y34" s="223"/>
    </row>
    <row r="35" spans="1:25" s="29" customFormat="1" ht="15" customHeight="1">
      <c r="A35" s="1086"/>
      <c r="S35" s="223"/>
      <c r="T35" s="223"/>
      <c r="U35" s="223"/>
      <c r="V35" s="223"/>
      <c r="W35" s="223"/>
      <c r="X35" s="223"/>
      <c r="Y35" s="223"/>
    </row>
    <row r="36" spans="1:25" s="29" customFormat="1" ht="15" customHeight="1">
      <c r="A36" s="1086"/>
      <c r="S36" s="223"/>
      <c r="T36" s="223"/>
      <c r="U36" s="223"/>
      <c r="V36" s="223"/>
      <c r="W36" s="223"/>
      <c r="X36" s="223"/>
      <c r="Y36" s="223"/>
    </row>
  </sheetData>
  <customSheetViews>
    <customSheetView guid="{967F5A9F-B253-4BD7-B2F0-D5E9263F4F1E}" scale="90" showPageBreaks="1" fitToPage="1" hiddenRows="1" topLeftCell="A5">
      <selection activeCell="K77" sqref="K77"/>
      <pageMargins left="0.25" right="0.25" top="0.75" bottom="0.75" header="0.3" footer="0.3"/>
      <pageSetup paperSize="9" scale="29" orientation="landscape" r:id="rId1"/>
    </customSheetView>
    <customSheetView guid="{EDB95A30-2005-496F-A42F-4573444B48C4}" scale="90" fitToPage="1" hiddenRows="1" hiddenColumns="1">
      <selection activeCell="I75" sqref="I75"/>
      <pageMargins left="0.25" right="0.25" top="0.75" bottom="0.75" header="0.3" footer="0.3"/>
      <pageSetup paperSize="9" scale="41" orientation="landscape" r:id="rId2"/>
    </customSheetView>
    <customSheetView guid="{BCF08811-82CB-4E16-BDD9-794154AADE6D}" scale="90" showPageBreaks="1" fitToPage="1" hiddenRows="1" hiddenColumns="1">
      <selection activeCell="I75" sqref="I75"/>
      <pageMargins left="0.25" right="0.25" top="0.75" bottom="0.75" header="0.3" footer="0.3"/>
      <pageSetup paperSize="9" scale="41" orientation="landscape" r:id="rId3"/>
    </customSheetView>
    <customSheetView guid="{D237E25F-83F7-4363-8B2A-30407D508333}" fitToPage="1" hiddenRows="1">
      <selection activeCell="K52" sqref="K52"/>
      <pageMargins left="0.7" right="0.7" top="0.75" bottom="0.75" header="0.3" footer="0.3"/>
      <pageSetup paperSize="9" orientation="landscape" r:id="rId4"/>
    </customSheetView>
    <customSheetView guid="{8D57CB67-B754-4BD0-BD8A-07ED4472C255}" fitToPage="1" hiddenRows="1">
      <selection activeCell="Q4" sqref="P4:Q4"/>
      <pageMargins left="0.7" right="0.7" top="0.75" bottom="0.75" header="0.3" footer="0.3"/>
      <pageSetup paperSize="9" orientation="landscape" r:id="rId5"/>
    </customSheetView>
    <customSheetView guid="{CE63BE3B-321D-4576-9D13-C9B7CB99D4AC}" scale="90" hiddenRows="1" hiddenColumns="1">
      <selection activeCell="L106" sqref="L106:L107"/>
      <pageMargins left="0.23622047244094491" right="0.23622047244094491" top="0.74803149606299213" bottom="0.74803149606299213" header="0.31496062992125984" footer="0.31496062992125984"/>
      <pageSetup paperSize="9" scale="94" orientation="landscape" r:id="rId6"/>
    </customSheetView>
    <customSheetView guid="{58347BB0-EA7D-4163-8F7A-9A95E53AC1B7}" hiddenRows="1" hiddenColumns="1">
      <selection activeCell="J51" sqref="J51"/>
      <pageMargins left="0.23622047244094491" right="0.23622047244094491" top="0.74803149606299213" bottom="0.74803149606299213" header="0.31496062992125984" footer="0.31496062992125984"/>
      <pageSetup paperSize="9" orientation="landscape" r:id="rId7"/>
    </customSheetView>
    <customSheetView guid="{B5A50C90-D2E8-4109-B6CD-C9EF05DECB2C}" scale="85" showPageBreaks="1" hiddenRows="1" hiddenColumns="1">
      <selection activeCell="T119" sqref="T119"/>
      <pageMargins left="0.19685039370078741" right="0.19685039370078741" top="0.74803149606299213" bottom="0.74803149606299213" header="0.31496062992125984" footer="0.31496062992125984"/>
      <pageSetup paperSize="9" orientation="landscape" r:id="rId8"/>
    </customSheetView>
  </customSheetViews>
  <mergeCells count="17">
    <mergeCell ref="P4:Q4"/>
    <mergeCell ref="P5:Q5"/>
    <mergeCell ref="N4:O4"/>
    <mergeCell ref="N5:O5"/>
    <mergeCell ref="J4:K4"/>
    <mergeCell ref="L4:M4"/>
    <mergeCell ref="J5:K5"/>
    <mergeCell ref="L5:M5"/>
    <mergeCell ref="A4:A8"/>
    <mergeCell ref="B4:B8"/>
    <mergeCell ref="C4:C8"/>
    <mergeCell ref="D4:E5"/>
    <mergeCell ref="F4:I5"/>
    <mergeCell ref="D6:D8"/>
    <mergeCell ref="E6:E8"/>
    <mergeCell ref="H6:I8"/>
    <mergeCell ref="F6:G8"/>
  </mergeCells>
  <phoneticPr fontId="75" type="noConversion"/>
  <pageMargins left="0.23622047244094491" right="0" top="0.74803149606299213" bottom="0.74803149606299213" header="0.31496062992125984" footer="0.31496062992125984"/>
  <pageSetup paperSize="9" orientation="landscape" r:id="rId9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W27"/>
  <sheetViews>
    <sheetView zoomScale="90" zoomScaleNormal="90" workbookViewId="0">
      <selection activeCell="P20" sqref="P20"/>
    </sheetView>
  </sheetViews>
  <sheetFormatPr defaultColWidth="9" defaultRowHeight="13.5"/>
  <cols>
    <col min="1" max="1" width="4.375" style="1533" customWidth="1"/>
    <col min="2" max="2" width="18.5" style="1530" customWidth="1"/>
    <col min="3" max="5" width="9" style="1530" customWidth="1"/>
    <col min="6" max="9" width="9" style="1531" customWidth="1"/>
    <col min="10" max="21" width="9.375" style="1531" customWidth="1"/>
    <col min="22" max="22" width="10.625" style="1531" customWidth="1"/>
    <col min="23" max="23" width="9" style="1531" customWidth="1"/>
    <col min="24" max="16384" width="9" style="1531"/>
  </cols>
  <sheetData>
    <row r="1" spans="1:23" ht="24.75" customHeight="1">
      <c r="A1" s="704" t="s">
        <v>730</v>
      </c>
      <c r="B1" s="358"/>
      <c r="C1" s="358"/>
      <c r="D1" s="358"/>
      <c r="E1" s="358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</row>
    <row r="2" spans="1:23" ht="19.5">
      <c r="A2" s="490" t="s">
        <v>645</v>
      </c>
      <c r="B2" s="175"/>
      <c r="C2" s="175"/>
      <c r="D2" s="176"/>
      <c r="E2" s="176"/>
      <c r="F2" s="484"/>
      <c r="G2" s="484"/>
      <c r="H2" s="484"/>
      <c r="I2" s="484"/>
      <c r="J2" s="485"/>
      <c r="K2" s="486"/>
      <c r="L2" s="485"/>
      <c r="M2" s="485"/>
      <c r="N2" s="485"/>
      <c r="O2" s="355"/>
      <c r="P2" s="485"/>
      <c r="Q2" s="485"/>
      <c r="R2" s="485"/>
      <c r="S2" s="355"/>
      <c r="T2" s="355"/>
      <c r="U2" s="355"/>
      <c r="V2" s="400"/>
      <c r="W2" s="355"/>
    </row>
    <row r="3" spans="1:23" ht="15.75" thickBot="1">
      <c r="A3" s="491" t="s">
        <v>646</v>
      </c>
      <c r="B3" s="179"/>
      <c r="C3" s="179"/>
      <c r="D3" s="179"/>
      <c r="E3" s="179"/>
      <c r="F3" s="95"/>
      <c r="G3" s="95"/>
      <c r="H3" s="95"/>
      <c r="I3" s="95"/>
      <c r="J3" s="96"/>
      <c r="K3" s="96"/>
      <c r="L3" s="96"/>
      <c r="M3" s="97"/>
      <c r="N3" s="97"/>
      <c r="O3" s="355"/>
      <c r="P3" s="96"/>
      <c r="Q3" s="97"/>
      <c r="R3" s="97"/>
      <c r="S3" s="355"/>
      <c r="T3" s="355"/>
      <c r="U3" s="355"/>
      <c r="V3" s="355"/>
      <c r="W3" s="355"/>
    </row>
    <row r="4" spans="1:23" s="1532" customFormat="1" ht="15" customHeight="1">
      <c r="A4" s="2038" t="s">
        <v>48</v>
      </c>
      <c r="B4" s="2041" t="s">
        <v>0</v>
      </c>
      <c r="C4" s="2043" t="s">
        <v>49</v>
      </c>
      <c r="D4" s="2045" t="s">
        <v>50</v>
      </c>
      <c r="E4" s="1970" t="s">
        <v>51</v>
      </c>
      <c r="F4" s="2049"/>
      <c r="G4" s="2049"/>
      <c r="H4" s="2049"/>
      <c r="I4" s="2052" t="s">
        <v>647</v>
      </c>
      <c r="J4" s="2053"/>
      <c r="K4" s="2052" t="s">
        <v>647</v>
      </c>
      <c r="L4" s="2053"/>
      <c r="M4" s="2052" t="s">
        <v>648</v>
      </c>
      <c r="N4" s="2053"/>
      <c r="O4" s="2060" t="s">
        <v>649</v>
      </c>
      <c r="P4" s="2061"/>
      <c r="Q4" s="2036" t="s">
        <v>650</v>
      </c>
      <c r="R4" s="2037"/>
      <c r="S4" s="2036" t="s">
        <v>651</v>
      </c>
      <c r="T4" s="2037"/>
      <c r="U4" s="2036" t="s">
        <v>652</v>
      </c>
      <c r="V4" s="2037"/>
      <c r="W4" s="187" t="s">
        <v>647</v>
      </c>
    </row>
    <row r="5" spans="1:23" s="1532" customFormat="1">
      <c r="A5" s="1950"/>
      <c r="B5" s="2041"/>
      <c r="C5" s="2043"/>
      <c r="D5" s="2047"/>
      <c r="E5" s="1960"/>
      <c r="F5" s="1963"/>
      <c r="G5" s="1963"/>
      <c r="H5" s="1963"/>
      <c r="I5" s="2050" t="s">
        <v>653</v>
      </c>
      <c r="J5" s="2051"/>
      <c r="K5" s="2050" t="s">
        <v>654</v>
      </c>
      <c r="L5" s="2051"/>
      <c r="M5" s="2050" t="s">
        <v>655</v>
      </c>
      <c r="N5" s="2051"/>
      <c r="O5" s="2034" t="s">
        <v>656</v>
      </c>
      <c r="P5" s="2035"/>
      <c r="Q5" s="2032" t="s">
        <v>657</v>
      </c>
      <c r="R5" s="2033"/>
      <c r="S5" s="2032" t="s">
        <v>658</v>
      </c>
      <c r="T5" s="2033"/>
      <c r="U5" s="2050" t="s">
        <v>659</v>
      </c>
      <c r="V5" s="2051"/>
      <c r="W5" s="182" t="s">
        <v>653</v>
      </c>
    </row>
    <row r="6" spans="1:23" s="1532" customFormat="1">
      <c r="A6" s="2039"/>
      <c r="B6" s="2041"/>
      <c r="C6" s="2043"/>
      <c r="D6" s="2054" t="s">
        <v>54</v>
      </c>
      <c r="E6" s="1958" t="s">
        <v>54</v>
      </c>
      <c r="F6" s="1959"/>
      <c r="G6" s="1958" t="s">
        <v>56</v>
      </c>
      <c r="H6" s="1959"/>
      <c r="I6" s="1536" t="s">
        <v>3</v>
      </c>
      <c r="J6" s="1536" t="s">
        <v>4</v>
      </c>
      <c r="K6" s="1536" t="s">
        <v>3</v>
      </c>
      <c r="L6" s="1536" t="s">
        <v>4</v>
      </c>
      <c r="M6" s="1536" t="s">
        <v>3</v>
      </c>
      <c r="N6" s="1536" t="s">
        <v>4</v>
      </c>
      <c r="O6" s="398" t="s">
        <v>3</v>
      </c>
      <c r="P6" s="398" t="s">
        <v>4</v>
      </c>
      <c r="Q6" s="1536" t="s">
        <v>3</v>
      </c>
      <c r="R6" s="1536" t="s">
        <v>4</v>
      </c>
      <c r="S6" s="1536" t="s">
        <v>3</v>
      </c>
      <c r="T6" s="1536" t="s">
        <v>4</v>
      </c>
      <c r="U6" s="1536" t="s">
        <v>3</v>
      </c>
      <c r="V6" s="1536" t="s">
        <v>4</v>
      </c>
      <c r="W6" s="184" t="s">
        <v>3</v>
      </c>
    </row>
    <row r="7" spans="1:23" s="1532" customFormat="1">
      <c r="A7" s="2039"/>
      <c r="B7" s="2041"/>
      <c r="C7" s="2043"/>
      <c r="D7" s="2041"/>
      <c r="E7" s="1970"/>
      <c r="F7" s="1971"/>
      <c r="G7" s="1970"/>
      <c r="H7" s="1971"/>
      <c r="I7" s="1536" t="s">
        <v>29</v>
      </c>
      <c r="J7" s="1536" t="s">
        <v>40</v>
      </c>
      <c r="K7" s="1536" t="s">
        <v>40</v>
      </c>
      <c r="L7" s="1536" t="s">
        <v>35</v>
      </c>
      <c r="M7" s="1536" t="s">
        <v>26</v>
      </c>
      <c r="N7" s="1536" t="s">
        <v>27</v>
      </c>
      <c r="O7" s="398" t="s">
        <v>28</v>
      </c>
      <c r="P7" s="398" t="s">
        <v>29</v>
      </c>
      <c r="Q7" s="1536" t="s">
        <v>40</v>
      </c>
      <c r="R7" s="1536" t="s">
        <v>35</v>
      </c>
      <c r="S7" s="1536" t="s">
        <v>26</v>
      </c>
      <c r="T7" s="1536" t="s">
        <v>26</v>
      </c>
      <c r="U7" s="1536" t="s">
        <v>29</v>
      </c>
      <c r="V7" s="1536" t="s">
        <v>29</v>
      </c>
      <c r="W7" s="188" t="s">
        <v>29</v>
      </c>
    </row>
    <row r="8" spans="1:23" s="1532" customFormat="1">
      <c r="A8" s="2039"/>
      <c r="B8" s="2041"/>
      <c r="C8" s="2043"/>
      <c r="D8" s="2105"/>
      <c r="E8" s="1960"/>
      <c r="F8" s="1961"/>
      <c r="G8" s="1960"/>
      <c r="H8" s="1961"/>
      <c r="I8" s="489">
        <v>0.75</v>
      </c>
      <c r="J8" s="489">
        <v>0.79166666666666663</v>
      </c>
      <c r="K8" s="489">
        <v>0.83333333333333337</v>
      </c>
      <c r="L8" s="489">
        <v>2100.875</v>
      </c>
      <c r="M8" s="489">
        <v>0.625</v>
      </c>
      <c r="N8" s="489">
        <v>0.125</v>
      </c>
      <c r="O8" s="399">
        <v>0.875</v>
      </c>
      <c r="P8" s="399">
        <v>0.79166666666666663</v>
      </c>
      <c r="Q8" s="489">
        <v>0.91666666666666663</v>
      </c>
      <c r="R8" s="489">
        <v>0.375</v>
      </c>
      <c r="S8" s="489">
        <v>0</v>
      </c>
      <c r="T8" s="489">
        <v>0.75</v>
      </c>
      <c r="U8" s="489">
        <v>0</v>
      </c>
      <c r="V8" s="489">
        <v>0.5</v>
      </c>
      <c r="W8" s="489">
        <v>0.75</v>
      </c>
    </row>
    <row r="9" spans="1:23" ht="24.95" customHeight="1">
      <c r="A9" s="272">
        <v>10</v>
      </c>
      <c r="B9" s="1093" t="s">
        <v>660</v>
      </c>
      <c r="C9" s="1096" t="s">
        <v>124</v>
      </c>
      <c r="D9" s="394" t="s">
        <v>661</v>
      </c>
      <c r="E9" s="395">
        <v>22</v>
      </c>
      <c r="F9" s="396">
        <v>22</v>
      </c>
      <c r="G9" s="1100">
        <v>53</v>
      </c>
      <c r="H9" s="1101">
        <v>53</v>
      </c>
      <c r="I9" s="388">
        <v>43166</v>
      </c>
      <c r="J9" s="388">
        <v>43167</v>
      </c>
      <c r="K9" s="388">
        <v>43167</v>
      </c>
      <c r="L9" s="388">
        <v>43168</v>
      </c>
      <c r="M9" s="116">
        <v>43169</v>
      </c>
      <c r="N9" s="116">
        <v>43170</v>
      </c>
      <c r="O9" s="116">
        <v>43172</v>
      </c>
      <c r="P9" s="116">
        <v>43173</v>
      </c>
      <c r="Q9" s="116">
        <v>43174</v>
      </c>
      <c r="R9" s="116">
        <v>43175</v>
      </c>
      <c r="S9" s="116">
        <v>43176</v>
      </c>
      <c r="T9" s="116">
        <v>43176</v>
      </c>
      <c r="U9" s="116">
        <v>43180</v>
      </c>
      <c r="V9" s="116">
        <v>43180</v>
      </c>
      <c r="W9" s="116">
        <v>43180</v>
      </c>
    </row>
    <row r="10" spans="1:23" ht="24.95" customHeight="1" thickBot="1">
      <c r="A10" s="445">
        <v>11</v>
      </c>
      <c r="B10" s="1094" t="s">
        <v>662</v>
      </c>
      <c r="C10" s="1097" t="s">
        <v>124</v>
      </c>
      <c r="D10" s="559" t="s">
        <v>663</v>
      </c>
      <c r="E10" s="560">
        <v>74</v>
      </c>
      <c r="F10" s="561">
        <v>74</v>
      </c>
      <c r="G10" s="1102">
        <v>54</v>
      </c>
      <c r="H10" s="1103">
        <v>54</v>
      </c>
      <c r="I10" s="562">
        <v>43173</v>
      </c>
      <c r="J10" s="562">
        <v>43174</v>
      </c>
      <c r="K10" s="562">
        <v>43174</v>
      </c>
      <c r="L10" s="562">
        <v>43175</v>
      </c>
      <c r="M10" s="562">
        <v>43176</v>
      </c>
      <c r="N10" s="562">
        <v>43177</v>
      </c>
      <c r="O10" s="562">
        <v>43179</v>
      </c>
      <c r="P10" s="562">
        <v>43180</v>
      </c>
      <c r="Q10" s="562">
        <v>43181</v>
      </c>
      <c r="R10" s="562">
        <v>43182</v>
      </c>
      <c r="S10" s="562">
        <v>43183</v>
      </c>
      <c r="T10" s="562">
        <v>43183</v>
      </c>
      <c r="U10" s="562">
        <v>43187</v>
      </c>
      <c r="V10" s="562">
        <v>43187</v>
      </c>
      <c r="W10" s="562">
        <v>43187</v>
      </c>
    </row>
    <row r="11" spans="1:23" ht="24.95" customHeight="1">
      <c r="A11" s="272">
        <v>12</v>
      </c>
      <c r="B11" s="1093" t="s">
        <v>660</v>
      </c>
      <c r="C11" s="1096" t="s">
        <v>124</v>
      </c>
      <c r="D11" s="394" t="s">
        <v>661</v>
      </c>
      <c r="E11" s="395">
        <f t="shared" ref="E11:H16" si="0">E9+1</f>
        <v>23</v>
      </c>
      <c r="F11" s="396">
        <f t="shared" si="0"/>
        <v>23</v>
      </c>
      <c r="G11" s="1100">
        <f t="shared" si="0"/>
        <v>54</v>
      </c>
      <c r="H11" s="1455">
        <f t="shared" si="0"/>
        <v>54</v>
      </c>
      <c r="I11" s="388">
        <v>43180</v>
      </c>
      <c r="J11" s="388">
        <v>43181</v>
      </c>
      <c r="K11" s="388">
        <v>43181</v>
      </c>
      <c r="L11" s="388">
        <v>43182</v>
      </c>
      <c r="M11" s="116">
        <v>43183</v>
      </c>
      <c r="N11" s="116">
        <v>43184</v>
      </c>
      <c r="O11" s="116">
        <v>43186</v>
      </c>
      <c r="P11" s="116">
        <v>43187</v>
      </c>
      <c r="Q11" s="116">
        <v>43188</v>
      </c>
      <c r="R11" s="116">
        <v>43189</v>
      </c>
      <c r="S11" s="116">
        <v>43190</v>
      </c>
      <c r="T11" s="116">
        <v>43190</v>
      </c>
      <c r="U11" s="116">
        <v>43194</v>
      </c>
      <c r="V11" s="116">
        <v>43194</v>
      </c>
      <c r="W11" s="116">
        <v>43194</v>
      </c>
    </row>
    <row r="12" spans="1:23" ht="24.95" customHeight="1" thickBot="1">
      <c r="A12" s="445">
        <v>13</v>
      </c>
      <c r="B12" s="1094" t="s">
        <v>662</v>
      </c>
      <c r="C12" s="1097" t="s">
        <v>124</v>
      </c>
      <c r="D12" s="559" t="s">
        <v>663</v>
      </c>
      <c r="E12" s="560">
        <f t="shared" si="0"/>
        <v>75</v>
      </c>
      <c r="F12" s="561">
        <f t="shared" si="0"/>
        <v>75</v>
      </c>
      <c r="G12" s="1102">
        <f t="shared" si="0"/>
        <v>55</v>
      </c>
      <c r="H12" s="1103">
        <f t="shared" si="0"/>
        <v>55</v>
      </c>
      <c r="I12" s="562">
        <v>43187</v>
      </c>
      <c r="J12" s="562">
        <v>43188</v>
      </c>
      <c r="K12" s="562">
        <v>43188</v>
      </c>
      <c r="L12" s="562">
        <v>43189</v>
      </c>
      <c r="M12" s="562">
        <v>43190</v>
      </c>
      <c r="N12" s="562">
        <v>43191</v>
      </c>
      <c r="O12" s="562">
        <v>43193</v>
      </c>
      <c r="P12" s="562">
        <v>43194</v>
      </c>
      <c r="Q12" s="562">
        <v>43195</v>
      </c>
      <c r="R12" s="562">
        <v>43196</v>
      </c>
      <c r="S12" s="562">
        <v>43197</v>
      </c>
      <c r="T12" s="562">
        <v>43197</v>
      </c>
      <c r="U12" s="562">
        <v>43201</v>
      </c>
      <c r="V12" s="562">
        <v>43201</v>
      </c>
      <c r="W12" s="562">
        <v>43201</v>
      </c>
    </row>
    <row r="13" spans="1:23" ht="24.95" customHeight="1">
      <c r="A13" s="272">
        <v>14</v>
      </c>
      <c r="B13" s="1093" t="s">
        <v>660</v>
      </c>
      <c r="C13" s="1096" t="s">
        <v>124</v>
      </c>
      <c r="D13" s="394" t="s">
        <v>661</v>
      </c>
      <c r="E13" s="395">
        <f t="shared" si="0"/>
        <v>24</v>
      </c>
      <c r="F13" s="396">
        <f t="shared" si="0"/>
        <v>24</v>
      </c>
      <c r="G13" s="1100">
        <f t="shared" si="0"/>
        <v>55</v>
      </c>
      <c r="H13" s="1455">
        <f t="shared" si="0"/>
        <v>55</v>
      </c>
      <c r="I13" s="388">
        <v>43194</v>
      </c>
      <c r="J13" s="388">
        <v>43195</v>
      </c>
      <c r="K13" s="388">
        <v>43195</v>
      </c>
      <c r="L13" s="388">
        <v>43196</v>
      </c>
      <c r="M13" s="116">
        <v>43197</v>
      </c>
      <c r="N13" s="116">
        <v>43198</v>
      </c>
      <c r="O13" s="116">
        <v>43200</v>
      </c>
      <c r="P13" s="116">
        <v>43201</v>
      </c>
      <c r="Q13" s="116">
        <v>43202</v>
      </c>
      <c r="R13" s="116">
        <v>43203</v>
      </c>
      <c r="S13" s="116">
        <v>43204</v>
      </c>
      <c r="T13" s="116">
        <v>43204</v>
      </c>
      <c r="U13" s="116">
        <v>43208</v>
      </c>
      <c r="V13" s="116">
        <v>43208</v>
      </c>
      <c r="W13" s="116">
        <v>43208</v>
      </c>
    </row>
    <row r="14" spans="1:23" ht="24.95" customHeight="1" thickBot="1">
      <c r="A14" s="445">
        <v>15</v>
      </c>
      <c r="B14" s="1094" t="s">
        <v>662</v>
      </c>
      <c r="C14" s="1097" t="s">
        <v>124</v>
      </c>
      <c r="D14" s="559" t="s">
        <v>663</v>
      </c>
      <c r="E14" s="560">
        <f t="shared" si="0"/>
        <v>76</v>
      </c>
      <c r="F14" s="561">
        <f t="shared" si="0"/>
        <v>76</v>
      </c>
      <c r="G14" s="1102">
        <f t="shared" si="0"/>
        <v>56</v>
      </c>
      <c r="H14" s="1103">
        <f t="shared" si="0"/>
        <v>56</v>
      </c>
      <c r="I14" s="562">
        <v>43201</v>
      </c>
      <c r="J14" s="562">
        <v>43202</v>
      </c>
      <c r="K14" s="562">
        <v>43202</v>
      </c>
      <c r="L14" s="562">
        <v>43203</v>
      </c>
      <c r="M14" s="562">
        <v>43204</v>
      </c>
      <c r="N14" s="562">
        <v>43205</v>
      </c>
      <c r="O14" s="562">
        <v>43207</v>
      </c>
      <c r="P14" s="562">
        <v>43208</v>
      </c>
      <c r="Q14" s="562">
        <v>43209</v>
      </c>
      <c r="R14" s="562">
        <v>43210</v>
      </c>
      <c r="S14" s="562">
        <v>43211</v>
      </c>
      <c r="T14" s="562">
        <v>43211</v>
      </c>
      <c r="U14" s="562">
        <v>43215</v>
      </c>
      <c r="V14" s="562">
        <v>43215</v>
      </c>
      <c r="W14" s="562">
        <v>43215</v>
      </c>
    </row>
    <row r="15" spans="1:23" ht="24.95" customHeight="1">
      <c r="A15" s="272">
        <v>16</v>
      </c>
      <c r="B15" s="1093" t="s">
        <v>660</v>
      </c>
      <c r="C15" s="1096" t="s">
        <v>124</v>
      </c>
      <c r="D15" s="394" t="s">
        <v>661</v>
      </c>
      <c r="E15" s="395">
        <f t="shared" si="0"/>
        <v>25</v>
      </c>
      <c r="F15" s="396">
        <f t="shared" si="0"/>
        <v>25</v>
      </c>
      <c r="G15" s="1100">
        <f t="shared" si="0"/>
        <v>56</v>
      </c>
      <c r="H15" s="1455">
        <f t="shared" si="0"/>
        <v>56</v>
      </c>
      <c r="I15" s="388">
        <v>43208</v>
      </c>
      <c r="J15" s="388">
        <v>43209</v>
      </c>
      <c r="K15" s="388">
        <v>43209</v>
      </c>
      <c r="L15" s="388">
        <v>43210</v>
      </c>
      <c r="M15" s="116">
        <v>43211</v>
      </c>
      <c r="N15" s="116">
        <v>43212</v>
      </c>
      <c r="O15" s="116">
        <v>43214</v>
      </c>
      <c r="P15" s="116">
        <v>43215</v>
      </c>
      <c r="Q15" s="116">
        <v>43216</v>
      </c>
      <c r="R15" s="116">
        <v>43217</v>
      </c>
      <c r="S15" s="116">
        <v>43218</v>
      </c>
      <c r="T15" s="116">
        <v>43218</v>
      </c>
      <c r="U15" s="116">
        <v>43222</v>
      </c>
      <c r="V15" s="116">
        <v>43222</v>
      </c>
      <c r="W15" s="116">
        <v>43222</v>
      </c>
    </row>
    <row r="16" spans="1:23" ht="24.95" customHeight="1" thickBot="1">
      <c r="A16" s="445">
        <v>17</v>
      </c>
      <c r="B16" s="1094" t="s">
        <v>662</v>
      </c>
      <c r="C16" s="1097" t="s">
        <v>124</v>
      </c>
      <c r="D16" s="559" t="s">
        <v>663</v>
      </c>
      <c r="E16" s="560">
        <f t="shared" si="0"/>
        <v>77</v>
      </c>
      <c r="F16" s="561">
        <f t="shared" si="0"/>
        <v>77</v>
      </c>
      <c r="G16" s="1102">
        <f t="shared" si="0"/>
        <v>57</v>
      </c>
      <c r="H16" s="1103">
        <f t="shared" si="0"/>
        <v>57</v>
      </c>
      <c r="I16" s="562">
        <v>43215</v>
      </c>
      <c r="J16" s="562">
        <v>43216</v>
      </c>
      <c r="K16" s="562">
        <v>43216</v>
      </c>
      <c r="L16" s="562">
        <v>43217</v>
      </c>
      <c r="M16" s="562">
        <v>43218</v>
      </c>
      <c r="N16" s="562">
        <v>43219</v>
      </c>
      <c r="O16" s="562">
        <v>43221</v>
      </c>
      <c r="P16" s="562">
        <v>43222</v>
      </c>
      <c r="Q16" s="562">
        <v>43223</v>
      </c>
      <c r="R16" s="562">
        <v>43224</v>
      </c>
      <c r="S16" s="562">
        <v>43225</v>
      </c>
      <c r="T16" s="562">
        <v>43225</v>
      </c>
      <c r="U16" s="562">
        <v>43229</v>
      </c>
      <c r="V16" s="562">
        <v>43229</v>
      </c>
      <c r="W16" s="562">
        <v>43229</v>
      </c>
    </row>
    <row r="18" spans="19:21">
      <c r="U18" s="1534" t="s">
        <v>733</v>
      </c>
    </row>
    <row r="27" spans="19:21">
      <c r="S27" s="1535"/>
    </row>
  </sheetData>
  <mergeCells count="22">
    <mergeCell ref="U5:V5"/>
    <mergeCell ref="K4:L4"/>
    <mergeCell ref="M4:N4"/>
    <mergeCell ref="O4:P4"/>
    <mergeCell ref="Q4:R4"/>
    <mergeCell ref="S4:T4"/>
    <mergeCell ref="U4:V4"/>
    <mergeCell ref="K5:L5"/>
    <mergeCell ref="M5:N5"/>
    <mergeCell ref="O5:P5"/>
    <mergeCell ref="Q5:R5"/>
    <mergeCell ref="S5:T5"/>
    <mergeCell ref="A4:A8"/>
    <mergeCell ref="B4:B8"/>
    <mergeCell ref="C4:C8"/>
    <mergeCell ref="D4:D5"/>
    <mergeCell ref="E4:H5"/>
    <mergeCell ref="I4:J4"/>
    <mergeCell ref="I5:J5"/>
    <mergeCell ref="D6:D8"/>
    <mergeCell ref="E6:F8"/>
    <mergeCell ref="G6:H8"/>
  </mergeCells>
  <phoneticPr fontId="75" type="noConversion"/>
  <pageMargins left="0.7" right="0.25" top="1.25" bottom="0.75" header="0" footer="0"/>
  <pageSetup paperSize="9" scale="7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S18"/>
  <sheetViews>
    <sheetView zoomScale="90" zoomScaleNormal="90" workbookViewId="0">
      <selection activeCell="C27" sqref="C27"/>
    </sheetView>
  </sheetViews>
  <sheetFormatPr defaultColWidth="9" defaultRowHeight="13.5"/>
  <cols>
    <col min="1" max="1" width="4.375" style="1533" customWidth="1"/>
    <col min="2" max="2" width="18.5" style="1530" customWidth="1"/>
    <col min="3" max="5" width="9" style="1530" customWidth="1"/>
    <col min="6" max="9" width="9" style="1531" customWidth="1"/>
    <col min="10" max="17" width="9.375" style="1531" customWidth="1"/>
    <col min="18" max="18" width="10.625" style="1531" customWidth="1"/>
    <col min="19" max="19" width="9" style="1531" customWidth="1"/>
    <col min="20" max="16384" width="9" style="1531"/>
  </cols>
  <sheetData>
    <row r="1" spans="1:19" ht="24.75" customHeight="1">
      <c r="A1" s="1529" t="s">
        <v>674</v>
      </c>
    </row>
    <row r="2" spans="1:19" ht="19.5">
      <c r="A2" s="490" t="s">
        <v>664</v>
      </c>
      <c r="B2" s="175"/>
      <c r="C2" s="175"/>
      <c r="D2" s="176"/>
      <c r="E2" s="176"/>
      <c r="F2" s="484"/>
      <c r="G2" s="484"/>
      <c r="H2" s="484"/>
      <c r="I2" s="484"/>
      <c r="J2" s="485"/>
      <c r="K2" s="486"/>
      <c r="L2" s="485"/>
      <c r="M2" s="485"/>
      <c r="N2" s="485"/>
      <c r="P2" s="485"/>
      <c r="R2" s="400"/>
    </row>
    <row r="3" spans="1:19" ht="15.75" thickBot="1">
      <c r="A3" s="491" t="s">
        <v>665</v>
      </c>
      <c r="B3" s="179"/>
      <c r="C3" s="179"/>
      <c r="D3" s="179"/>
      <c r="E3" s="179"/>
      <c r="F3" s="95"/>
      <c r="G3" s="95"/>
      <c r="H3" s="95"/>
      <c r="I3" s="95"/>
      <c r="J3" s="96"/>
      <c r="K3" s="96"/>
      <c r="L3" s="96"/>
      <c r="M3" s="97"/>
      <c r="N3" s="97"/>
      <c r="P3" s="96"/>
    </row>
    <row r="4" spans="1:19" s="1532" customFormat="1" ht="15" customHeight="1">
      <c r="A4" s="2038" t="s">
        <v>48</v>
      </c>
      <c r="B4" s="2041" t="s">
        <v>0</v>
      </c>
      <c r="C4" s="2043" t="s">
        <v>49</v>
      </c>
      <c r="D4" s="2045" t="s">
        <v>50</v>
      </c>
      <c r="E4" s="1970" t="s">
        <v>51</v>
      </c>
      <c r="F4" s="2049"/>
      <c r="G4" s="2049"/>
      <c r="H4" s="2049"/>
      <c r="I4" s="2052" t="s">
        <v>647</v>
      </c>
      <c r="J4" s="2053"/>
      <c r="K4" s="2052" t="s">
        <v>647</v>
      </c>
      <c r="L4" s="2053"/>
      <c r="M4" s="2052" t="s">
        <v>666</v>
      </c>
      <c r="N4" s="2053"/>
      <c r="O4" s="2060" t="s">
        <v>651</v>
      </c>
      <c r="P4" s="2061"/>
      <c r="Q4" s="2036" t="s">
        <v>649</v>
      </c>
      <c r="R4" s="2037"/>
      <c r="S4" s="187" t="s">
        <v>647</v>
      </c>
    </row>
    <row r="5" spans="1:19" s="1532" customFormat="1">
      <c r="A5" s="1950"/>
      <c r="B5" s="2041"/>
      <c r="C5" s="2043"/>
      <c r="D5" s="2047"/>
      <c r="E5" s="1960"/>
      <c r="F5" s="1963"/>
      <c r="G5" s="1963"/>
      <c r="H5" s="1963"/>
      <c r="I5" s="2050" t="s">
        <v>653</v>
      </c>
      <c r="J5" s="2051"/>
      <c r="K5" s="2050" t="s">
        <v>654</v>
      </c>
      <c r="L5" s="2051"/>
      <c r="M5" s="2050" t="s">
        <v>667</v>
      </c>
      <c r="N5" s="2051"/>
      <c r="O5" s="2034" t="s">
        <v>668</v>
      </c>
      <c r="P5" s="2035"/>
      <c r="Q5" s="2032" t="s">
        <v>669</v>
      </c>
      <c r="R5" s="2033"/>
      <c r="S5" s="182" t="s">
        <v>653</v>
      </c>
    </row>
    <row r="6" spans="1:19" s="1532" customFormat="1">
      <c r="A6" s="2039"/>
      <c r="B6" s="2041"/>
      <c r="C6" s="2043"/>
      <c r="D6" s="2054" t="s">
        <v>54</v>
      </c>
      <c r="E6" s="1958" t="s">
        <v>54</v>
      </c>
      <c r="F6" s="1959"/>
      <c r="G6" s="1958" t="s">
        <v>56</v>
      </c>
      <c r="H6" s="1959"/>
      <c r="I6" s="1476" t="s">
        <v>3</v>
      </c>
      <c r="J6" s="1476" t="s">
        <v>4</v>
      </c>
      <c r="K6" s="1476" t="s">
        <v>3</v>
      </c>
      <c r="L6" s="1476" t="s">
        <v>4</v>
      </c>
      <c r="M6" s="1476" t="s">
        <v>3</v>
      </c>
      <c r="N6" s="1476" t="s">
        <v>4</v>
      </c>
      <c r="O6" s="398" t="s">
        <v>3</v>
      </c>
      <c r="P6" s="398" t="s">
        <v>4</v>
      </c>
      <c r="Q6" s="1476" t="s">
        <v>3</v>
      </c>
      <c r="R6" s="1476" t="s">
        <v>4</v>
      </c>
      <c r="S6" s="184" t="s">
        <v>3</v>
      </c>
    </row>
    <row r="7" spans="1:19" s="1532" customFormat="1">
      <c r="A7" s="2039"/>
      <c r="B7" s="2041"/>
      <c r="C7" s="2043"/>
      <c r="D7" s="2041"/>
      <c r="E7" s="1970"/>
      <c r="F7" s="1971"/>
      <c r="G7" s="1970"/>
      <c r="H7" s="1971"/>
      <c r="I7" s="1476" t="s">
        <v>28</v>
      </c>
      <c r="J7" s="1476" t="s">
        <v>29</v>
      </c>
      <c r="K7" s="1476" t="s">
        <v>29</v>
      </c>
      <c r="L7" s="1476" t="s">
        <v>40</v>
      </c>
      <c r="M7" s="1476" t="s">
        <v>35</v>
      </c>
      <c r="N7" s="1476" t="s">
        <v>35</v>
      </c>
      <c r="O7" s="398" t="s">
        <v>28</v>
      </c>
      <c r="P7" s="398" t="s">
        <v>29</v>
      </c>
      <c r="Q7" s="1476" t="s">
        <v>35</v>
      </c>
      <c r="R7" s="1476" t="s">
        <v>26</v>
      </c>
      <c r="S7" s="188" t="s">
        <v>28</v>
      </c>
    </row>
    <row r="8" spans="1:19" s="1532" customFormat="1">
      <c r="A8" s="2039"/>
      <c r="B8" s="2041"/>
      <c r="C8" s="2043"/>
      <c r="D8" s="2105"/>
      <c r="E8" s="1960"/>
      <c r="F8" s="1961"/>
      <c r="G8" s="1960"/>
      <c r="H8" s="1961"/>
      <c r="I8" s="489">
        <v>0.29166666666666669</v>
      </c>
      <c r="J8" s="489">
        <v>0.29166666666666669</v>
      </c>
      <c r="K8" s="489">
        <v>0.33333333333333331</v>
      </c>
      <c r="L8" s="489">
        <v>0.29166666666666669</v>
      </c>
      <c r="M8" s="489">
        <v>0.25</v>
      </c>
      <c r="N8" s="489">
        <v>0.95833333333333337</v>
      </c>
      <c r="O8" s="399">
        <v>0.625</v>
      </c>
      <c r="P8" s="399">
        <v>0.95833333333333337</v>
      </c>
      <c r="Q8" s="489">
        <v>0.29166666666666669</v>
      </c>
      <c r="R8" s="489">
        <v>0.29166666666666669</v>
      </c>
      <c r="S8" s="489">
        <v>0.29166666666666669</v>
      </c>
    </row>
    <row r="9" spans="1:19" ht="24.95" customHeight="1">
      <c r="A9" s="331">
        <v>10</v>
      </c>
      <c r="B9" s="1456" t="s">
        <v>670</v>
      </c>
      <c r="C9" s="1457" t="s">
        <v>124</v>
      </c>
      <c r="D9" s="394" t="s">
        <v>671</v>
      </c>
      <c r="E9" s="395">
        <v>41</v>
      </c>
      <c r="F9" s="396">
        <v>41</v>
      </c>
      <c r="G9" s="1100">
        <v>53</v>
      </c>
      <c r="H9" s="1101">
        <v>53</v>
      </c>
      <c r="I9" s="388">
        <v>43165</v>
      </c>
      <c r="J9" s="388">
        <v>43166</v>
      </c>
      <c r="K9" s="388">
        <v>43166</v>
      </c>
      <c r="L9" s="388">
        <v>43167</v>
      </c>
      <c r="M9" s="116">
        <v>43168</v>
      </c>
      <c r="N9" s="116">
        <v>43168</v>
      </c>
      <c r="O9" s="116">
        <v>43172</v>
      </c>
      <c r="P9" s="116">
        <v>43173</v>
      </c>
      <c r="Q9" s="116">
        <v>43175</v>
      </c>
      <c r="R9" s="116">
        <v>43176</v>
      </c>
      <c r="S9" s="116">
        <v>43179</v>
      </c>
    </row>
    <row r="10" spans="1:19" ht="24.95" customHeight="1" thickBot="1">
      <c r="A10" s="445">
        <v>11</v>
      </c>
      <c r="B10" s="1094" t="s">
        <v>672</v>
      </c>
      <c r="C10" s="1097" t="s">
        <v>124</v>
      </c>
      <c r="D10" s="559" t="s">
        <v>673</v>
      </c>
      <c r="E10" s="560">
        <v>54</v>
      </c>
      <c r="F10" s="561">
        <v>54</v>
      </c>
      <c r="G10" s="1102">
        <v>60</v>
      </c>
      <c r="H10" s="1103">
        <v>60</v>
      </c>
      <c r="I10" s="562">
        <v>43172</v>
      </c>
      <c r="J10" s="562">
        <v>43173</v>
      </c>
      <c r="K10" s="562">
        <v>43173</v>
      </c>
      <c r="L10" s="562">
        <v>43174</v>
      </c>
      <c r="M10" s="562">
        <v>43175</v>
      </c>
      <c r="N10" s="562">
        <v>43175</v>
      </c>
      <c r="O10" s="562">
        <v>43179</v>
      </c>
      <c r="P10" s="562">
        <v>43180</v>
      </c>
      <c r="Q10" s="562">
        <v>43182</v>
      </c>
      <c r="R10" s="562">
        <v>43183</v>
      </c>
      <c r="S10" s="562">
        <v>43186</v>
      </c>
    </row>
    <row r="11" spans="1:19" ht="24.95" customHeight="1">
      <c r="A11" s="272">
        <v>12</v>
      </c>
      <c r="B11" s="1093" t="s">
        <v>670</v>
      </c>
      <c r="C11" s="1096" t="s">
        <v>124</v>
      </c>
      <c r="D11" s="394" t="s">
        <v>671</v>
      </c>
      <c r="E11" s="395">
        <f t="shared" ref="E11:H16" si="0">E9+1</f>
        <v>42</v>
      </c>
      <c r="F11" s="396">
        <f t="shared" si="0"/>
        <v>42</v>
      </c>
      <c r="G11" s="1100">
        <f t="shared" si="0"/>
        <v>54</v>
      </c>
      <c r="H11" s="1455">
        <f t="shared" si="0"/>
        <v>54</v>
      </c>
      <c r="I11" s="388">
        <v>43179</v>
      </c>
      <c r="J11" s="388">
        <v>43180</v>
      </c>
      <c r="K11" s="388">
        <v>43180</v>
      </c>
      <c r="L11" s="388">
        <v>43181</v>
      </c>
      <c r="M11" s="116">
        <v>43182</v>
      </c>
      <c r="N11" s="116">
        <v>43182</v>
      </c>
      <c r="O11" s="116">
        <v>43186</v>
      </c>
      <c r="P11" s="116">
        <v>43187</v>
      </c>
      <c r="Q11" s="116">
        <v>43189</v>
      </c>
      <c r="R11" s="116">
        <v>43190</v>
      </c>
      <c r="S11" s="116">
        <v>43193</v>
      </c>
    </row>
    <row r="12" spans="1:19" ht="24.95" customHeight="1" thickBot="1">
      <c r="A12" s="445">
        <v>13</v>
      </c>
      <c r="B12" s="1094" t="s">
        <v>672</v>
      </c>
      <c r="C12" s="1097" t="s">
        <v>124</v>
      </c>
      <c r="D12" s="559" t="s">
        <v>673</v>
      </c>
      <c r="E12" s="560">
        <f t="shared" si="0"/>
        <v>55</v>
      </c>
      <c r="F12" s="561">
        <f t="shared" si="0"/>
        <v>55</v>
      </c>
      <c r="G12" s="1102">
        <f t="shared" si="0"/>
        <v>61</v>
      </c>
      <c r="H12" s="1103">
        <f t="shared" si="0"/>
        <v>61</v>
      </c>
      <c r="I12" s="562">
        <v>43186</v>
      </c>
      <c r="J12" s="562">
        <v>43187</v>
      </c>
      <c r="K12" s="562">
        <v>43187</v>
      </c>
      <c r="L12" s="562">
        <v>43188</v>
      </c>
      <c r="M12" s="562">
        <v>43189</v>
      </c>
      <c r="N12" s="562">
        <v>43189</v>
      </c>
      <c r="O12" s="562">
        <v>43193</v>
      </c>
      <c r="P12" s="562">
        <v>43194</v>
      </c>
      <c r="Q12" s="562">
        <v>43196</v>
      </c>
      <c r="R12" s="562">
        <v>43197</v>
      </c>
      <c r="S12" s="562">
        <v>43200</v>
      </c>
    </row>
    <row r="13" spans="1:19" ht="24.95" customHeight="1">
      <c r="A13" s="272">
        <v>14</v>
      </c>
      <c r="B13" s="1093" t="s">
        <v>670</v>
      </c>
      <c r="C13" s="1096" t="s">
        <v>124</v>
      </c>
      <c r="D13" s="394" t="s">
        <v>671</v>
      </c>
      <c r="E13" s="395">
        <f t="shared" si="0"/>
        <v>43</v>
      </c>
      <c r="F13" s="396">
        <f t="shared" si="0"/>
        <v>43</v>
      </c>
      <c r="G13" s="1100">
        <f t="shared" si="0"/>
        <v>55</v>
      </c>
      <c r="H13" s="1455">
        <f t="shared" si="0"/>
        <v>55</v>
      </c>
      <c r="I13" s="388">
        <v>43193</v>
      </c>
      <c r="J13" s="388">
        <v>43194</v>
      </c>
      <c r="K13" s="388">
        <v>43194</v>
      </c>
      <c r="L13" s="388">
        <v>43195</v>
      </c>
      <c r="M13" s="116">
        <v>43196</v>
      </c>
      <c r="N13" s="116">
        <v>43196</v>
      </c>
      <c r="O13" s="116">
        <v>43200</v>
      </c>
      <c r="P13" s="116">
        <v>43201</v>
      </c>
      <c r="Q13" s="116">
        <v>43203</v>
      </c>
      <c r="R13" s="116">
        <v>43204</v>
      </c>
      <c r="S13" s="116">
        <v>43207</v>
      </c>
    </row>
    <row r="14" spans="1:19" ht="24.95" customHeight="1" thickBot="1">
      <c r="A14" s="445">
        <v>15</v>
      </c>
      <c r="B14" s="1094" t="s">
        <v>672</v>
      </c>
      <c r="C14" s="1097" t="s">
        <v>124</v>
      </c>
      <c r="D14" s="559" t="s">
        <v>673</v>
      </c>
      <c r="E14" s="560">
        <f t="shared" si="0"/>
        <v>56</v>
      </c>
      <c r="F14" s="561">
        <f t="shared" si="0"/>
        <v>56</v>
      </c>
      <c r="G14" s="1102">
        <f t="shared" si="0"/>
        <v>62</v>
      </c>
      <c r="H14" s="1103">
        <f t="shared" si="0"/>
        <v>62</v>
      </c>
      <c r="I14" s="562">
        <v>43200</v>
      </c>
      <c r="J14" s="562">
        <v>43201</v>
      </c>
      <c r="K14" s="562">
        <v>43201</v>
      </c>
      <c r="L14" s="562">
        <v>43202</v>
      </c>
      <c r="M14" s="562">
        <v>43203</v>
      </c>
      <c r="N14" s="562">
        <v>43203</v>
      </c>
      <c r="O14" s="562">
        <v>43207</v>
      </c>
      <c r="P14" s="562">
        <v>43208</v>
      </c>
      <c r="Q14" s="562">
        <v>43210</v>
      </c>
      <c r="R14" s="562">
        <v>43211</v>
      </c>
      <c r="S14" s="562">
        <v>43214</v>
      </c>
    </row>
    <row r="15" spans="1:19" ht="24.95" customHeight="1">
      <c r="A15" s="272">
        <v>16</v>
      </c>
      <c r="B15" s="1093" t="s">
        <v>670</v>
      </c>
      <c r="C15" s="1096" t="s">
        <v>124</v>
      </c>
      <c r="D15" s="394" t="s">
        <v>671</v>
      </c>
      <c r="E15" s="395">
        <f t="shared" si="0"/>
        <v>44</v>
      </c>
      <c r="F15" s="396">
        <f t="shared" si="0"/>
        <v>44</v>
      </c>
      <c r="G15" s="1100">
        <f t="shared" si="0"/>
        <v>56</v>
      </c>
      <c r="H15" s="1455">
        <f t="shared" si="0"/>
        <v>56</v>
      </c>
      <c r="I15" s="388">
        <v>43207</v>
      </c>
      <c r="J15" s="388">
        <v>43208</v>
      </c>
      <c r="K15" s="388">
        <v>43208</v>
      </c>
      <c r="L15" s="388">
        <v>43209</v>
      </c>
      <c r="M15" s="116">
        <v>43210</v>
      </c>
      <c r="N15" s="116">
        <v>43210</v>
      </c>
      <c r="O15" s="116">
        <v>43214</v>
      </c>
      <c r="P15" s="116">
        <v>43215</v>
      </c>
      <c r="Q15" s="116">
        <v>43217</v>
      </c>
      <c r="R15" s="116">
        <v>43218</v>
      </c>
      <c r="S15" s="116">
        <v>43221</v>
      </c>
    </row>
    <row r="16" spans="1:19" ht="24.95" customHeight="1" thickBot="1">
      <c r="A16" s="445">
        <v>17</v>
      </c>
      <c r="B16" s="1094" t="s">
        <v>672</v>
      </c>
      <c r="C16" s="1097" t="s">
        <v>124</v>
      </c>
      <c r="D16" s="559" t="s">
        <v>673</v>
      </c>
      <c r="E16" s="560">
        <f t="shared" si="0"/>
        <v>57</v>
      </c>
      <c r="F16" s="561">
        <f t="shared" si="0"/>
        <v>57</v>
      </c>
      <c r="G16" s="1102">
        <f t="shared" si="0"/>
        <v>63</v>
      </c>
      <c r="H16" s="1103">
        <f t="shared" si="0"/>
        <v>63</v>
      </c>
      <c r="I16" s="562">
        <v>43214</v>
      </c>
      <c r="J16" s="562">
        <v>43215</v>
      </c>
      <c r="K16" s="562">
        <v>43215</v>
      </c>
      <c r="L16" s="562">
        <v>43216</v>
      </c>
      <c r="M16" s="562">
        <v>43217</v>
      </c>
      <c r="N16" s="562">
        <v>43217</v>
      </c>
      <c r="O16" s="562">
        <v>43221</v>
      </c>
      <c r="P16" s="562">
        <v>43222</v>
      </c>
      <c r="Q16" s="562">
        <v>43224</v>
      </c>
      <c r="R16" s="562">
        <v>43225</v>
      </c>
      <c r="S16" s="562">
        <v>43228</v>
      </c>
    </row>
    <row r="18" spans="15:15">
      <c r="O18" s="1534" t="s">
        <v>733</v>
      </c>
    </row>
  </sheetData>
  <mergeCells count="18">
    <mergeCell ref="K4:L4"/>
    <mergeCell ref="M4:N4"/>
    <mergeCell ref="O4:P4"/>
    <mergeCell ref="Q4:R4"/>
    <mergeCell ref="I5:J5"/>
    <mergeCell ref="K5:L5"/>
    <mergeCell ref="M5:N5"/>
    <mergeCell ref="O5:P5"/>
    <mergeCell ref="Q5:R5"/>
    <mergeCell ref="I4:J4"/>
    <mergeCell ref="A4:A8"/>
    <mergeCell ref="B4:B8"/>
    <mergeCell ref="C4:C8"/>
    <mergeCell ref="D4:D5"/>
    <mergeCell ref="E4:H5"/>
    <mergeCell ref="D6:D8"/>
    <mergeCell ref="E6:F8"/>
    <mergeCell ref="G6:H8"/>
  </mergeCells>
  <phoneticPr fontId="75" type="noConversion"/>
  <pageMargins left="0.7" right="0.25" top="1.25" bottom="0.75" header="0" footer="0"/>
  <pageSetup paperSize="9" scale="87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AM19"/>
  <sheetViews>
    <sheetView zoomScaleNormal="100" workbookViewId="0">
      <selection activeCell="H11" sqref="H11"/>
    </sheetView>
  </sheetViews>
  <sheetFormatPr defaultRowHeight="13.5"/>
  <cols>
    <col min="1" max="1" width="4.875" style="1458" customWidth="1"/>
    <col min="2" max="2" width="11.5" style="1458" customWidth="1"/>
    <col min="3" max="3" width="9" style="1458"/>
    <col min="4" max="4" width="7.5" style="1458" customWidth="1"/>
    <col min="5" max="5" width="6.125" style="1458" customWidth="1"/>
    <col min="6" max="7" width="6" style="1458" customWidth="1"/>
    <col min="8" max="8" width="6.75" style="1458" customWidth="1"/>
    <col min="9" max="18" width="9" style="1458"/>
    <col min="19" max="19" width="6.125" style="1458" customWidth="1"/>
    <col min="20" max="20" width="5.5" style="1458" customWidth="1"/>
    <col min="21" max="21" width="6.125" style="1458" customWidth="1"/>
    <col min="22" max="22" width="6.25" style="1458" customWidth="1"/>
    <col min="23" max="23" width="6.375" style="1458" customWidth="1"/>
    <col min="24" max="30" width="9" style="1458"/>
    <col min="31" max="31" width="6.375" style="1458" customWidth="1"/>
    <col min="32" max="32" width="6.25" style="1458" customWidth="1"/>
    <col min="33" max="33" width="6.125" style="1458" customWidth="1"/>
    <col min="34" max="34" width="7.75" style="1458" customWidth="1"/>
    <col min="35" max="35" width="5.875" style="1458" customWidth="1"/>
    <col min="36" max="40" width="9" style="1458"/>
    <col min="41" max="41" width="9.5" style="1458" customWidth="1"/>
    <col min="42" max="16384" width="9" style="1458"/>
  </cols>
  <sheetData>
    <row r="1" spans="1:39" ht="19.5">
      <c r="A1" s="1454" t="s">
        <v>731</v>
      </c>
    </row>
    <row r="2" spans="1:39" ht="19.5">
      <c r="A2" s="490" t="s">
        <v>675</v>
      </c>
    </row>
    <row r="3" spans="1:39" ht="14.25" thickBot="1">
      <c r="A3" s="491" t="s">
        <v>676</v>
      </c>
    </row>
    <row r="4" spans="1:39" ht="16.5" customHeight="1">
      <c r="A4" s="1949" t="s">
        <v>677</v>
      </c>
      <c r="B4" s="2054" t="s">
        <v>678</v>
      </c>
      <c r="C4" s="2107" t="s">
        <v>679</v>
      </c>
      <c r="D4" s="2108" t="s">
        <v>680</v>
      </c>
      <c r="E4" s="1962" t="s">
        <v>681</v>
      </c>
      <c r="F4" s="1962"/>
      <c r="G4" s="1959"/>
      <c r="H4" s="2052" t="s">
        <v>647</v>
      </c>
      <c r="I4" s="2053"/>
      <c r="J4" s="2052" t="s">
        <v>647</v>
      </c>
      <c r="K4" s="2053"/>
      <c r="L4" s="2060" t="s">
        <v>682</v>
      </c>
      <c r="M4" s="2061"/>
      <c r="N4" s="2036" t="s">
        <v>683</v>
      </c>
      <c r="O4" s="2037"/>
      <c r="P4" s="2036" t="s">
        <v>684</v>
      </c>
      <c r="Q4" s="2037"/>
      <c r="R4" s="1450" t="s">
        <v>647</v>
      </c>
      <c r="S4" s="1958" t="s">
        <v>685</v>
      </c>
      <c r="T4" s="1962"/>
      <c r="U4" s="1962"/>
      <c r="V4" s="1959"/>
      <c r="W4" s="1450" t="s">
        <v>647</v>
      </c>
      <c r="X4" s="2036" t="s">
        <v>647</v>
      </c>
      <c r="Y4" s="2037"/>
      <c r="Z4" s="2060" t="s">
        <v>686</v>
      </c>
      <c r="AA4" s="2061"/>
      <c r="AB4" s="2036" t="s">
        <v>652</v>
      </c>
      <c r="AC4" s="2037"/>
      <c r="AD4" s="1450" t="s">
        <v>647</v>
      </c>
      <c r="AE4" s="2109" t="s">
        <v>685</v>
      </c>
      <c r="AF4" s="2109"/>
      <c r="AG4" s="2109"/>
      <c r="AH4" s="1450" t="s">
        <v>647</v>
      </c>
      <c r="AI4" s="2036" t="s">
        <v>647</v>
      </c>
      <c r="AJ4" s="2037"/>
      <c r="AK4" s="2060" t="s">
        <v>686</v>
      </c>
      <c r="AL4" s="2061"/>
      <c r="AM4" s="1451" t="s">
        <v>647</v>
      </c>
    </row>
    <row r="5" spans="1:39">
      <c r="A5" s="1950"/>
      <c r="B5" s="2041"/>
      <c r="C5" s="2043"/>
      <c r="D5" s="2047"/>
      <c r="E5" s="1963"/>
      <c r="F5" s="1963"/>
      <c r="G5" s="1961"/>
      <c r="H5" s="2050" t="s">
        <v>653</v>
      </c>
      <c r="I5" s="2051"/>
      <c r="J5" s="2050" t="s">
        <v>687</v>
      </c>
      <c r="K5" s="2051"/>
      <c r="L5" s="2034" t="s">
        <v>688</v>
      </c>
      <c r="M5" s="2035"/>
      <c r="N5" s="2032" t="s">
        <v>689</v>
      </c>
      <c r="O5" s="2033"/>
      <c r="P5" s="2032" t="s">
        <v>690</v>
      </c>
      <c r="Q5" s="2033"/>
      <c r="R5" s="1449" t="s">
        <v>653</v>
      </c>
      <c r="S5" s="1960"/>
      <c r="T5" s="1963"/>
      <c r="U5" s="1963"/>
      <c r="V5" s="1961"/>
      <c r="W5" s="1449" t="s">
        <v>653</v>
      </c>
      <c r="X5" s="2032" t="s">
        <v>687</v>
      </c>
      <c r="Y5" s="2033"/>
      <c r="Z5" s="2034" t="s">
        <v>691</v>
      </c>
      <c r="AA5" s="2035"/>
      <c r="AB5" s="2032" t="s">
        <v>659</v>
      </c>
      <c r="AC5" s="2033"/>
      <c r="AD5" s="1449" t="s">
        <v>653</v>
      </c>
      <c r="AE5" s="2109"/>
      <c r="AF5" s="2109"/>
      <c r="AG5" s="2109"/>
      <c r="AH5" s="1449" t="s">
        <v>653</v>
      </c>
      <c r="AI5" s="2032" t="s">
        <v>687</v>
      </c>
      <c r="AJ5" s="2033"/>
      <c r="AK5" s="2034" t="s">
        <v>691</v>
      </c>
      <c r="AL5" s="2035"/>
      <c r="AM5" s="1451" t="s">
        <v>653</v>
      </c>
    </row>
    <row r="6" spans="1:39" ht="16.5" customHeight="1">
      <c r="A6" s="2039"/>
      <c r="B6" s="2041"/>
      <c r="C6" s="2043"/>
      <c r="D6" s="2054" t="s">
        <v>692</v>
      </c>
      <c r="E6" s="1959" t="s">
        <v>692</v>
      </c>
      <c r="F6" s="1958" t="s">
        <v>693</v>
      </c>
      <c r="G6" s="1959"/>
      <c r="H6" s="1452" t="s">
        <v>57</v>
      </c>
      <c r="I6" s="1452" t="s">
        <v>4</v>
      </c>
      <c r="J6" s="1452" t="s">
        <v>57</v>
      </c>
      <c r="K6" s="1452" t="s">
        <v>4</v>
      </c>
      <c r="L6" s="398" t="s">
        <v>57</v>
      </c>
      <c r="M6" s="398" t="s">
        <v>4</v>
      </c>
      <c r="N6" s="1459" t="s">
        <v>57</v>
      </c>
      <c r="O6" s="1459" t="s">
        <v>4</v>
      </c>
      <c r="P6" s="1452" t="s">
        <v>57</v>
      </c>
      <c r="Q6" s="1452" t="s">
        <v>4</v>
      </c>
      <c r="R6" s="1452" t="s">
        <v>57</v>
      </c>
      <c r="S6" s="1958" t="s">
        <v>692</v>
      </c>
      <c r="T6" s="1959"/>
      <c r="U6" s="1958" t="s">
        <v>693</v>
      </c>
      <c r="V6" s="1959"/>
      <c r="W6" s="1452" t="s">
        <v>4</v>
      </c>
      <c r="X6" s="1452" t="s">
        <v>57</v>
      </c>
      <c r="Y6" s="1452" t="s">
        <v>4</v>
      </c>
      <c r="Z6" s="398" t="s">
        <v>57</v>
      </c>
      <c r="AA6" s="398" t="s">
        <v>4</v>
      </c>
      <c r="AB6" s="1452" t="s">
        <v>57</v>
      </c>
      <c r="AC6" s="1452" t="s">
        <v>4</v>
      </c>
      <c r="AD6" s="1452" t="s">
        <v>57</v>
      </c>
      <c r="AE6" s="1959" t="s">
        <v>692</v>
      </c>
      <c r="AF6" s="1958" t="s">
        <v>693</v>
      </c>
      <c r="AG6" s="1959"/>
      <c r="AH6" s="1452" t="s">
        <v>4</v>
      </c>
      <c r="AI6" s="1452" t="s">
        <v>57</v>
      </c>
      <c r="AJ6" s="1452" t="s">
        <v>4</v>
      </c>
      <c r="AK6" s="398" t="s">
        <v>57</v>
      </c>
      <c r="AL6" s="398" t="s">
        <v>4</v>
      </c>
      <c r="AM6" s="1452" t="s">
        <v>57</v>
      </c>
    </row>
    <row r="7" spans="1:39">
      <c r="A7" s="2039"/>
      <c r="B7" s="2041"/>
      <c r="C7" s="2043"/>
      <c r="D7" s="2041"/>
      <c r="E7" s="1971"/>
      <c r="F7" s="1970"/>
      <c r="G7" s="1971"/>
      <c r="H7" s="1452" t="s">
        <v>694</v>
      </c>
      <c r="I7" s="1452" t="s">
        <v>695</v>
      </c>
      <c r="J7" s="1452" t="s">
        <v>695</v>
      </c>
      <c r="K7" s="1452" t="s">
        <v>696</v>
      </c>
      <c r="L7" s="398" t="s">
        <v>697</v>
      </c>
      <c r="M7" s="398" t="s">
        <v>698</v>
      </c>
      <c r="N7" s="1459" t="s">
        <v>698</v>
      </c>
      <c r="O7" s="1459" t="s">
        <v>699</v>
      </c>
      <c r="P7" s="1452" t="s">
        <v>694</v>
      </c>
      <c r="Q7" s="1452" t="s">
        <v>694</v>
      </c>
      <c r="R7" s="1452" t="s">
        <v>696</v>
      </c>
      <c r="S7" s="1970"/>
      <c r="T7" s="1971"/>
      <c r="U7" s="1970"/>
      <c r="V7" s="1971"/>
      <c r="W7" s="1452" t="s">
        <v>696</v>
      </c>
      <c r="X7" s="1452" t="s">
        <v>696</v>
      </c>
      <c r="Y7" s="1452" t="s">
        <v>700</v>
      </c>
      <c r="Z7" s="398" t="s">
        <v>700</v>
      </c>
      <c r="AA7" s="398" t="s">
        <v>697</v>
      </c>
      <c r="AB7" s="1452" t="s">
        <v>697</v>
      </c>
      <c r="AC7" s="1452" t="s">
        <v>698</v>
      </c>
      <c r="AD7" s="1452" t="s">
        <v>698</v>
      </c>
      <c r="AE7" s="1971"/>
      <c r="AF7" s="1970"/>
      <c r="AG7" s="1971"/>
      <c r="AH7" s="1452" t="s">
        <v>699</v>
      </c>
      <c r="AI7" s="1452" t="s">
        <v>699</v>
      </c>
      <c r="AJ7" s="1452" t="s">
        <v>699</v>
      </c>
      <c r="AK7" s="398" t="s">
        <v>694</v>
      </c>
      <c r="AL7" s="398" t="s">
        <v>694</v>
      </c>
      <c r="AM7" s="1452" t="s">
        <v>694</v>
      </c>
    </row>
    <row r="8" spans="1:39">
      <c r="A8" s="2106"/>
      <c r="B8" s="2042"/>
      <c r="C8" s="2044"/>
      <c r="D8" s="2105"/>
      <c r="E8" s="1961"/>
      <c r="F8" s="1960"/>
      <c r="G8" s="1961"/>
      <c r="H8" s="489">
        <v>0.91666666666666663</v>
      </c>
      <c r="I8" s="489">
        <v>0.70833333333333337</v>
      </c>
      <c r="J8" s="489">
        <v>0.75</v>
      </c>
      <c r="K8" s="489" t="s">
        <v>701</v>
      </c>
      <c r="L8" s="399" t="s">
        <v>702</v>
      </c>
      <c r="M8" s="399" t="s">
        <v>703</v>
      </c>
      <c r="N8" s="1460" t="s">
        <v>704</v>
      </c>
      <c r="O8" s="1460" t="s">
        <v>705</v>
      </c>
      <c r="P8" s="489" t="s">
        <v>706</v>
      </c>
      <c r="Q8" s="489" t="s">
        <v>707</v>
      </c>
      <c r="R8" s="489" t="s">
        <v>708</v>
      </c>
      <c r="S8" s="1960"/>
      <c r="T8" s="1961"/>
      <c r="U8" s="1960"/>
      <c r="V8" s="1961"/>
      <c r="W8" s="489" t="s">
        <v>709</v>
      </c>
      <c r="X8" s="489" t="s">
        <v>710</v>
      </c>
      <c r="Y8" s="489" t="s">
        <v>705</v>
      </c>
      <c r="Z8" s="399" t="s">
        <v>707</v>
      </c>
      <c r="AA8" s="399" t="s">
        <v>711</v>
      </c>
      <c r="AB8" s="489" t="s">
        <v>712</v>
      </c>
      <c r="AC8" s="489" t="s">
        <v>713</v>
      </c>
      <c r="AD8" s="489" t="s">
        <v>714</v>
      </c>
      <c r="AE8" s="1961"/>
      <c r="AF8" s="1960"/>
      <c r="AG8" s="1961"/>
      <c r="AH8" s="489" t="s">
        <v>715</v>
      </c>
      <c r="AI8" s="489" t="s">
        <v>716</v>
      </c>
      <c r="AJ8" s="489" t="s">
        <v>717</v>
      </c>
      <c r="AK8" s="399" t="s">
        <v>718</v>
      </c>
      <c r="AL8" s="399" t="s">
        <v>712</v>
      </c>
      <c r="AM8" s="489" t="s">
        <v>719</v>
      </c>
    </row>
    <row r="9" spans="1:39" ht="30" customHeight="1" thickBot="1">
      <c r="A9" s="272">
        <v>10</v>
      </c>
      <c r="B9" s="1093" t="s">
        <v>720</v>
      </c>
      <c r="C9" s="1461" t="s">
        <v>721</v>
      </c>
      <c r="D9" s="394" t="s">
        <v>722</v>
      </c>
      <c r="E9" s="396">
        <v>10</v>
      </c>
      <c r="F9" s="1455">
        <v>1</v>
      </c>
      <c r="G9" s="1462">
        <v>1</v>
      </c>
      <c r="H9" s="388">
        <v>43160</v>
      </c>
      <c r="I9" s="388">
        <v>43161</v>
      </c>
      <c r="J9" s="388">
        <v>43160</v>
      </c>
      <c r="K9" s="388">
        <v>43161</v>
      </c>
      <c r="L9" s="116">
        <v>43163</v>
      </c>
      <c r="M9" s="116">
        <v>43164</v>
      </c>
      <c r="N9" s="116">
        <v>43164</v>
      </c>
      <c r="O9" s="116">
        <v>43165</v>
      </c>
      <c r="P9" s="116">
        <v>43166</v>
      </c>
      <c r="Q9" s="116">
        <v>43166</v>
      </c>
      <c r="R9" s="116">
        <v>43168</v>
      </c>
      <c r="S9" s="1463">
        <v>10</v>
      </c>
      <c r="T9" s="1464">
        <v>10</v>
      </c>
      <c r="U9" s="1465">
        <v>2</v>
      </c>
      <c r="V9" s="1466">
        <v>2</v>
      </c>
      <c r="W9" s="116">
        <v>43168</v>
      </c>
      <c r="X9" s="116">
        <v>43168</v>
      </c>
      <c r="Y9" s="116">
        <v>43169</v>
      </c>
      <c r="Z9" s="116">
        <v>43169</v>
      </c>
      <c r="AA9" s="116">
        <v>43170</v>
      </c>
      <c r="AB9" s="116">
        <v>43170</v>
      </c>
      <c r="AC9" s="116">
        <v>43171</v>
      </c>
      <c r="AD9" s="116">
        <v>43171</v>
      </c>
      <c r="AE9" s="1467">
        <v>10</v>
      </c>
      <c r="AF9" s="1455">
        <v>3</v>
      </c>
      <c r="AG9" s="1462">
        <v>3</v>
      </c>
      <c r="AH9" s="116">
        <v>43172</v>
      </c>
      <c r="AI9" s="116">
        <v>43172</v>
      </c>
      <c r="AJ9" s="116">
        <v>43172</v>
      </c>
      <c r="AK9" s="116">
        <v>43173</v>
      </c>
      <c r="AL9" s="116">
        <v>43173</v>
      </c>
      <c r="AM9" s="116">
        <v>43173</v>
      </c>
    </row>
    <row r="10" spans="1:39" ht="30" customHeight="1" thickBot="1">
      <c r="A10" s="445">
        <v>11</v>
      </c>
      <c r="B10" s="1094" t="s">
        <v>723</v>
      </c>
      <c r="C10" s="1097" t="s">
        <v>724</v>
      </c>
      <c r="D10" s="559" t="s">
        <v>725</v>
      </c>
      <c r="E10" s="561">
        <v>402</v>
      </c>
      <c r="F10" s="1455">
        <v>65</v>
      </c>
      <c r="G10" s="1462">
        <v>65</v>
      </c>
      <c r="H10" s="562">
        <v>43167</v>
      </c>
      <c r="I10" s="562">
        <v>43168</v>
      </c>
      <c r="J10" s="562">
        <v>43167</v>
      </c>
      <c r="K10" s="562">
        <v>43168</v>
      </c>
      <c r="L10" s="562">
        <f>L9+7</f>
        <v>43170</v>
      </c>
      <c r="M10" s="562">
        <f t="shared" ref="M10:AD17" si="0">M9+7</f>
        <v>43171</v>
      </c>
      <c r="N10" s="562">
        <f t="shared" si="0"/>
        <v>43171</v>
      </c>
      <c r="O10" s="562">
        <f t="shared" si="0"/>
        <v>43172</v>
      </c>
      <c r="P10" s="562">
        <f t="shared" si="0"/>
        <v>43173</v>
      </c>
      <c r="Q10" s="562">
        <f t="shared" si="0"/>
        <v>43173</v>
      </c>
      <c r="R10" s="562">
        <f>R9+7</f>
        <v>43175</v>
      </c>
      <c r="S10" s="1463">
        <v>402</v>
      </c>
      <c r="T10" s="1464">
        <v>402</v>
      </c>
      <c r="U10" s="1465">
        <v>66</v>
      </c>
      <c r="V10" s="1466">
        <v>66</v>
      </c>
      <c r="W10" s="562">
        <f t="shared" ref="W10:AC17" si="1">W9+7</f>
        <v>43175</v>
      </c>
      <c r="X10" s="562">
        <f t="shared" si="1"/>
        <v>43175</v>
      </c>
      <c r="Y10" s="562">
        <f t="shared" si="1"/>
        <v>43176</v>
      </c>
      <c r="Z10" s="562">
        <f t="shared" si="0"/>
        <v>43176</v>
      </c>
      <c r="AA10" s="562">
        <f t="shared" si="0"/>
        <v>43177</v>
      </c>
      <c r="AB10" s="562">
        <f t="shared" si="0"/>
        <v>43177</v>
      </c>
      <c r="AC10" s="562">
        <f t="shared" si="0"/>
        <v>43178</v>
      </c>
      <c r="AD10" s="562">
        <f t="shared" si="0"/>
        <v>43178</v>
      </c>
      <c r="AE10" s="1467">
        <v>402</v>
      </c>
      <c r="AF10" s="1455" t="s">
        <v>726</v>
      </c>
      <c r="AG10" s="1462" t="s">
        <v>727</v>
      </c>
      <c r="AH10" s="562">
        <f t="shared" ref="AH10:AM17" si="2">AH9+7</f>
        <v>43179</v>
      </c>
      <c r="AI10" s="562">
        <f t="shared" si="2"/>
        <v>43179</v>
      </c>
      <c r="AJ10" s="562">
        <f t="shared" si="2"/>
        <v>43179</v>
      </c>
      <c r="AK10" s="562">
        <f t="shared" si="2"/>
        <v>43180</v>
      </c>
      <c r="AL10" s="562">
        <f t="shared" si="2"/>
        <v>43180</v>
      </c>
      <c r="AM10" s="562">
        <f t="shared" si="2"/>
        <v>43180</v>
      </c>
    </row>
    <row r="11" spans="1:39" ht="24.95" customHeight="1" thickBot="1">
      <c r="A11" s="272">
        <v>12</v>
      </c>
      <c r="B11" s="1093" t="str">
        <f>B9</f>
        <v>MS TIGER</v>
      </c>
      <c r="C11" s="1096" t="str">
        <f>C9</f>
        <v>NGS</v>
      </c>
      <c r="D11" s="394" t="s">
        <v>722</v>
      </c>
      <c r="E11" s="396">
        <f>E9+1</f>
        <v>11</v>
      </c>
      <c r="F11" s="1455">
        <f>F9+3</f>
        <v>4</v>
      </c>
      <c r="G11" s="1462">
        <f>G9+3</f>
        <v>4</v>
      </c>
      <c r="H11" s="388">
        <f t="shared" ref="H11:R17" si="3">H10+7</f>
        <v>43174</v>
      </c>
      <c r="I11" s="388">
        <f t="shared" si="3"/>
        <v>43175</v>
      </c>
      <c r="J11" s="388">
        <f t="shared" si="3"/>
        <v>43174</v>
      </c>
      <c r="K11" s="388">
        <f t="shared" si="3"/>
        <v>43175</v>
      </c>
      <c r="L11" s="116">
        <f>L10+7</f>
        <v>43177</v>
      </c>
      <c r="M11" s="116">
        <f t="shared" si="0"/>
        <v>43178</v>
      </c>
      <c r="N11" s="116">
        <f t="shared" si="0"/>
        <v>43178</v>
      </c>
      <c r="O11" s="116">
        <f t="shared" si="0"/>
        <v>43179</v>
      </c>
      <c r="P11" s="116">
        <f t="shared" si="0"/>
        <v>43180</v>
      </c>
      <c r="Q11" s="116">
        <f t="shared" si="0"/>
        <v>43180</v>
      </c>
      <c r="R11" s="116">
        <f t="shared" si="0"/>
        <v>43182</v>
      </c>
      <c r="S11" s="1463">
        <f>S9+1</f>
        <v>11</v>
      </c>
      <c r="T11" s="1464">
        <f>T9+1</f>
        <v>11</v>
      </c>
      <c r="U11" s="1465">
        <v>5</v>
      </c>
      <c r="V11" s="1466">
        <v>5</v>
      </c>
      <c r="W11" s="116">
        <f t="shared" si="1"/>
        <v>43182</v>
      </c>
      <c r="X11" s="116">
        <f t="shared" si="1"/>
        <v>43182</v>
      </c>
      <c r="Y11" s="116">
        <f t="shared" si="1"/>
        <v>43183</v>
      </c>
      <c r="Z11" s="116">
        <f t="shared" si="0"/>
        <v>43183</v>
      </c>
      <c r="AA11" s="116">
        <f t="shared" si="0"/>
        <v>43184</v>
      </c>
      <c r="AB11" s="116">
        <f t="shared" si="0"/>
        <v>43184</v>
      </c>
      <c r="AC11" s="116">
        <f t="shared" si="0"/>
        <v>43185</v>
      </c>
      <c r="AD11" s="116">
        <f t="shared" si="0"/>
        <v>43185</v>
      </c>
      <c r="AE11" s="1467">
        <f>AE9+1</f>
        <v>11</v>
      </c>
      <c r="AF11" s="1455">
        <f>AF9+3</f>
        <v>6</v>
      </c>
      <c r="AG11" s="1462">
        <f>AG9+3</f>
        <v>6</v>
      </c>
      <c r="AH11" s="116">
        <f t="shared" si="2"/>
        <v>43186</v>
      </c>
      <c r="AI11" s="116">
        <f t="shared" si="2"/>
        <v>43186</v>
      </c>
      <c r="AJ11" s="116">
        <f t="shared" si="2"/>
        <v>43186</v>
      </c>
      <c r="AK11" s="116">
        <f t="shared" si="2"/>
        <v>43187</v>
      </c>
      <c r="AL11" s="116">
        <f t="shared" si="2"/>
        <v>43187</v>
      </c>
      <c r="AM11" s="116">
        <f t="shared" si="2"/>
        <v>43187</v>
      </c>
    </row>
    <row r="12" spans="1:39" ht="24.95" customHeight="1" thickBot="1">
      <c r="A12" s="445">
        <v>13</v>
      </c>
      <c r="B12" s="1094" t="str">
        <f>B10</f>
        <v>PROSPER</v>
      </c>
      <c r="C12" s="1097" t="str">
        <f>C10</f>
        <v>XPF</v>
      </c>
      <c r="D12" s="559" t="s">
        <v>725</v>
      </c>
      <c r="E12" s="561">
        <f>E10+1</f>
        <v>403</v>
      </c>
      <c r="F12" s="1455">
        <f>F10+3</f>
        <v>68</v>
      </c>
      <c r="G12" s="1462">
        <f>G10+3</f>
        <v>68</v>
      </c>
      <c r="H12" s="562">
        <f t="shared" si="3"/>
        <v>43181</v>
      </c>
      <c r="I12" s="562">
        <f t="shared" si="3"/>
        <v>43182</v>
      </c>
      <c r="J12" s="562">
        <f t="shared" si="3"/>
        <v>43181</v>
      </c>
      <c r="K12" s="562">
        <f t="shared" si="3"/>
        <v>43182</v>
      </c>
      <c r="L12" s="562">
        <f>L11+7</f>
        <v>43184</v>
      </c>
      <c r="M12" s="562">
        <f t="shared" si="0"/>
        <v>43185</v>
      </c>
      <c r="N12" s="562">
        <f t="shared" si="0"/>
        <v>43185</v>
      </c>
      <c r="O12" s="562">
        <f t="shared" si="0"/>
        <v>43186</v>
      </c>
      <c r="P12" s="562">
        <f t="shared" si="0"/>
        <v>43187</v>
      </c>
      <c r="Q12" s="562">
        <f t="shared" si="0"/>
        <v>43187</v>
      </c>
      <c r="R12" s="562">
        <f t="shared" si="0"/>
        <v>43189</v>
      </c>
      <c r="S12" s="1463">
        <f>S10+1</f>
        <v>403</v>
      </c>
      <c r="T12" s="1464">
        <v>41</v>
      </c>
      <c r="U12" s="1465">
        <v>69</v>
      </c>
      <c r="V12" s="1466">
        <v>69</v>
      </c>
      <c r="W12" s="562">
        <f t="shared" si="1"/>
        <v>43189</v>
      </c>
      <c r="X12" s="562">
        <f t="shared" si="1"/>
        <v>43189</v>
      </c>
      <c r="Y12" s="562">
        <f t="shared" si="1"/>
        <v>43190</v>
      </c>
      <c r="Z12" s="562">
        <f t="shared" si="0"/>
        <v>43190</v>
      </c>
      <c r="AA12" s="562">
        <f t="shared" si="0"/>
        <v>43191</v>
      </c>
      <c r="AB12" s="562">
        <f t="shared" si="0"/>
        <v>43191</v>
      </c>
      <c r="AC12" s="562">
        <f t="shared" si="0"/>
        <v>43192</v>
      </c>
      <c r="AD12" s="562">
        <f t="shared" si="0"/>
        <v>43192</v>
      </c>
      <c r="AE12" s="1467">
        <f>AE10+1</f>
        <v>403</v>
      </c>
      <c r="AF12" s="1455" t="s">
        <v>728</v>
      </c>
      <c r="AG12" s="1462" t="s">
        <v>729</v>
      </c>
      <c r="AH12" s="562">
        <f t="shared" si="2"/>
        <v>43193</v>
      </c>
      <c r="AI12" s="562">
        <f t="shared" si="2"/>
        <v>43193</v>
      </c>
      <c r="AJ12" s="562">
        <f t="shared" si="2"/>
        <v>43193</v>
      </c>
      <c r="AK12" s="562">
        <f t="shared" si="2"/>
        <v>43194</v>
      </c>
      <c r="AL12" s="562">
        <f t="shared" si="2"/>
        <v>43194</v>
      </c>
      <c r="AM12" s="562">
        <f t="shared" si="2"/>
        <v>43194</v>
      </c>
    </row>
    <row r="13" spans="1:39" ht="24.95" customHeight="1" thickBot="1">
      <c r="A13" s="272">
        <v>14</v>
      </c>
      <c r="B13" s="1093" t="str">
        <f t="shared" ref="B13:C17" si="4">B11</f>
        <v>MS TIGER</v>
      </c>
      <c r="C13" s="1096" t="str">
        <f t="shared" si="4"/>
        <v>NGS</v>
      </c>
      <c r="D13" s="394" t="s">
        <v>722</v>
      </c>
      <c r="E13" s="396">
        <f t="shared" ref="E13:E17" si="5">E11+1</f>
        <v>12</v>
      </c>
      <c r="F13" s="1455">
        <f t="shared" ref="F13:G17" si="6">F11+3</f>
        <v>7</v>
      </c>
      <c r="G13" s="1462">
        <f t="shared" si="6"/>
        <v>7</v>
      </c>
      <c r="H13" s="388">
        <f t="shared" si="3"/>
        <v>43188</v>
      </c>
      <c r="I13" s="388">
        <f t="shared" si="3"/>
        <v>43189</v>
      </c>
      <c r="J13" s="388">
        <f t="shared" si="3"/>
        <v>43188</v>
      </c>
      <c r="K13" s="388">
        <f t="shared" si="3"/>
        <v>43189</v>
      </c>
      <c r="L13" s="116">
        <f t="shared" si="3"/>
        <v>43191</v>
      </c>
      <c r="M13" s="116">
        <f t="shared" si="3"/>
        <v>43192</v>
      </c>
      <c r="N13" s="116">
        <f t="shared" si="3"/>
        <v>43192</v>
      </c>
      <c r="O13" s="116">
        <f t="shared" si="3"/>
        <v>43193</v>
      </c>
      <c r="P13" s="116">
        <f t="shared" si="3"/>
        <v>43194</v>
      </c>
      <c r="Q13" s="116">
        <f t="shared" si="3"/>
        <v>43194</v>
      </c>
      <c r="R13" s="116">
        <f t="shared" si="3"/>
        <v>43196</v>
      </c>
      <c r="S13" s="1463">
        <f t="shared" ref="S13:T17" si="7">S11+1</f>
        <v>12</v>
      </c>
      <c r="T13" s="1464">
        <f t="shared" si="7"/>
        <v>12</v>
      </c>
      <c r="U13" s="1465">
        <v>133</v>
      </c>
      <c r="V13" s="1466">
        <v>133</v>
      </c>
      <c r="W13" s="116">
        <f t="shared" si="1"/>
        <v>43196</v>
      </c>
      <c r="X13" s="116">
        <f t="shared" si="1"/>
        <v>43196</v>
      </c>
      <c r="Y13" s="116">
        <f t="shared" si="1"/>
        <v>43197</v>
      </c>
      <c r="Z13" s="116">
        <f t="shared" si="1"/>
        <v>43197</v>
      </c>
      <c r="AA13" s="116">
        <f t="shared" si="1"/>
        <v>43198</v>
      </c>
      <c r="AB13" s="116">
        <f t="shared" si="1"/>
        <v>43198</v>
      </c>
      <c r="AC13" s="116">
        <f t="shared" si="1"/>
        <v>43199</v>
      </c>
      <c r="AD13" s="116">
        <f t="shared" si="0"/>
        <v>43199</v>
      </c>
      <c r="AE13" s="1467">
        <f t="shared" ref="AE13:AE17" si="8">AE11+1</f>
        <v>12</v>
      </c>
      <c r="AF13" s="1455">
        <f t="shared" ref="AF13:AG13" si="9">AF11+3</f>
        <v>9</v>
      </c>
      <c r="AG13" s="1462">
        <f t="shared" si="9"/>
        <v>9</v>
      </c>
      <c r="AH13" s="116">
        <f t="shared" si="2"/>
        <v>43200</v>
      </c>
      <c r="AI13" s="116">
        <f t="shared" si="2"/>
        <v>43200</v>
      </c>
      <c r="AJ13" s="116">
        <f t="shared" si="2"/>
        <v>43200</v>
      </c>
      <c r="AK13" s="116">
        <f t="shared" si="2"/>
        <v>43201</v>
      </c>
      <c r="AL13" s="116">
        <f t="shared" si="2"/>
        <v>43201</v>
      </c>
      <c r="AM13" s="116">
        <f t="shared" si="2"/>
        <v>43201</v>
      </c>
    </row>
    <row r="14" spans="1:39" ht="24.95" customHeight="1" thickBot="1">
      <c r="A14" s="445">
        <v>15</v>
      </c>
      <c r="B14" s="1094" t="str">
        <f t="shared" si="4"/>
        <v>PROSPER</v>
      </c>
      <c r="C14" s="1097" t="str">
        <f t="shared" si="4"/>
        <v>XPF</v>
      </c>
      <c r="D14" s="559" t="s">
        <v>725</v>
      </c>
      <c r="E14" s="561">
        <f t="shared" si="5"/>
        <v>404</v>
      </c>
      <c r="F14" s="1455">
        <f t="shared" si="6"/>
        <v>71</v>
      </c>
      <c r="G14" s="1462">
        <f t="shared" si="6"/>
        <v>71</v>
      </c>
      <c r="H14" s="562">
        <f t="shared" si="3"/>
        <v>43195</v>
      </c>
      <c r="I14" s="562">
        <f t="shared" si="3"/>
        <v>43196</v>
      </c>
      <c r="J14" s="562">
        <f t="shared" si="3"/>
        <v>43195</v>
      </c>
      <c r="K14" s="562">
        <f t="shared" si="3"/>
        <v>43196</v>
      </c>
      <c r="L14" s="562">
        <f t="shared" si="3"/>
        <v>43198</v>
      </c>
      <c r="M14" s="562">
        <f t="shared" si="3"/>
        <v>43199</v>
      </c>
      <c r="N14" s="562">
        <f t="shared" si="3"/>
        <v>43199</v>
      </c>
      <c r="O14" s="562">
        <f t="shared" si="3"/>
        <v>43200</v>
      </c>
      <c r="P14" s="562">
        <f t="shared" si="3"/>
        <v>43201</v>
      </c>
      <c r="Q14" s="562">
        <f t="shared" si="3"/>
        <v>43201</v>
      </c>
      <c r="R14" s="562">
        <f t="shared" si="3"/>
        <v>43203</v>
      </c>
      <c r="S14" s="1463">
        <f t="shared" si="7"/>
        <v>404</v>
      </c>
      <c r="T14" s="1464">
        <v>42</v>
      </c>
      <c r="U14" s="1465">
        <v>197</v>
      </c>
      <c r="V14" s="1466">
        <v>197</v>
      </c>
      <c r="W14" s="562">
        <f t="shared" si="1"/>
        <v>43203</v>
      </c>
      <c r="X14" s="562">
        <f t="shared" si="1"/>
        <v>43203</v>
      </c>
      <c r="Y14" s="562">
        <f t="shared" si="1"/>
        <v>43204</v>
      </c>
      <c r="Z14" s="562">
        <f t="shared" si="1"/>
        <v>43204</v>
      </c>
      <c r="AA14" s="562">
        <f t="shared" si="1"/>
        <v>43205</v>
      </c>
      <c r="AB14" s="562">
        <f t="shared" si="1"/>
        <v>43205</v>
      </c>
      <c r="AC14" s="562">
        <f t="shared" si="1"/>
        <v>43206</v>
      </c>
      <c r="AD14" s="562">
        <f t="shared" si="0"/>
        <v>43206</v>
      </c>
      <c r="AE14" s="1467">
        <f t="shared" si="8"/>
        <v>404</v>
      </c>
      <c r="AF14" s="1455" t="s">
        <v>728</v>
      </c>
      <c r="AG14" s="1462" t="s">
        <v>729</v>
      </c>
      <c r="AH14" s="562">
        <f t="shared" si="2"/>
        <v>43207</v>
      </c>
      <c r="AI14" s="562">
        <f t="shared" si="2"/>
        <v>43207</v>
      </c>
      <c r="AJ14" s="562">
        <f t="shared" si="2"/>
        <v>43207</v>
      </c>
      <c r="AK14" s="562">
        <f t="shared" si="2"/>
        <v>43208</v>
      </c>
      <c r="AL14" s="562">
        <f t="shared" si="2"/>
        <v>43208</v>
      </c>
      <c r="AM14" s="562">
        <f t="shared" si="2"/>
        <v>43208</v>
      </c>
    </row>
    <row r="15" spans="1:39" ht="24.95" customHeight="1" thickBot="1">
      <c r="A15" s="272">
        <v>16</v>
      </c>
      <c r="B15" s="1093" t="str">
        <f t="shared" si="4"/>
        <v>MS TIGER</v>
      </c>
      <c r="C15" s="1096" t="str">
        <f t="shared" si="4"/>
        <v>NGS</v>
      </c>
      <c r="D15" s="394" t="s">
        <v>722</v>
      </c>
      <c r="E15" s="396">
        <f t="shared" si="5"/>
        <v>13</v>
      </c>
      <c r="F15" s="1455">
        <f t="shared" si="6"/>
        <v>10</v>
      </c>
      <c r="G15" s="1462">
        <f t="shared" si="6"/>
        <v>10</v>
      </c>
      <c r="H15" s="388">
        <f t="shared" si="3"/>
        <v>43202</v>
      </c>
      <c r="I15" s="388">
        <f t="shared" si="3"/>
        <v>43203</v>
      </c>
      <c r="J15" s="388">
        <f t="shared" si="3"/>
        <v>43202</v>
      </c>
      <c r="K15" s="388">
        <f t="shared" si="3"/>
        <v>43203</v>
      </c>
      <c r="L15" s="116">
        <f t="shared" si="3"/>
        <v>43205</v>
      </c>
      <c r="M15" s="116">
        <f t="shared" si="3"/>
        <v>43206</v>
      </c>
      <c r="N15" s="116">
        <f t="shared" si="3"/>
        <v>43206</v>
      </c>
      <c r="O15" s="116">
        <f t="shared" si="3"/>
        <v>43207</v>
      </c>
      <c r="P15" s="116">
        <f t="shared" si="3"/>
        <v>43208</v>
      </c>
      <c r="Q15" s="116">
        <f t="shared" si="3"/>
        <v>43208</v>
      </c>
      <c r="R15" s="116">
        <f t="shared" si="3"/>
        <v>43210</v>
      </c>
      <c r="S15" s="1463">
        <f t="shared" si="7"/>
        <v>13</v>
      </c>
      <c r="T15" s="1464">
        <f t="shared" si="7"/>
        <v>13</v>
      </c>
      <c r="U15" s="1465">
        <v>261</v>
      </c>
      <c r="V15" s="1466">
        <v>261</v>
      </c>
      <c r="W15" s="116">
        <f t="shared" si="1"/>
        <v>43210</v>
      </c>
      <c r="X15" s="116">
        <f t="shared" si="1"/>
        <v>43210</v>
      </c>
      <c r="Y15" s="116">
        <f t="shared" si="1"/>
        <v>43211</v>
      </c>
      <c r="Z15" s="116">
        <f t="shared" si="1"/>
        <v>43211</v>
      </c>
      <c r="AA15" s="116">
        <f t="shared" si="1"/>
        <v>43212</v>
      </c>
      <c r="AB15" s="116">
        <f t="shared" si="1"/>
        <v>43212</v>
      </c>
      <c r="AC15" s="116">
        <f t="shared" si="1"/>
        <v>43213</v>
      </c>
      <c r="AD15" s="116">
        <f t="shared" si="0"/>
        <v>43213</v>
      </c>
      <c r="AE15" s="1467">
        <f t="shared" si="8"/>
        <v>13</v>
      </c>
      <c r="AF15" s="1455">
        <f t="shared" ref="AF15:AG15" si="10">AF13+3</f>
        <v>12</v>
      </c>
      <c r="AG15" s="1462">
        <f t="shared" si="10"/>
        <v>12</v>
      </c>
      <c r="AH15" s="116">
        <f t="shared" si="2"/>
        <v>43214</v>
      </c>
      <c r="AI15" s="116">
        <f t="shared" si="2"/>
        <v>43214</v>
      </c>
      <c r="AJ15" s="116">
        <f t="shared" si="2"/>
        <v>43214</v>
      </c>
      <c r="AK15" s="116">
        <f t="shared" si="2"/>
        <v>43215</v>
      </c>
      <c r="AL15" s="116">
        <f t="shared" si="2"/>
        <v>43215</v>
      </c>
      <c r="AM15" s="116">
        <f t="shared" si="2"/>
        <v>43215</v>
      </c>
    </row>
    <row r="16" spans="1:39" ht="24.95" customHeight="1" thickBot="1">
      <c r="A16" s="445">
        <v>17</v>
      </c>
      <c r="B16" s="1094" t="str">
        <f t="shared" si="4"/>
        <v>PROSPER</v>
      </c>
      <c r="C16" s="1097" t="str">
        <f t="shared" si="4"/>
        <v>XPF</v>
      </c>
      <c r="D16" s="559" t="s">
        <v>725</v>
      </c>
      <c r="E16" s="561">
        <f t="shared" si="5"/>
        <v>405</v>
      </c>
      <c r="F16" s="1455">
        <f t="shared" si="6"/>
        <v>74</v>
      </c>
      <c r="G16" s="1462">
        <f t="shared" si="6"/>
        <v>74</v>
      </c>
      <c r="H16" s="562">
        <f t="shared" si="3"/>
        <v>43209</v>
      </c>
      <c r="I16" s="562">
        <f t="shared" si="3"/>
        <v>43210</v>
      </c>
      <c r="J16" s="562">
        <f t="shared" si="3"/>
        <v>43209</v>
      </c>
      <c r="K16" s="562">
        <f t="shared" si="3"/>
        <v>43210</v>
      </c>
      <c r="L16" s="562">
        <f t="shared" si="3"/>
        <v>43212</v>
      </c>
      <c r="M16" s="562">
        <f t="shared" si="3"/>
        <v>43213</v>
      </c>
      <c r="N16" s="562">
        <f t="shared" si="3"/>
        <v>43213</v>
      </c>
      <c r="O16" s="562">
        <f t="shared" si="3"/>
        <v>43214</v>
      </c>
      <c r="P16" s="562">
        <f t="shared" si="3"/>
        <v>43215</v>
      </c>
      <c r="Q16" s="562">
        <f t="shared" si="3"/>
        <v>43215</v>
      </c>
      <c r="R16" s="562">
        <f t="shared" si="3"/>
        <v>43217</v>
      </c>
      <c r="S16" s="1463">
        <f t="shared" si="7"/>
        <v>405</v>
      </c>
      <c r="T16" s="1464">
        <v>43</v>
      </c>
      <c r="U16" s="1465">
        <v>325</v>
      </c>
      <c r="V16" s="1466">
        <v>325</v>
      </c>
      <c r="W16" s="562">
        <f t="shared" si="1"/>
        <v>43217</v>
      </c>
      <c r="X16" s="562">
        <f t="shared" si="1"/>
        <v>43217</v>
      </c>
      <c r="Y16" s="562">
        <f t="shared" si="1"/>
        <v>43218</v>
      </c>
      <c r="Z16" s="562">
        <f t="shared" si="1"/>
        <v>43218</v>
      </c>
      <c r="AA16" s="562">
        <f t="shared" si="1"/>
        <v>43219</v>
      </c>
      <c r="AB16" s="562">
        <f t="shared" si="1"/>
        <v>43219</v>
      </c>
      <c r="AC16" s="562">
        <f t="shared" si="1"/>
        <v>43220</v>
      </c>
      <c r="AD16" s="562">
        <f t="shared" si="0"/>
        <v>43220</v>
      </c>
      <c r="AE16" s="1467">
        <f t="shared" si="8"/>
        <v>405</v>
      </c>
      <c r="AF16" s="1455" t="s">
        <v>728</v>
      </c>
      <c r="AG16" s="1462" t="s">
        <v>729</v>
      </c>
      <c r="AH16" s="562">
        <f t="shared" si="2"/>
        <v>43221</v>
      </c>
      <c r="AI16" s="562">
        <f t="shared" si="2"/>
        <v>43221</v>
      </c>
      <c r="AJ16" s="562">
        <f t="shared" si="2"/>
        <v>43221</v>
      </c>
      <c r="AK16" s="562">
        <f t="shared" si="2"/>
        <v>43222</v>
      </c>
      <c r="AL16" s="562">
        <f t="shared" si="2"/>
        <v>43222</v>
      </c>
      <c r="AM16" s="562">
        <f t="shared" si="2"/>
        <v>43222</v>
      </c>
    </row>
    <row r="17" spans="1:39" ht="24.95" customHeight="1" thickBot="1">
      <c r="A17" s="272">
        <v>18</v>
      </c>
      <c r="B17" s="1468" t="str">
        <f t="shared" si="4"/>
        <v>MS TIGER</v>
      </c>
      <c r="C17" s="1096" t="str">
        <f t="shared" si="4"/>
        <v>NGS</v>
      </c>
      <c r="D17" s="394" t="s">
        <v>722</v>
      </c>
      <c r="E17" s="396">
        <f t="shared" si="5"/>
        <v>14</v>
      </c>
      <c r="F17" s="1455">
        <f t="shared" si="6"/>
        <v>13</v>
      </c>
      <c r="G17" s="1462">
        <f t="shared" si="6"/>
        <v>13</v>
      </c>
      <c r="H17" s="388">
        <f t="shared" si="3"/>
        <v>43216</v>
      </c>
      <c r="I17" s="388">
        <f t="shared" si="3"/>
        <v>43217</v>
      </c>
      <c r="J17" s="388">
        <f t="shared" si="3"/>
        <v>43216</v>
      </c>
      <c r="K17" s="388">
        <f t="shared" si="3"/>
        <v>43217</v>
      </c>
      <c r="L17" s="116">
        <f t="shared" si="3"/>
        <v>43219</v>
      </c>
      <c r="M17" s="116">
        <f t="shared" si="3"/>
        <v>43220</v>
      </c>
      <c r="N17" s="116">
        <f t="shared" si="3"/>
        <v>43220</v>
      </c>
      <c r="O17" s="116">
        <f t="shared" si="3"/>
        <v>43221</v>
      </c>
      <c r="P17" s="116">
        <f t="shared" si="3"/>
        <v>43222</v>
      </c>
      <c r="Q17" s="116">
        <f t="shared" si="3"/>
        <v>43222</v>
      </c>
      <c r="R17" s="116">
        <f t="shared" si="3"/>
        <v>43224</v>
      </c>
      <c r="S17" s="1463">
        <f t="shared" si="7"/>
        <v>14</v>
      </c>
      <c r="T17" s="1464">
        <f t="shared" si="7"/>
        <v>14</v>
      </c>
      <c r="U17" s="1465">
        <v>389</v>
      </c>
      <c r="V17" s="1466">
        <v>389</v>
      </c>
      <c r="W17" s="116">
        <f t="shared" si="1"/>
        <v>43224</v>
      </c>
      <c r="X17" s="116">
        <f t="shared" si="1"/>
        <v>43224</v>
      </c>
      <c r="Y17" s="116">
        <f t="shared" si="1"/>
        <v>43225</v>
      </c>
      <c r="Z17" s="116">
        <f t="shared" si="1"/>
        <v>43225</v>
      </c>
      <c r="AA17" s="116">
        <f t="shared" si="1"/>
        <v>43226</v>
      </c>
      <c r="AB17" s="116">
        <f t="shared" si="1"/>
        <v>43226</v>
      </c>
      <c r="AC17" s="116">
        <f t="shared" si="1"/>
        <v>43227</v>
      </c>
      <c r="AD17" s="116">
        <f t="shared" si="0"/>
        <v>43227</v>
      </c>
      <c r="AE17" s="1467">
        <f t="shared" si="8"/>
        <v>14</v>
      </c>
      <c r="AF17" s="1455">
        <f t="shared" ref="AF17:AG17" si="11">AF15+3</f>
        <v>15</v>
      </c>
      <c r="AG17" s="1462">
        <f t="shared" si="11"/>
        <v>15</v>
      </c>
      <c r="AH17" s="116">
        <f t="shared" si="2"/>
        <v>43228</v>
      </c>
      <c r="AI17" s="116">
        <f t="shared" si="2"/>
        <v>43228</v>
      </c>
      <c r="AJ17" s="116">
        <f t="shared" si="2"/>
        <v>43228</v>
      </c>
      <c r="AK17" s="116">
        <f t="shared" si="2"/>
        <v>43229</v>
      </c>
      <c r="AL17" s="116">
        <f t="shared" si="2"/>
        <v>43229</v>
      </c>
      <c r="AM17" s="116">
        <f t="shared" si="2"/>
        <v>43229</v>
      </c>
    </row>
    <row r="19" spans="1:39">
      <c r="AL19" s="380" t="s">
        <v>733</v>
      </c>
    </row>
  </sheetData>
  <mergeCells count="34">
    <mergeCell ref="J5:K5"/>
    <mergeCell ref="L5:M5"/>
    <mergeCell ref="AB4:AC4"/>
    <mergeCell ref="AE4:AG5"/>
    <mergeCell ref="X4:Y4"/>
    <mergeCell ref="X5:Y5"/>
    <mergeCell ref="S4:V5"/>
    <mergeCell ref="Z4:AA4"/>
    <mergeCell ref="A4:A8"/>
    <mergeCell ref="B4:B8"/>
    <mergeCell ref="C4:C8"/>
    <mergeCell ref="D4:D5"/>
    <mergeCell ref="E4:G5"/>
    <mergeCell ref="H4:I4"/>
    <mergeCell ref="J4:K4"/>
    <mergeCell ref="L4:M4"/>
    <mergeCell ref="N4:O4"/>
    <mergeCell ref="P4:Q4"/>
    <mergeCell ref="H5:I5"/>
    <mergeCell ref="AI4:AJ4"/>
    <mergeCell ref="AK4:AL4"/>
    <mergeCell ref="D6:D8"/>
    <mergeCell ref="E6:E8"/>
    <mergeCell ref="F6:G8"/>
    <mergeCell ref="S6:T8"/>
    <mergeCell ref="U6:V8"/>
    <mergeCell ref="AF6:AG8"/>
    <mergeCell ref="Z5:AA5"/>
    <mergeCell ref="AB5:AC5"/>
    <mergeCell ref="AI5:AJ5"/>
    <mergeCell ref="AK5:AL5"/>
    <mergeCell ref="AE6:AE8"/>
    <mergeCell ref="N5:O5"/>
    <mergeCell ref="P5:Q5"/>
  </mergeCells>
  <phoneticPr fontId="75" type="noConversion"/>
  <pageMargins left="0.7" right="0.7" top="0.75" bottom="0.75" header="0.3" footer="0.3"/>
  <pageSetup paperSize="9" scale="42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R31"/>
  <sheetViews>
    <sheetView workbookViewId="0">
      <selection activeCell="C31" sqref="C31"/>
    </sheetView>
  </sheetViews>
  <sheetFormatPr defaultColWidth="9" defaultRowHeight="13.5"/>
  <cols>
    <col min="1" max="1" width="4.25" style="266" customWidth="1"/>
    <col min="2" max="2" width="18.5" style="23" customWidth="1"/>
    <col min="3" max="9" width="9" style="23" customWidth="1"/>
    <col min="10" max="11" width="9.375" style="23" customWidth="1"/>
    <col min="12" max="12" width="10.625" style="23" customWidth="1"/>
    <col min="13" max="13" width="9" style="23" customWidth="1"/>
    <col min="14" max="14" width="9.75" style="23" customWidth="1"/>
    <col min="15" max="15" width="8.75" style="23" customWidth="1"/>
    <col min="16" max="16" width="13.25" style="23" customWidth="1"/>
    <col min="17" max="16384" width="9" style="23"/>
  </cols>
  <sheetData>
    <row r="1" spans="1:16" ht="19.5">
      <c r="A1" s="252" t="s">
        <v>201</v>
      </c>
      <c r="B1" s="2"/>
      <c r="C1" s="2"/>
      <c r="D1" s="3"/>
      <c r="E1" s="3"/>
      <c r="F1" s="3"/>
      <c r="G1" s="3"/>
      <c r="H1" s="4"/>
      <c r="I1" s="5"/>
      <c r="J1" s="6"/>
      <c r="K1" s="6"/>
      <c r="L1" s="6"/>
      <c r="N1" s="6"/>
    </row>
    <row r="2" spans="1:16" ht="19.5">
      <c r="A2" s="252" t="s">
        <v>237</v>
      </c>
      <c r="B2" s="2"/>
      <c r="C2" s="2"/>
      <c r="D2" s="7"/>
      <c r="E2" s="7"/>
      <c r="F2" s="7"/>
      <c r="G2" s="7"/>
      <c r="H2" s="8"/>
      <c r="I2" s="9"/>
      <c r="J2" s="10"/>
      <c r="K2" s="10"/>
      <c r="L2" s="10"/>
      <c r="N2" s="10"/>
    </row>
    <row r="3" spans="1:16" ht="15.75" thickBot="1">
      <c r="A3" s="253" t="s">
        <v>202</v>
      </c>
      <c r="B3" s="12"/>
      <c r="C3" s="12"/>
      <c r="D3" s="12"/>
      <c r="E3" s="12"/>
      <c r="F3" s="12"/>
      <c r="G3" s="12"/>
      <c r="H3" s="13"/>
      <c r="I3" s="14"/>
      <c r="J3" s="15"/>
      <c r="K3" s="16"/>
      <c r="L3" s="16"/>
      <c r="M3" s="39"/>
      <c r="N3" s="16"/>
      <c r="O3" s="39"/>
      <c r="P3" s="39"/>
    </row>
    <row r="4" spans="1:16">
      <c r="A4" s="1686" t="s">
        <v>48</v>
      </c>
      <c r="B4" s="1690" t="s">
        <v>0</v>
      </c>
      <c r="C4" s="1693" t="s">
        <v>49</v>
      </c>
      <c r="D4" s="1696" t="s">
        <v>50</v>
      </c>
      <c r="E4" s="1697"/>
      <c r="F4" s="1696" t="s">
        <v>51</v>
      </c>
      <c r="G4" s="1700"/>
      <c r="H4" s="1700"/>
      <c r="I4" s="1697"/>
      <c r="J4" s="1862" t="s">
        <v>74</v>
      </c>
      <c r="K4" s="1863"/>
      <c r="L4" s="1845" t="s">
        <v>109</v>
      </c>
      <c r="M4" s="1833"/>
      <c r="N4" s="1842" t="s">
        <v>108</v>
      </c>
      <c r="O4" s="1833"/>
      <c r="P4" s="329" t="s">
        <v>52</v>
      </c>
    </row>
    <row r="5" spans="1:16">
      <c r="A5" s="1687"/>
      <c r="B5" s="1691"/>
      <c r="C5" s="1694"/>
      <c r="D5" s="1698"/>
      <c r="E5" s="1699"/>
      <c r="F5" s="1698"/>
      <c r="G5" s="1701"/>
      <c r="H5" s="1701"/>
      <c r="I5" s="1699"/>
      <c r="J5" s="1729" t="s">
        <v>30</v>
      </c>
      <c r="K5" s="1730"/>
      <c r="L5" s="2110" t="s">
        <v>98</v>
      </c>
      <c r="M5" s="2111"/>
      <c r="N5" s="2030" t="s">
        <v>91</v>
      </c>
      <c r="O5" s="2031"/>
      <c r="P5" s="330" t="s">
        <v>1</v>
      </c>
    </row>
    <row r="6" spans="1:16">
      <c r="A6" s="1688"/>
      <c r="B6" s="1691"/>
      <c r="C6" s="1694"/>
      <c r="D6" s="1708" t="s">
        <v>54</v>
      </c>
      <c r="E6" s="1731"/>
      <c r="F6" s="1712" t="s">
        <v>54</v>
      </c>
      <c r="G6" s="1713"/>
      <c r="H6" s="1712" t="s">
        <v>56</v>
      </c>
      <c r="I6" s="1718"/>
      <c r="J6" s="17" t="s">
        <v>57</v>
      </c>
      <c r="K6" s="17" t="s">
        <v>4</v>
      </c>
      <c r="L6" s="17" t="s">
        <v>57</v>
      </c>
      <c r="M6" s="17" t="s">
        <v>4</v>
      </c>
      <c r="N6" s="54" t="s">
        <v>57</v>
      </c>
      <c r="O6" s="46" t="s">
        <v>4</v>
      </c>
      <c r="P6" s="49" t="s">
        <v>57</v>
      </c>
    </row>
    <row r="7" spans="1:16">
      <c r="A7" s="1688"/>
      <c r="B7" s="1691"/>
      <c r="C7" s="1694"/>
      <c r="D7" s="1709"/>
      <c r="E7" s="1732"/>
      <c r="F7" s="1714"/>
      <c r="G7" s="1715"/>
      <c r="H7" s="1719"/>
      <c r="I7" s="1720"/>
      <c r="J7" s="52" t="s">
        <v>35</v>
      </c>
      <c r="K7" s="52" t="s">
        <v>36</v>
      </c>
      <c r="L7" s="52" t="s">
        <v>35</v>
      </c>
      <c r="M7" s="52" t="s">
        <v>35</v>
      </c>
      <c r="N7" s="52" t="s">
        <v>35</v>
      </c>
      <c r="O7" s="52" t="s">
        <v>26</v>
      </c>
      <c r="P7" s="53" t="s">
        <v>27</v>
      </c>
    </row>
    <row r="8" spans="1:16" ht="14.25" thickBot="1">
      <c r="A8" s="1689"/>
      <c r="B8" s="1692"/>
      <c r="C8" s="1695"/>
      <c r="D8" s="1710"/>
      <c r="E8" s="1733"/>
      <c r="F8" s="1716"/>
      <c r="G8" s="1717"/>
      <c r="H8" s="1721"/>
      <c r="I8" s="1722"/>
      <c r="J8" s="127"/>
      <c r="K8" s="127"/>
      <c r="L8" s="67"/>
      <c r="M8" s="67"/>
      <c r="N8" s="67"/>
      <c r="O8" s="67"/>
      <c r="P8" s="68"/>
    </row>
    <row r="9" spans="1:16" hidden="1">
      <c r="A9" s="326">
        <v>43</v>
      </c>
      <c r="B9" s="24" t="s">
        <v>203</v>
      </c>
      <c r="C9" s="130" t="s">
        <v>207</v>
      </c>
      <c r="D9" s="18" t="s">
        <v>204</v>
      </c>
      <c r="E9" s="21"/>
      <c r="F9" s="131"/>
      <c r="G9" s="132"/>
      <c r="H9" s="31" t="s">
        <v>208</v>
      </c>
      <c r="I9" s="32" t="s">
        <v>210</v>
      </c>
      <c r="J9" s="19">
        <v>42671</v>
      </c>
      <c r="K9" s="19">
        <v>42674</v>
      </c>
      <c r="L9" s="19">
        <v>42678</v>
      </c>
      <c r="M9" s="19">
        <v>42678</v>
      </c>
      <c r="N9" s="19">
        <v>42678</v>
      </c>
      <c r="O9" s="19">
        <v>42679</v>
      </c>
      <c r="P9" s="19">
        <v>42680</v>
      </c>
    </row>
    <row r="10" spans="1:16" hidden="1">
      <c r="A10" s="326">
        <v>44</v>
      </c>
      <c r="B10" s="24" t="s">
        <v>205</v>
      </c>
      <c r="C10" s="130" t="s">
        <v>207</v>
      </c>
      <c r="D10" s="18" t="s">
        <v>206</v>
      </c>
      <c r="E10" s="21"/>
      <c r="F10" s="131"/>
      <c r="G10" s="132"/>
      <c r="H10" s="31" t="s">
        <v>147</v>
      </c>
      <c r="I10" s="32" t="s">
        <v>148</v>
      </c>
      <c r="J10" s="19">
        <v>42678</v>
      </c>
      <c r="K10" s="19">
        <v>42681</v>
      </c>
      <c r="L10" s="19">
        <v>42685</v>
      </c>
      <c r="M10" s="19">
        <v>42685</v>
      </c>
      <c r="N10" s="19">
        <v>42685</v>
      </c>
      <c r="O10" s="19">
        <v>42686</v>
      </c>
      <c r="P10" s="19">
        <v>42687</v>
      </c>
    </row>
    <row r="11" spans="1:16" hidden="1">
      <c r="A11" s="326">
        <v>45</v>
      </c>
      <c r="B11" s="24" t="s">
        <v>203</v>
      </c>
      <c r="C11" s="130" t="s">
        <v>207</v>
      </c>
      <c r="D11" s="18" t="s">
        <v>204</v>
      </c>
      <c r="E11" s="21"/>
      <c r="F11" s="131"/>
      <c r="G11" s="132"/>
      <c r="H11" s="31" t="s">
        <v>209</v>
      </c>
      <c r="I11" s="32" t="s">
        <v>211</v>
      </c>
      <c r="J11" s="19">
        <f t="shared" ref="J11:P11" si="0">7+J10</f>
        <v>42685</v>
      </c>
      <c r="K11" s="19">
        <f t="shared" si="0"/>
        <v>42688</v>
      </c>
      <c r="L11" s="19">
        <f t="shared" si="0"/>
        <v>42692</v>
      </c>
      <c r="M11" s="19">
        <f t="shared" si="0"/>
        <v>42692</v>
      </c>
      <c r="N11" s="19">
        <f t="shared" si="0"/>
        <v>42692</v>
      </c>
      <c r="O11" s="19">
        <f t="shared" si="0"/>
        <v>42693</v>
      </c>
      <c r="P11" s="19">
        <f t="shared" si="0"/>
        <v>42694</v>
      </c>
    </row>
    <row r="12" spans="1:16" hidden="1">
      <c r="A12" s="326">
        <v>46</v>
      </c>
      <c r="B12" s="24" t="s">
        <v>205</v>
      </c>
      <c r="C12" s="130" t="s">
        <v>207</v>
      </c>
      <c r="D12" s="18" t="s">
        <v>206</v>
      </c>
      <c r="E12" s="21"/>
      <c r="F12" s="131"/>
      <c r="G12" s="132"/>
      <c r="H12" s="31" t="s">
        <v>149</v>
      </c>
      <c r="I12" s="32" t="s">
        <v>150</v>
      </c>
      <c r="J12" s="19">
        <f t="shared" ref="J12:P12" si="1">7+J11</f>
        <v>42692</v>
      </c>
      <c r="K12" s="19">
        <f t="shared" si="1"/>
        <v>42695</v>
      </c>
      <c r="L12" s="19">
        <f t="shared" si="1"/>
        <v>42699</v>
      </c>
      <c r="M12" s="19">
        <f t="shared" si="1"/>
        <v>42699</v>
      </c>
      <c r="N12" s="19">
        <f t="shared" si="1"/>
        <v>42699</v>
      </c>
      <c r="O12" s="19">
        <f t="shared" si="1"/>
        <v>42700</v>
      </c>
      <c r="P12" s="19">
        <f t="shared" si="1"/>
        <v>42701</v>
      </c>
    </row>
    <row r="13" spans="1:16" hidden="1">
      <c r="A13" s="326">
        <v>47</v>
      </c>
      <c r="B13" s="24" t="s">
        <v>203</v>
      </c>
      <c r="C13" s="130" t="s">
        <v>207</v>
      </c>
      <c r="D13" s="18" t="s">
        <v>204</v>
      </c>
      <c r="E13" s="21"/>
      <c r="F13" s="131"/>
      <c r="G13" s="132"/>
      <c r="H13" s="31" t="s">
        <v>212</v>
      </c>
      <c r="I13" s="32" t="s">
        <v>213</v>
      </c>
      <c r="J13" s="19">
        <f t="shared" ref="J13:P13" si="2">7+J12</f>
        <v>42699</v>
      </c>
      <c r="K13" s="19">
        <f t="shared" si="2"/>
        <v>42702</v>
      </c>
      <c r="L13" s="19">
        <f t="shared" si="2"/>
        <v>42706</v>
      </c>
      <c r="M13" s="19">
        <f t="shared" si="2"/>
        <v>42706</v>
      </c>
      <c r="N13" s="19">
        <f t="shared" si="2"/>
        <v>42706</v>
      </c>
      <c r="O13" s="19">
        <f t="shared" si="2"/>
        <v>42707</v>
      </c>
      <c r="P13" s="19">
        <f t="shared" si="2"/>
        <v>42708</v>
      </c>
    </row>
    <row r="14" spans="1:16" hidden="1">
      <c r="A14" s="326">
        <v>48</v>
      </c>
      <c r="B14" s="24" t="s">
        <v>205</v>
      </c>
      <c r="C14" s="130" t="s">
        <v>207</v>
      </c>
      <c r="D14" s="18" t="s">
        <v>206</v>
      </c>
      <c r="E14" s="21"/>
      <c r="F14" s="131"/>
      <c r="G14" s="132"/>
      <c r="H14" s="31" t="s">
        <v>151</v>
      </c>
      <c r="I14" s="32" t="s">
        <v>219</v>
      </c>
      <c r="J14" s="19">
        <f t="shared" ref="J14:P14" si="3">7+J13</f>
        <v>42706</v>
      </c>
      <c r="K14" s="19">
        <f t="shared" si="3"/>
        <v>42709</v>
      </c>
      <c r="L14" s="19">
        <f t="shared" si="3"/>
        <v>42713</v>
      </c>
      <c r="M14" s="19">
        <f t="shared" si="3"/>
        <v>42713</v>
      </c>
      <c r="N14" s="19">
        <f t="shared" si="3"/>
        <v>42713</v>
      </c>
      <c r="O14" s="19">
        <f t="shared" si="3"/>
        <v>42714</v>
      </c>
      <c r="P14" s="19">
        <f t="shared" si="3"/>
        <v>42715</v>
      </c>
    </row>
    <row r="15" spans="1:16" hidden="1">
      <c r="A15" s="326">
        <v>49</v>
      </c>
      <c r="B15" s="24" t="s">
        <v>203</v>
      </c>
      <c r="C15" s="130" t="s">
        <v>207</v>
      </c>
      <c r="D15" s="18" t="s">
        <v>204</v>
      </c>
      <c r="E15" s="21"/>
      <c r="F15" s="131"/>
      <c r="G15" s="132"/>
      <c r="H15" s="31" t="s">
        <v>228</v>
      </c>
      <c r="I15" s="32" t="s">
        <v>214</v>
      </c>
      <c r="J15" s="19">
        <f t="shared" ref="J15:P15" si="4">7+J14</f>
        <v>42713</v>
      </c>
      <c r="K15" s="19">
        <f t="shared" si="4"/>
        <v>42716</v>
      </c>
      <c r="L15" s="19">
        <f t="shared" si="4"/>
        <v>42720</v>
      </c>
      <c r="M15" s="19">
        <f t="shared" si="4"/>
        <v>42720</v>
      </c>
      <c r="N15" s="19">
        <f t="shared" si="4"/>
        <v>42720</v>
      </c>
      <c r="O15" s="19">
        <f t="shared" si="4"/>
        <v>42721</v>
      </c>
      <c r="P15" s="19">
        <f t="shared" si="4"/>
        <v>42722</v>
      </c>
    </row>
    <row r="16" spans="1:16" hidden="1">
      <c r="A16" s="326">
        <v>50</v>
      </c>
      <c r="B16" s="24" t="s">
        <v>205</v>
      </c>
      <c r="C16" s="130" t="s">
        <v>207</v>
      </c>
      <c r="D16" s="18" t="s">
        <v>206</v>
      </c>
      <c r="E16" s="21"/>
      <c r="F16" s="131"/>
      <c r="G16" s="132"/>
      <c r="H16" s="31" t="s">
        <v>224</v>
      </c>
      <c r="I16" s="32" t="s">
        <v>220</v>
      </c>
      <c r="J16" s="19">
        <f t="shared" ref="J16:P16" si="5">7+J15</f>
        <v>42720</v>
      </c>
      <c r="K16" s="19">
        <f t="shared" si="5"/>
        <v>42723</v>
      </c>
      <c r="L16" s="19">
        <f t="shared" si="5"/>
        <v>42727</v>
      </c>
      <c r="M16" s="19">
        <f t="shared" si="5"/>
        <v>42727</v>
      </c>
      <c r="N16" s="19">
        <f t="shared" si="5"/>
        <v>42727</v>
      </c>
      <c r="O16" s="19">
        <f t="shared" si="5"/>
        <v>42728</v>
      </c>
      <c r="P16" s="19">
        <f t="shared" si="5"/>
        <v>42729</v>
      </c>
    </row>
    <row r="17" spans="1:18" hidden="1">
      <c r="A17" s="326">
        <v>51</v>
      </c>
      <c r="B17" s="24" t="s">
        <v>203</v>
      </c>
      <c r="C17" s="130" t="s">
        <v>207</v>
      </c>
      <c r="D17" s="18" t="s">
        <v>204</v>
      </c>
      <c r="E17" s="21"/>
      <c r="F17" s="131"/>
      <c r="G17" s="132"/>
      <c r="H17" s="31" t="s">
        <v>229</v>
      </c>
      <c r="I17" s="32" t="s">
        <v>215</v>
      </c>
      <c r="J17" s="19">
        <f t="shared" ref="J17:P17" si="6">7+J16</f>
        <v>42727</v>
      </c>
      <c r="K17" s="19">
        <f t="shared" si="6"/>
        <v>42730</v>
      </c>
      <c r="L17" s="19">
        <f t="shared" si="6"/>
        <v>42734</v>
      </c>
      <c r="M17" s="19">
        <f t="shared" si="6"/>
        <v>42734</v>
      </c>
      <c r="N17" s="19">
        <f t="shared" si="6"/>
        <v>42734</v>
      </c>
      <c r="O17" s="19">
        <f t="shared" si="6"/>
        <v>42735</v>
      </c>
      <c r="P17" s="19">
        <f t="shared" si="6"/>
        <v>42736</v>
      </c>
    </row>
    <row r="18" spans="1:18" hidden="1">
      <c r="A18" s="326">
        <v>52</v>
      </c>
      <c r="B18" s="24" t="s">
        <v>205</v>
      </c>
      <c r="C18" s="130" t="s">
        <v>207</v>
      </c>
      <c r="D18" s="18" t="s">
        <v>206</v>
      </c>
      <c r="E18" s="21"/>
      <c r="F18" s="131"/>
      <c r="G18" s="132"/>
      <c r="H18" s="31" t="s">
        <v>225</v>
      </c>
      <c r="I18" s="32" t="s">
        <v>221</v>
      </c>
      <c r="J18" s="19">
        <f t="shared" ref="J18:P18" si="7">7+J17</f>
        <v>42734</v>
      </c>
      <c r="K18" s="19">
        <f t="shared" si="7"/>
        <v>42737</v>
      </c>
      <c r="L18" s="19">
        <f t="shared" si="7"/>
        <v>42741</v>
      </c>
      <c r="M18" s="19">
        <f t="shared" si="7"/>
        <v>42741</v>
      </c>
      <c r="N18" s="19">
        <f t="shared" si="7"/>
        <v>42741</v>
      </c>
      <c r="O18" s="19">
        <f t="shared" si="7"/>
        <v>42742</v>
      </c>
      <c r="P18" s="19">
        <f t="shared" si="7"/>
        <v>42743</v>
      </c>
      <c r="R18" s="307"/>
    </row>
    <row r="19" spans="1:18" hidden="1">
      <c r="A19" s="326">
        <v>53</v>
      </c>
      <c r="B19" s="24" t="s">
        <v>203</v>
      </c>
      <c r="C19" s="130" t="s">
        <v>207</v>
      </c>
      <c r="D19" s="18" t="s">
        <v>204</v>
      </c>
      <c r="E19" s="21"/>
      <c r="F19" s="131"/>
      <c r="G19" s="132"/>
      <c r="H19" s="31" t="s">
        <v>230</v>
      </c>
      <c r="I19" s="32" t="s">
        <v>216</v>
      </c>
      <c r="J19" s="19">
        <f t="shared" ref="J19:P19" si="8">7+J18</f>
        <v>42741</v>
      </c>
      <c r="K19" s="19">
        <f t="shared" si="8"/>
        <v>42744</v>
      </c>
      <c r="L19" s="19">
        <f t="shared" si="8"/>
        <v>42748</v>
      </c>
      <c r="M19" s="19">
        <f t="shared" si="8"/>
        <v>42748</v>
      </c>
      <c r="N19" s="19">
        <f t="shared" si="8"/>
        <v>42748</v>
      </c>
      <c r="O19" s="19">
        <f t="shared" si="8"/>
        <v>42749</v>
      </c>
      <c r="P19" s="19">
        <f t="shared" si="8"/>
        <v>42750</v>
      </c>
    </row>
    <row r="20" spans="1:18" hidden="1">
      <c r="A20" s="326">
        <v>54</v>
      </c>
      <c r="B20" s="24" t="s">
        <v>205</v>
      </c>
      <c r="C20" s="130" t="s">
        <v>207</v>
      </c>
      <c r="D20" s="18" t="s">
        <v>206</v>
      </c>
      <c r="E20" s="21"/>
      <c r="F20" s="131"/>
      <c r="G20" s="132"/>
      <c r="H20" s="31" t="s">
        <v>226</v>
      </c>
      <c r="I20" s="32" t="s">
        <v>222</v>
      </c>
      <c r="J20" s="19">
        <f t="shared" ref="J20:P20" si="9">7+J19</f>
        <v>42748</v>
      </c>
      <c r="K20" s="19">
        <f t="shared" si="9"/>
        <v>42751</v>
      </c>
      <c r="L20" s="19">
        <f t="shared" si="9"/>
        <v>42755</v>
      </c>
      <c r="M20" s="19">
        <f t="shared" si="9"/>
        <v>42755</v>
      </c>
      <c r="N20" s="19">
        <f t="shared" si="9"/>
        <v>42755</v>
      </c>
      <c r="O20" s="19">
        <f t="shared" si="9"/>
        <v>42756</v>
      </c>
      <c r="P20" s="19">
        <f t="shared" si="9"/>
        <v>42757</v>
      </c>
    </row>
    <row r="21" spans="1:18" hidden="1">
      <c r="A21" s="326">
        <v>55</v>
      </c>
      <c r="B21" s="24" t="s">
        <v>203</v>
      </c>
      <c r="C21" s="130" t="s">
        <v>207</v>
      </c>
      <c r="D21" s="18" t="s">
        <v>204</v>
      </c>
      <c r="E21" s="21"/>
      <c r="F21" s="131"/>
      <c r="G21" s="132"/>
      <c r="H21" s="31" t="s">
        <v>231</v>
      </c>
      <c r="I21" s="32" t="s">
        <v>217</v>
      </c>
      <c r="J21" s="19">
        <f t="shared" ref="J21:P21" si="10">7+J20</f>
        <v>42755</v>
      </c>
      <c r="K21" s="19">
        <f t="shared" si="10"/>
        <v>42758</v>
      </c>
      <c r="L21" s="19">
        <f t="shared" si="10"/>
        <v>42762</v>
      </c>
      <c r="M21" s="19">
        <f t="shared" si="10"/>
        <v>42762</v>
      </c>
      <c r="N21" s="19">
        <f t="shared" si="10"/>
        <v>42762</v>
      </c>
      <c r="O21" s="19">
        <f t="shared" si="10"/>
        <v>42763</v>
      </c>
      <c r="P21" s="19">
        <f t="shared" si="10"/>
        <v>42764</v>
      </c>
    </row>
    <row r="22" spans="1:18" hidden="1">
      <c r="A22" s="326">
        <v>56</v>
      </c>
      <c r="B22" s="24" t="s">
        <v>205</v>
      </c>
      <c r="C22" s="130" t="s">
        <v>207</v>
      </c>
      <c r="D22" s="18" t="s">
        <v>206</v>
      </c>
      <c r="E22" s="21"/>
      <c r="F22" s="131"/>
      <c r="G22" s="132"/>
      <c r="H22" s="31" t="s">
        <v>227</v>
      </c>
      <c r="I22" s="32" t="s">
        <v>223</v>
      </c>
      <c r="J22" s="19">
        <f t="shared" ref="J22:P22" si="11">7+J21</f>
        <v>42762</v>
      </c>
      <c r="K22" s="19">
        <f t="shared" si="11"/>
        <v>42765</v>
      </c>
      <c r="L22" s="19">
        <f t="shared" si="11"/>
        <v>42769</v>
      </c>
      <c r="M22" s="19">
        <f t="shared" si="11"/>
        <v>42769</v>
      </c>
      <c r="N22" s="19">
        <f t="shared" si="11"/>
        <v>42769</v>
      </c>
      <c r="O22" s="19">
        <f t="shared" si="11"/>
        <v>42770</v>
      </c>
      <c r="P22" s="19">
        <f t="shared" si="11"/>
        <v>42771</v>
      </c>
    </row>
    <row r="23" spans="1:18" hidden="1">
      <c r="A23" s="326">
        <v>57</v>
      </c>
      <c r="B23" s="24" t="s">
        <v>203</v>
      </c>
      <c r="C23" s="130" t="s">
        <v>207</v>
      </c>
      <c r="D23" s="18" t="s">
        <v>204</v>
      </c>
      <c r="E23" s="21"/>
      <c r="F23" s="131"/>
      <c r="G23" s="132"/>
      <c r="H23" s="31" t="s">
        <v>232</v>
      </c>
      <c r="I23" s="32" t="s">
        <v>218</v>
      </c>
      <c r="J23" s="19">
        <f t="shared" ref="J23:P23" si="12">7+J22</f>
        <v>42769</v>
      </c>
      <c r="K23" s="19">
        <f t="shared" si="12"/>
        <v>42772</v>
      </c>
      <c r="L23" s="19">
        <f t="shared" si="12"/>
        <v>42776</v>
      </c>
      <c r="M23" s="19">
        <f t="shared" si="12"/>
        <v>42776</v>
      </c>
      <c r="N23" s="19">
        <f t="shared" si="12"/>
        <v>42776</v>
      </c>
      <c r="O23" s="19">
        <f t="shared" si="12"/>
        <v>42777</v>
      </c>
      <c r="P23" s="19">
        <f t="shared" si="12"/>
        <v>42778</v>
      </c>
    </row>
    <row r="24" spans="1:18">
      <c r="A24" s="269"/>
      <c r="B24" s="297"/>
      <c r="C24" s="227"/>
      <c r="D24" s="327"/>
      <c r="E24" s="298"/>
      <c r="F24" s="228"/>
      <c r="G24" s="229"/>
      <c r="H24" s="299"/>
      <c r="I24" s="300"/>
      <c r="J24" s="301"/>
      <c r="K24" s="301"/>
      <c r="L24" s="328"/>
      <c r="M24" s="328"/>
      <c r="N24" s="328"/>
      <c r="O24" s="328"/>
      <c r="P24" s="301"/>
    </row>
    <row r="27" spans="1:18">
      <c r="A27" s="332" t="s">
        <v>238</v>
      </c>
      <c r="G27" s="45"/>
    </row>
    <row r="28" spans="1:18">
      <c r="G28" s="45"/>
    </row>
    <row r="29" spans="1:18">
      <c r="G29" s="45"/>
    </row>
    <row r="30" spans="1:18">
      <c r="G30" s="45"/>
    </row>
    <row r="31" spans="1:18">
      <c r="G31" s="45"/>
    </row>
  </sheetData>
  <customSheetViews>
    <customSheetView guid="{967F5A9F-B253-4BD7-B2F0-D5E9263F4F1E}" showPageBreaks="1" printArea="1" hiddenRows="1" state="hidden">
      <selection activeCell="C31" sqref="C31"/>
      <pageMargins left="0.5" right="0" top="0.75" bottom="0.75" header="0.3" footer="0.3"/>
      <pageSetup paperSize="9" scale="58" orientation="landscape" r:id="rId1"/>
    </customSheetView>
    <customSheetView guid="{EDB95A30-2005-496F-A42F-4573444B48C4}" showPageBreaks="1" printArea="1" hiddenRows="1" state="hidden">
      <selection activeCell="C31" sqref="C31"/>
      <pageMargins left="0.5" right="0" top="0.75" bottom="0.75" header="0.3" footer="0.3"/>
      <pageSetup paperSize="9" scale="58" orientation="landscape" r:id="rId2"/>
    </customSheetView>
    <customSheetView guid="{BCF08811-82CB-4E16-BDD9-794154AADE6D}" showPageBreaks="1" printArea="1" hiddenRows="1" state="hidden">
      <selection activeCell="C31" sqref="C31"/>
      <pageMargins left="0.5" right="0" top="0.75" bottom="0.75" header="0.3" footer="0.3"/>
      <pageSetup paperSize="9" scale="58" orientation="landscape" r:id="rId3"/>
    </customSheetView>
    <customSheetView guid="{8D57CB67-B754-4BD0-BD8A-07ED4472C255}" showPageBreaks="1" printArea="1" hiddenRows="1" state="hidden">
      <selection activeCell="C31" sqref="C31"/>
      <pageMargins left="0.5" right="0" top="0.75" bottom="0.75" header="0.3" footer="0.3"/>
      <pageSetup paperSize="9" scale="58" orientation="landscape" r:id="rId4"/>
    </customSheetView>
    <customSheetView guid="{CE63BE3B-321D-4576-9D13-C9B7CB99D4AC}" hiddenRows="1" state="hidden">
      <selection activeCell="C31" sqref="C31"/>
      <pageMargins left="0.5" right="0" top="0.75" bottom="0.75" header="0.3" footer="0.3"/>
      <pageSetup paperSize="9" scale="58" orientation="landscape" r:id="rId5"/>
    </customSheetView>
    <customSheetView guid="{58347BB0-EA7D-4163-8F7A-9A95E53AC1B7}" hiddenRows="1" state="hidden">
      <pageMargins left="0.5" right="0" top="0.75" bottom="0.75" header="0.3" footer="0.3"/>
      <pageSetup paperSize="9" scale="58" orientation="landscape" r:id="rId6"/>
    </customSheetView>
    <customSheetView guid="{B5A50C90-D2E8-4109-B6CD-C9EF05DECB2C}" showPageBreaks="1" printArea="1" hiddenRows="1" state="hidden">
      <selection activeCell="C31" sqref="C31"/>
      <pageMargins left="0.5" right="0" top="0.75" bottom="0.75" header="0.3" footer="0.3"/>
      <pageSetup paperSize="9" scale="58" orientation="landscape" r:id="rId7"/>
    </customSheetView>
  </customSheetViews>
  <mergeCells count="15"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N4:O4"/>
    <mergeCell ref="N5:O5"/>
    <mergeCell ref="J4:K4"/>
    <mergeCell ref="L4:M4"/>
    <mergeCell ref="J5:K5"/>
    <mergeCell ref="L5:M5"/>
  </mergeCells>
  <phoneticPr fontId="75" type="noConversion"/>
  <pageMargins left="0.5" right="0" top="0.75" bottom="0.75" header="0.3" footer="0.3"/>
  <pageSetup paperSize="9" scale="58" orientation="landscape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33"/>
  <sheetViews>
    <sheetView zoomScaleNormal="100" zoomScaleSheetLayoutView="70" workbookViewId="0">
      <selection activeCell="D41" sqref="D41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5" width="9" style="142" customWidth="1"/>
    <col min="6" max="7" width="9" style="1" customWidth="1"/>
    <col min="8" max="8" width="9" style="153" customWidth="1"/>
    <col min="9" max="9" width="9" style="158" customWidth="1"/>
    <col min="10" max="15" width="9.375" style="1" customWidth="1"/>
    <col min="16" max="16" width="10.625" style="1" customWidth="1"/>
    <col min="17" max="17" width="9" style="149" customWidth="1"/>
    <col min="18" max="22" width="9" style="149"/>
    <col min="23" max="23" width="9" style="129"/>
    <col min="24" max="16384" width="9" style="1"/>
  </cols>
  <sheetData>
    <row r="1" spans="1:23" s="34" customFormat="1" ht="19.5">
      <c r="A1" s="252" t="s">
        <v>415</v>
      </c>
      <c r="B1" s="137"/>
      <c r="C1" s="137"/>
      <c r="D1" s="167"/>
      <c r="E1" s="167"/>
      <c r="F1" s="3"/>
      <c r="G1" s="3"/>
      <c r="H1" s="150"/>
      <c r="I1" s="154"/>
      <c r="J1" s="6"/>
      <c r="K1" s="6"/>
      <c r="L1" s="6"/>
      <c r="M1" s="6"/>
      <c r="N1" s="6"/>
      <c r="O1" s="6"/>
      <c r="P1" s="192"/>
      <c r="Q1" s="149"/>
      <c r="R1" s="149"/>
      <c r="S1" s="149"/>
      <c r="T1" s="149"/>
      <c r="U1" s="149"/>
      <c r="V1" s="149"/>
      <c r="W1" s="129"/>
    </row>
    <row r="2" spans="1:23" s="34" customFormat="1" ht="19.5">
      <c r="A2" s="252" t="s">
        <v>421</v>
      </c>
      <c r="B2" s="137"/>
      <c r="C2" s="137"/>
      <c r="D2" s="168"/>
      <c r="E2" s="168"/>
      <c r="F2" s="7"/>
      <c r="G2" s="7"/>
      <c r="H2" s="151"/>
      <c r="I2" s="155"/>
      <c r="J2" s="10"/>
      <c r="K2" s="11"/>
      <c r="L2" s="10"/>
      <c r="M2" s="10"/>
      <c r="N2" s="11"/>
      <c r="O2" s="11"/>
      <c r="P2" s="10"/>
      <c r="Q2" s="149"/>
      <c r="R2" s="149"/>
      <c r="S2" s="149"/>
      <c r="T2" s="149"/>
      <c r="U2" s="149"/>
      <c r="V2" s="149"/>
      <c r="W2" s="129"/>
    </row>
    <row r="3" spans="1:23" s="34" customFormat="1" ht="15.75" thickBot="1">
      <c r="A3" s="267" t="s">
        <v>78</v>
      </c>
      <c r="B3" s="169"/>
      <c r="C3" s="169"/>
      <c r="D3" s="169"/>
      <c r="E3" s="169"/>
      <c r="F3" s="12"/>
      <c r="G3" s="12"/>
      <c r="H3" s="152"/>
      <c r="I3" s="156"/>
      <c r="J3" s="15"/>
      <c r="K3" s="15"/>
      <c r="L3" s="15"/>
      <c r="M3" s="16"/>
      <c r="N3" s="15"/>
      <c r="O3" s="15"/>
      <c r="P3" s="16"/>
      <c r="Q3" s="149"/>
      <c r="R3" s="149"/>
      <c r="S3" s="149"/>
      <c r="T3" s="149"/>
      <c r="U3" s="149"/>
      <c r="V3" s="149"/>
      <c r="W3" s="129"/>
    </row>
    <row r="4" spans="1:23" s="147" customFormat="1" ht="15" customHeight="1">
      <c r="A4" s="1750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52</v>
      </c>
      <c r="K4" s="1784"/>
      <c r="L4" s="1785" t="s">
        <v>301</v>
      </c>
      <c r="M4" s="1786"/>
      <c r="N4" s="1777" t="s">
        <v>135</v>
      </c>
      <c r="O4" s="1778"/>
      <c r="P4" s="555" t="s">
        <v>52</v>
      </c>
      <c r="Q4" s="149"/>
      <c r="R4" s="149"/>
      <c r="S4" s="149"/>
      <c r="T4" s="149"/>
      <c r="U4" s="149"/>
      <c r="V4" s="149"/>
      <c r="W4" s="149"/>
    </row>
    <row r="5" spans="1:23" s="147" customFormat="1" ht="15" customHeight="1">
      <c r="A5" s="1751"/>
      <c r="B5" s="1766"/>
      <c r="C5" s="1769"/>
      <c r="D5" s="1762"/>
      <c r="E5" s="1764"/>
      <c r="F5" s="1762"/>
      <c r="G5" s="1763"/>
      <c r="H5" s="1763"/>
      <c r="I5" s="1764"/>
      <c r="J5" s="1781" t="s">
        <v>1</v>
      </c>
      <c r="K5" s="1782"/>
      <c r="L5" s="1775" t="s">
        <v>6</v>
      </c>
      <c r="M5" s="1776"/>
      <c r="N5" s="1779" t="s">
        <v>21</v>
      </c>
      <c r="O5" s="1780"/>
      <c r="P5" s="556" t="s">
        <v>1</v>
      </c>
      <c r="Q5" s="149"/>
      <c r="R5" s="149"/>
      <c r="S5" s="149"/>
      <c r="T5" s="149"/>
      <c r="U5" s="149"/>
      <c r="V5" s="149"/>
      <c r="W5" s="149"/>
    </row>
    <row r="6" spans="1:23" s="147" customFormat="1" ht="15" customHeight="1">
      <c r="A6" s="1751"/>
      <c r="B6" s="1766"/>
      <c r="C6" s="1769"/>
      <c r="D6" s="1771" t="s">
        <v>54</v>
      </c>
      <c r="E6" s="1772" t="s">
        <v>55</v>
      </c>
      <c r="F6" s="1753" t="s">
        <v>54</v>
      </c>
      <c r="G6" s="1754"/>
      <c r="H6" s="1753" t="s">
        <v>56</v>
      </c>
      <c r="I6" s="1754"/>
      <c r="J6" s="183" t="s">
        <v>3</v>
      </c>
      <c r="K6" s="183" t="s">
        <v>4</v>
      </c>
      <c r="L6" s="183" t="s">
        <v>3</v>
      </c>
      <c r="M6" s="183" t="s">
        <v>4</v>
      </c>
      <c r="N6" s="183" t="s">
        <v>3</v>
      </c>
      <c r="O6" s="183" t="s">
        <v>4</v>
      </c>
      <c r="P6" s="183" t="s">
        <v>3</v>
      </c>
      <c r="Q6" s="149"/>
      <c r="R6" s="149"/>
      <c r="S6" s="149"/>
      <c r="T6" s="149"/>
      <c r="U6" s="149"/>
      <c r="V6" s="149"/>
      <c r="W6" s="149"/>
    </row>
    <row r="7" spans="1:23" s="147" customFormat="1" ht="15" customHeight="1">
      <c r="A7" s="1751"/>
      <c r="B7" s="1766"/>
      <c r="C7" s="1769"/>
      <c r="D7" s="1766"/>
      <c r="E7" s="1773"/>
      <c r="F7" s="1755"/>
      <c r="G7" s="1756"/>
      <c r="H7" s="1755"/>
      <c r="I7" s="1756"/>
      <c r="J7" s="191" t="s">
        <v>28</v>
      </c>
      <c r="K7" s="191" t="s">
        <v>29</v>
      </c>
      <c r="L7" s="191" t="s">
        <v>35</v>
      </c>
      <c r="M7" s="191" t="s">
        <v>27</v>
      </c>
      <c r="N7" s="191" t="s">
        <v>27</v>
      </c>
      <c r="O7" s="191" t="s">
        <v>27</v>
      </c>
      <c r="P7" s="191" t="s">
        <v>29</v>
      </c>
      <c r="Q7" s="149"/>
      <c r="R7" s="149"/>
      <c r="S7" s="149"/>
      <c r="T7" s="149"/>
      <c r="U7" s="149"/>
      <c r="V7" s="149"/>
      <c r="W7" s="149"/>
    </row>
    <row r="8" spans="1:23" s="147" customFormat="1" thickBot="1">
      <c r="A8" s="1752"/>
      <c r="B8" s="1767"/>
      <c r="C8" s="1770"/>
      <c r="D8" s="1767"/>
      <c r="E8" s="1774"/>
      <c r="F8" s="1757"/>
      <c r="G8" s="1758"/>
      <c r="H8" s="1757"/>
      <c r="I8" s="1758"/>
      <c r="J8" s="198"/>
      <c r="K8" s="198"/>
      <c r="L8" s="198"/>
      <c r="M8" s="198"/>
      <c r="N8" s="198"/>
      <c r="O8" s="198"/>
      <c r="P8" s="198"/>
      <c r="Q8" s="149"/>
      <c r="R8" s="149"/>
      <c r="S8" s="149"/>
      <c r="T8" s="149"/>
      <c r="U8" s="149"/>
      <c r="V8" s="149"/>
      <c r="W8" s="149"/>
    </row>
    <row r="9" spans="1:23" ht="15" hidden="1" customHeight="1">
      <c r="A9" s="254">
        <v>48</v>
      </c>
      <c r="B9" s="1050" t="s">
        <v>7</v>
      </c>
      <c r="C9" s="709" t="s">
        <v>55</v>
      </c>
      <c r="D9" s="710" t="s">
        <v>8</v>
      </c>
      <c r="E9" s="711"/>
      <c r="F9" s="712">
        <v>762</v>
      </c>
      <c r="G9" s="713">
        <v>762</v>
      </c>
      <c r="H9" s="714">
        <v>773</v>
      </c>
      <c r="I9" s="715">
        <v>773</v>
      </c>
      <c r="J9" s="716">
        <v>43067</v>
      </c>
      <c r="K9" s="716">
        <v>43068</v>
      </c>
      <c r="L9" s="716">
        <v>43070</v>
      </c>
      <c r="M9" s="716">
        <v>43072</v>
      </c>
      <c r="N9" s="718">
        <v>43072</v>
      </c>
      <c r="O9" s="718">
        <v>43072</v>
      </c>
      <c r="P9" s="716">
        <v>43075</v>
      </c>
      <c r="Q9" s="1"/>
    </row>
    <row r="10" spans="1:23" ht="15" hidden="1" customHeight="1">
      <c r="A10" s="254">
        <v>49</v>
      </c>
      <c r="B10" s="1050" t="s">
        <v>345</v>
      </c>
      <c r="C10" s="709" t="s">
        <v>55</v>
      </c>
      <c r="D10" s="710" t="s">
        <v>256</v>
      </c>
      <c r="E10" s="711"/>
      <c r="F10" s="712" t="e">
        <f>#REF!+1</f>
        <v>#REF!</v>
      </c>
      <c r="G10" s="713" t="e">
        <f>#REF!+1</f>
        <v>#REF!</v>
      </c>
      <c r="H10" s="714">
        <v>562</v>
      </c>
      <c r="I10" s="715">
        <v>562</v>
      </c>
      <c r="J10" s="716">
        <f t="shared" ref="J10:J27" si="0">J9+7</f>
        <v>43074</v>
      </c>
      <c r="K10" s="716">
        <f t="shared" ref="K10:K27" si="1">K9+7</f>
        <v>43075</v>
      </c>
      <c r="L10" s="716">
        <f t="shared" ref="L10:L27" si="2">L9+7</f>
        <v>43077</v>
      </c>
      <c r="M10" s="716">
        <f t="shared" ref="M10:M27" si="3">M9+7</f>
        <v>43079</v>
      </c>
      <c r="N10" s="718">
        <f t="shared" ref="N10:O10" si="4">M10</f>
        <v>43079</v>
      </c>
      <c r="O10" s="718">
        <f t="shared" si="4"/>
        <v>43079</v>
      </c>
      <c r="P10" s="716">
        <f t="shared" ref="P10:P27" si="5">P9+7</f>
        <v>43082</v>
      </c>
      <c r="Q10" s="1"/>
    </row>
    <row r="11" spans="1:23" ht="15" hidden="1" customHeight="1">
      <c r="A11" s="254">
        <v>50</v>
      </c>
      <c r="B11" s="1050" t="s">
        <v>7</v>
      </c>
      <c r="C11" s="709" t="s">
        <v>55</v>
      </c>
      <c r="D11" s="710" t="s">
        <v>8</v>
      </c>
      <c r="E11" s="711"/>
      <c r="F11" s="712">
        <f t="shared" ref="F11:G11" si="6">F9+1</f>
        <v>763</v>
      </c>
      <c r="G11" s="713">
        <f t="shared" si="6"/>
        <v>763</v>
      </c>
      <c r="H11" s="714">
        <f t="shared" ref="H11:I11" si="7">H9+2</f>
        <v>775</v>
      </c>
      <c r="I11" s="715">
        <f t="shared" si="7"/>
        <v>775</v>
      </c>
      <c r="J11" s="716">
        <f t="shared" si="0"/>
        <v>43081</v>
      </c>
      <c r="K11" s="716">
        <f t="shared" si="1"/>
        <v>43082</v>
      </c>
      <c r="L11" s="716">
        <f t="shared" si="2"/>
        <v>43084</v>
      </c>
      <c r="M11" s="716">
        <f t="shared" si="3"/>
        <v>43086</v>
      </c>
      <c r="N11" s="718">
        <f t="shared" ref="N11:O11" si="8">M11</f>
        <v>43086</v>
      </c>
      <c r="O11" s="718">
        <f t="shared" si="8"/>
        <v>43086</v>
      </c>
      <c r="P11" s="716">
        <f t="shared" si="5"/>
        <v>43089</v>
      </c>
      <c r="Q11" s="1"/>
    </row>
    <row r="12" spans="1:23" ht="15" hidden="1" customHeight="1">
      <c r="A12" s="254">
        <v>51</v>
      </c>
      <c r="B12" s="1050" t="s">
        <v>345</v>
      </c>
      <c r="C12" s="709" t="s">
        <v>55</v>
      </c>
      <c r="D12" s="710" t="s">
        <v>256</v>
      </c>
      <c r="E12" s="711"/>
      <c r="F12" s="712" t="e">
        <f t="shared" ref="F12:G12" si="9">F10+1</f>
        <v>#REF!</v>
      </c>
      <c r="G12" s="713" t="e">
        <f t="shared" si="9"/>
        <v>#REF!</v>
      </c>
      <c r="H12" s="714">
        <f t="shared" ref="H12:I12" si="10">H10+2</f>
        <v>564</v>
      </c>
      <c r="I12" s="715">
        <f t="shared" si="10"/>
        <v>564</v>
      </c>
      <c r="J12" s="716">
        <f t="shared" si="0"/>
        <v>43088</v>
      </c>
      <c r="K12" s="716">
        <f t="shared" si="1"/>
        <v>43089</v>
      </c>
      <c r="L12" s="716">
        <f t="shared" si="2"/>
        <v>43091</v>
      </c>
      <c r="M12" s="716">
        <f t="shared" si="3"/>
        <v>43093</v>
      </c>
      <c r="N12" s="717">
        <f t="shared" ref="N12:O12" si="11">M12</f>
        <v>43093</v>
      </c>
      <c r="O12" s="717">
        <f t="shared" si="11"/>
        <v>43093</v>
      </c>
      <c r="P12" s="716">
        <f t="shared" si="5"/>
        <v>43096</v>
      </c>
      <c r="Q12" s="1"/>
    </row>
    <row r="13" spans="1:23" ht="15" hidden="1" customHeight="1">
      <c r="A13" s="254">
        <v>52</v>
      </c>
      <c r="B13" s="1050" t="s">
        <v>9</v>
      </c>
      <c r="C13" s="709" t="s">
        <v>55</v>
      </c>
      <c r="D13" s="710" t="s">
        <v>10</v>
      </c>
      <c r="E13" s="711"/>
      <c r="F13" s="712">
        <v>515</v>
      </c>
      <c r="G13" s="713">
        <v>515</v>
      </c>
      <c r="H13" s="714">
        <v>545</v>
      </c>
      <c r="I13" s="715">
        <v>545</v>
      </c>
      <c r="J13" s="716">
        <f t="shared" si="0"/>
        <v>43095</v>
      </c>
      <c r="K13" s="716">
        <f t="shared" si="1"/>
        <v>43096</v>
      </c>
      <c r="L13" s="716">
        <f t="shared" si="2"/>
        <v>43098</v>
      </c>
      <c r="M13" s="716">
        <f t="shared" si="3"/>
        <v>43100</v>
      </c>
      <c r="N13" s="718">
        <f t="shared" ref="N13" si="12">M13</f>
        <v>43100</v>
      </c>
      <c r="O13" s="718">
        <f t="shared" ref="O13" si="13">N13</f>
        <v>43100</v>
      </c>
      <c r="P13" s="716">
        <f t="shared" si="5"/>
        <v>43103</v>
      </c>
      <c r="Q13" s="199"/>
    </row>
    <row r="14" spans="1:23" ht="15" hidden="1" customHeight="1">
      <c r="A14" s="661">
        <v>53</v>
      </c>
      <c r="B14" s="1051" t="s">
        <v>345</v>
      </c>
      <c r="C14" s="882" t="s">
        <v>55</v>
      </c>
      <c r="D14" s="869" t="s">
        <v>256</v>
      </c>
      <c r="E14" s="870"/>
      <c r="F14" s="871"/>
      <c r="G14" s="872"/>
      <c r="H14" s="880"/>
      <c r="I14" s="881"/>
      <c r="J14" s="873">
        <f t="shared" si="0"/>
        <v>43102</v>
      </c>
      <c r="K14" s="873">
        <f t="shared" si="1"/>
        <v>43103</v>
      </c>
      <c r="L14" s="873">
        <f t="shared" si="2"/>
        <v>43105</v>
      </c>
      <c r="M14" s="873">
        <f t="shared" si="3"/>
        <v>43107</v>
      </c>
      <c r="N14" s="873">
        <f t="shared" ref="N14:N17" si="14">M14</f>
        <v>43107</v>
      </c>
      <c r="O14" s="873">
        <f t="shared" ref="O14:O17" si="15">N14</f>
        <v>43107</v>
      </c>
      <c r="P14" s="873">
        <f t="shared" si="5"/>
        <v>43110</v>
      </c>
      <c r="Q14" s="199"/>
    </row>
    <row r="15" spans="1:23" ht="15" hidden="1" customHeight="1">
      <c r="A15" s="661">
        <v>54</v>
      </c>
      <c r="B15" s="1051" t="s">
        <v>7</v>
      </c>
      <c r="C15" s="882" t="s">
        <v>55</v>
      </c>
      <c r="D15" s="869" t="s">
        <v>8</v>
      </c>
      <c r="E15" s="870"/>
      <c r="F15" s="871"/>
      <c r="G15" s="872"/>
      <c r="H15" s="880"/>
      <c r="I15" s="881"/>
      <c r="J15" s="873">
        <f t="shared" si="0"/>
        <v>43109</v>
      </c>
      <c r="K15" s="873">
        <f t="shared" si="1"/>
        <v>43110</v>
      </c>
      <c r="L15" s="873">
        <f t="shared" si="2"/>
        <v>43112</v>
      </c>
      <c r="M15" s="873">
        <f t="shared" si="3"/>
        <v>43114</v>
      </c>
      <c r="N15" s="873">
        <f t="shared" si="14"/>
        <v>43114</v>
      </c>
      <c r="O15" s="873">
        <f t="shared" si="15"/>
        <v>43114</v>
      </c>
      <c r="P15" s="873">
        <f t="shared" si="5"/>
        <v>43117</v>
      </c>
      <c r="Q15" s="199"/>
    </row>
    <row r="16" spans="1:23" ht="14.45" hidden="1" customHeight="1">
      <c r="A16" s="254">
        <v>3</v>
      </c>
      <c r="B16" s="1050" t="s">
        <v>250</v>
      </c>
      <c r="C16" s="709" t="s">
        <v>55</v>
      </c>
      <c r="D16" s="710" t="s">
        <v>251</v>
      </c>
      <c r="E16" s="711"/>
      <c r="F16" s="712">
        <v>393</v>
      </c>
      <c r="G16" s="713">
        <v>393</v>
      </c>
      <c r="H16" s="714">
        <v>393</v>
      </c>
      <c r="I16" s="715">
        <v>393</v>
      </c>
      <c r="J16" s="716">
        <f t="shared" si="0"/>
        <v>43116</v>
      </c>
      <c r="K16" s="716">
        <f t="shared" si="1"/>
        <v>43117</v>
      </c>
      <c r="L16" s="716">
        <f t="shared" si="2"/>
        <v>43119</v>
      </c>
      <c r="M16" s="716">
        <f t="shared" si="3"/>
        <v>43121</v>
      </c>
      <c r="N16" s="718">
        <f t="shared" si="14"/>
        <v>43121</v>
      </c>
      <c r="O16" s="718">
        <f t="shared" si="15"/>
        <v>43121</v>
      </c>
      <c r="P16" s="716">
        <f t="shared" si="5"/>
        <v>43124</v>
      </c>
      <c r="Q16" s="199" t="s">
        <v>603</v>
      </c>
    </row>
    <row r="17" spans="1:17" ht="25.15" customHeight="1">
      <c r="A17" s="254">
        <v>4</v>
      </c>
      <c r="B17" s="1050" t="s">
        <v>250</v>
      </c>
      <c r="C17" s="709" t="s">
        <v>55</v>
      </c>
      <c r="D17" s="710" t="s">
        <v>251</v>
      </c>
      <c r="E17" s="711"/>
      <c r="F17" s="712">
        <v>394</v>
      </c>
      <c r="G17" s="713">
        <v>394</v>
      </c>
      <c r="H17" s="714">
        <v>394</v>
      </c>
      <c r="I17" s="715">
        <v>394</v>
      </c>
      <c r="J17" s="716">
        <f t="shared" si="0"/>
        <v>43123</v>
      </c>
      <c r="K17" s="716">
        <f t="shared" si="1"/>
        <v>43124</v>
      </c>
      <c r="L17" s="716">
        <f t="shared" si="2"/>
        <v>43126</v>
      </c>
      <c r="M17" s="716">
        <f t="shared" si="3"/>
        <v>43128</v>
      </c>
      <c r="N17" s="718">
        <f t="shared" si="14"/>
        <v>43128</v>
      </c>
      <c r="O17" s="718">
        <f t="shared" si="15"/>
        <v>43128</v>
      </c>
      <c r="P17" s="716">
        <f t="shared" si="5"/>
        <v>43131</v>
      </c>
      <c r="Q17" s="199" t="s">
        <v>604</v>
      </c>
    </row>
    <row r="18" spans="1:17" ht="25.15" customHeight="1">
      <c r="A18" s="254">
        <v>5</v>
      </c>
      <c r="B18" s="1747" t="s">
        <v>602</v>
      </c>
      <c r="C18" s="1748"/>
      <c r="D18" s="1748"/>
      <c r="E18" s="1748"/>
      <c r="F18" s="1748"/>
      <c r="G18" s="1748"/>
      <c r="H18" s="1748"/>
      <c r="I18" s="1748"/>
      <c r="J18" s="1748"/>
      <c r="K18" s="1748"/>
      <c r="L18" s="1748"/>
      <c r="M18" s="1748"/>
      <c r="N18" s="1748"/>
      <c r="O18" s="1748"/>
      <c r="P18" s="1749"/>
      <c r="Q18" s="199"/>
    </row>
    <row r="19" spans="1:17" ht="25.15" customHeight="1">
      <c r="A19" s="254">
        <v>6</v>
      </c>
      <c r="B19" s="1050" t="s">
        <v>250</v>
      </c>
      <c r="C19" s="709" t="s">
        <v>55</v>
      </c>
      <c r="D19" s="710" t="s">
        <v>251</v>
      </c>
      <c r="E19" s="711"/>
      <c r="F19" s="712">
        <v>395</v>
      </c>
      <c r="G19" s="713">
        <v>395</v>
      </c>
      <c r="H19" s="714">
        <v>395</v>
      </c>
      <c r="I19" s="715">
        <v>395</v>
      </c>
      <c r="J19" s="716">
        <f>J17+7</f>
        <v>43130</v>
      </c>
      <c r="K19" s="716">
        <f>K17+7</f>
        <v>43131</v>
      </c>
      <c r="L19" s="716">
        <f>L17+7</f>
        <v>43133</v>
      </c>
      <c r="M19" s="716">
        <f>M17+7</f>
        <v>43135</v>
      </c>
      <c r="N19" s="718">
        <f t="shared" ref="N19:N20" si="16">M19</f>
        <v>43135</v>
      </c>
      <c r="O19" s="718">
        <f t="shared" ref="O19:O20" si="17">N19</f>
        <v>43135</v>
      </c>
      <c r="P19" s="716">
        <f>P17+7</f>
        <v>43138</v>
      </c>
      <c r="Q19" s="199" t="s">
        <v>627</v>
      </c>
    </row>
    <row r="20" spans="1:17" ht="25.15" customHeight="1">
      <c r="A20" s="254">
        <v>7</v>
      </c>
      <c r="B20" s="1050" t="s">
        <v>250</v>
      </c>
      <c r="C20" s="709" t="s">
        <v>55</v>
      </c>
      <c r="D20" s="710" t="s">
        <v>251</v>
      </c>
      <c r="E20" s="711"/>
      <c r="F20" s="712">
        <v>396</v>
      </c>
      <c r="G20" s="713">
        <v>396</v>
      </c>
      <c r="H20" s="714">
        <v>396</v>
      </c>
      <c r="I20" s="715">
        <v>396</v>
      </c>
      <c r="J20" s="716">
        <f>J19+7</f>
        <v>43137</v>
      </c>
      <c r="K20" s="716">
        <f>K19+7</f>
        <v>43138</v>
      </c>
      <c r="L20" s="716">
        <f>L19+7</f>
        <v>43140</v>
      </c>
      <c r="M20" s="716">
        <f>M19+7</f>
        <v>43142</v>
      </c>
      <c r="N20" s="718">
        <f t="shared" si="16"/>
        <v>43142</v>
      </c>
      <c r="O20" s="718">
        <f t="shared" si="17"/>
        <v>43142</v>
      </c>
      <c r="P20" s="716">
        <f>P19+7</f>
        <v>43145</v>
      </c>
      <c r="Q20" s="199"/>
    </row>
    <row r="21" spans="1:17" ht="25.15" customHeight="1">
      <c r="A21" s="254">
        <v>8</v>
      </c>
      <c r="B21" s="1050" t="s">
        <v>250</v>
      </c>
      <c r="C21" s="709" t="s">
        <v>55</v>
      </c>
      <c r="D21" s="710" t="s">
        <v>251</v>
      </c>
      <c r="E21" s="711"/>
      <c r="F21" s="712">
        <v>397</v>
      </c>
      <c r="G21" s="713">
        <v>397</v>
      </c>
      <c r="H21" s="714">
        <v>397</v>
      </c>
      <c r="I21" s="715">
        <v>397</v>
      </c>
      <c r="J21" s="716">
        <f t="shared" si="0"/>
        <v>43144</v>
      </c>
      <c r="K21" s="716">
        <f t="shared" si="1"/>
        <v>43145</v>
      </c>
      <c r="L21" s="716">
        <f t="shared" si="2"/>
        <v>43147</v>
      </c>
      <c r="M21" s="716">
        <f t="shared" si="3"/>
        <v>43149</v>
      </c>
      <c r="N21" s="718">
        <f t="shared" ref="N21:N23" si="18">M21</f>
        <v>43149</v>
      </c>
      <c r="O21" s="718">
        <f t="shared" ref="O21:O23" si="19">N21</f>
        <v>43149</v>
      </c>
      <c r="P21" s="716">
        <f t="shared" si="5"/>
        <v>43152</v>
      </c>
    </row>
    <row r="22" spans="1:17" ht="25.15" customHeight="1">
      <c r="A22" s="254">
        <v>9</v>
      </c>
      <c r="B22" s="1050" t="s">
        <v>250</v>
      </c>
      <c r="C22" s="709" t="s">
        <v>55</v>
      </c>
      <c r="D22" s="710" t="s">
        <v>251</v>
      </c>
      <c r="E22" s="711"/>
      <c r="F22" s="712">
        <v>398</v>
      </c>
      <c r="G22" s="713">
        <v>398</v>
      </c>
      <c r="H22" s="714">
        <v>398</v>
      </c>
      <c r="I22" s="715">
        <v>398</v>
      </c>
      <c r="J22" s="716">
        <f t="shared" si="0"/>
        <v>43151</v>
      </c>
      <c r="K22" s="716">
        <f t="shared" si="1"/>
        <v>43152</v>
      </c>
      <c r="L22" s="716">
        <f t="shared" si="2"/>
        <v>43154</v>
      </c>
      <c r="M22" s="716">
        <f t="shared" si="3"/>
        <v>43156</v>
      </c>
      <c r="N22" s="718">
        <f t="shared" si="18"/>
        <v>43156</v>
      </c>
      <c r="O22" s="718">
        <f t="shared" si="19"/>
        <v>43156</v>
      </c>
      <c r="P22" s="716">
        <f t="shared" si="5"/>
        <v>43159</v>
      </c>
    </row>
    <row r="23" spans="1:17" ht="25.15" customHeight="1">
      <c r="A23" s="254">
        <v>10</v>
      </c>
      <c r="B23" s="1050" t="s">
        <v>250</v>
      </c>
      <c r="C23" s="709" t="s">
        <v>55</v>
      </c>
      <c r="D23" s="710" t="s">
        <v>251</v>
      </c>
      <c r="E23" s="711"/>
      <c r="F23" s="712">
        <v>399</v>
      </c>
      <c r="G23" s="713">
        <v>399</v>
      </c>
      <c r="H23" s="714">
        <v>399</v>
      </c>
      <c r="I23" s="715">
        <v>399</v>
      </c>
      <c r="J23" s="716">
        <f t="shared" si="0"/>
        <v>43158</v>
      </c>
      <c r="K23" s="716">
        <f t="shared" si="1"/>
        <v>43159</v>
      </c>
      <c r="L23" s="716">
        <f t="shared" si="2"/>
        <v>43161</v>
      </c>
      <c r="M23" s="716">
        <f t="shared" si="3"/>
        <v>43163</v>
      </c>
      <c r="N23" s="718">
        <f t="shared" si="18"/>
        <v>43163</v>
      </c>
      <c r="O23" s="718">
        <f t="shared" si="19"/>
        <v>43163</v>
      </c>
      <c r="P23" s="716">
        <f t="shared" si="5"/>
        <v>43166</v>
      </c>
    </row>
    <row r="24" spans="1:17" ht="25.15" customHeight="1">
      <c r="A24" s="254">
        <v>11</v>
      </c>
      <c r="B24" s="1050" t="s">
        <v>250</v>
      </c>
      <c r="C24" s="709" t="s">
        <v>55</v>
      </c>
      <c r="D24" s="710" t="s">
        <v>251</v>
      </c>
      <c r="E24" s="711"/>
      <c r="F24" s="712">
        <v>400</v>
      </c>
      <c r="G24" s="713">
        <v>400</v>
      </c>
      <c r="H24" s="714">
        <v>400</v>
      </c>
      <c r="I24" s="715">
        <v>400</v>
      </c>
      <c r="J24" s="716">
        <f t="shared" si="0"/>
        <v>43165</v>
      </c>
      <c r="K24" s="716">
        <f t="shared" si="1"/>
        <v>43166</v>
      </c>
      <c r="L24" s="716">
        <f t="shared" si="2"/>
        <v>43168</v>
      </c>
      <c r="M24" s="716">
        <f t="shared" si="3"/>
        <v>43170</v>
      </c>
      <c r="N24" s="718">
        <f t="shared" ref="N24:N27" si="20">M24</f>
        <v>43170</v>
      </c>
      <c r="O24" s="718">
        <f t="shared" ref="O24:O27" si="21">N24</f>
        <v>43170</v>
      </c>
      <c r="P24" s="716">
        <f t="shared" si="5"/>
        <v>43173</v>
      </c>
    </row>
    <row r="25" spans="1:17" ht="25.15" customHeight="1">
      <c r="A25" s="254">
        <v>12</v>
      </c>
      <c r="B25" s="1050" t="s">
        <v>250</v>
      </c>
      <c r="C25" s="709" t="s">
        <v>55</v>
      </c>
      <c r="D25" s="710" t="s">
        <v>251</v>
      </c>
      <c r="E25" s="711"/>
      <c r="F25" s="712">
        <v>401</v>
      </c>
      <c r="G25" s="713">
        <v>401</v>
      </c>
      <c r="H25" s="714">
        <v>401</v>
      </c>
      <c r="I25" s="715">
        <v>401</v>
      </c>
      <c r="J25" s="716">
        <f t="shared" si="0"/>
        <v>43172</v>
      </c>
      <c r="K25" s="716">
        <f t="shared" si="1"/>
        <v>43173</v>
      </c>
      <c r="L25" s="716">
        <f t="shared" si="2"/>
        <v>43175</v>
      </c>
      <c r="M25" s="716">
        <f t="shared" si="3"/>
        <v>43177</v>
      </c>
      <c r="N25" s="718">
        <f t="shared" si="20"/>
        <v>43177</v>
      </c>
      <c r="O25" s="718">
        <f t="shared" si="21"/>
        <v>43177</v>
      </c>
      <c r="P25" s="716">
        <f t="shared" si="5"/>
        <v>43180</v>
      </c>
    </row>
    <row r="26" spans="1:17" ht="25.15" customHeight="1">
      <c r="A26" s="254">
        <v>13</v>
      </c>
      <c r="B26" s="1050" t="s">
        <v>250</v>
      </c>
      <c r="C26" s="709" t="s">
        <v>55</v>
      </c>
      <c r="D26" s="710" t="s">
        <v>251</v>
      </c>
      <c r="E26" s="711"/>
      <c r="F26" s="712">
        <v>402</v>
      </c>
      <c r="G26" s="713">
        <v>402</v>
      </c>
      <c r="H26" s="714">
        <v>402</v>
      </c>
      <c r="I26" s="715">
        <v>402</v>
      </c>
      <c r="J26" s="716">
        <f t="shared" si="0"/>
        <v>43179</v>
      </c>
      <c r="K26" s="716">
        <f t="shared" si="1"/>
        <v>43180</v>
      </c>
      <c r="L26" s="716">
        <f t="shared" si="2"/>
        <v>43182</v>
      </c>
      <c r="M26" s="716">
        <f t="shared" si="3"/>
        <v>43184</v>
      </c>
      <c r="N26" s="718">
        <f t="shared" si="20"/>
        <v>43184</v>
      </c>
      <c r="O26" s="718">
        <f t="shared" si="21"/>
        <v>43184</v>
      </c>
      <c r="P26" s="716">
        <f t="shared" si="5"/>
        <v>43187</v>
      </c>
    </row>
    <row r="27" spans="1:17" ht="25.15" customHeight="1">
      <c r="A27" s="254">
        <v>14</v>
      </c>
      <c r="B27" s="1050" t="s">
        <v>250</v>
      </c>
      <c r="C27" s="709" t="s">
        <v>55</v>
      </c>
      <c r="D27" s="710" t="s">
        <v>251</v>
      </c>
      <c r="E27" s="711"/>
      <c r="F27" s="712">
        <v>403</v>
      </c>
      <c r="G27" s="713">
        <v>403</v>
      </c>
      <c r="H27" s="714">
        <v>403</v>
      </c>
      <c r="I27" s="715">
        <v>403</v>
      </c>
      <c r="J27" s="716">
        <f t="shared" si="0"/>
        <v>43186</v>
      </c>
      <c r="K27" s="716">
        <f t="shared" si="1"/>
        <v>43187</v>
      </c>
      <c r="L27" s="716">
        <f t="shared" si="2"/>
        <v>43189</v>
      </c>
      <c r="M27" s="716">
        <f t="shared" si="3"/>
        <v>43191</v>
      </c>
      <c r="N27" s="718">
        <f t="shared" si="20"/>
        <v>43191</v>
      </c>
      <c r="O27" s="718">
        <f t="shared" si="21"/>
        <v>43191</v>
      </c>
      <c r="P27" s="716">
        <f t="shared" si="5"/>
        <v>43194</v>
      </c>
    </row>
    <row r="30" spans="1:17" ht="15" customHeight="1">
      <c r="B30" s="694" t="s">
        <v>605</v>
      </c>
      <c r="C30" s="694"/>
      <c r="D30" s="694"/>
      <c r="E30" s="694"/>
      <c r="F30" s="566"/>
    </row>
    <row r="31" spans="1:17" ht="15" customHeight="1">
      <c r="B31" s="285"/>
      <c r="C31" s="285"/>
      <c r="D31" s="285"/>
      <c r="E31" s="285"/>
      <c r="F31" s="29"/>
      <c r="L31" s="1" t="s">
        <v>623</v>
      </c>
    </row>
    <row r="32" spans="1:17" ht="15" customHeight="1">
      <c r="B32" s="285"/>
      <c r="C32" s="285"/>
      <c r="D32" s="285"/>
      <c r="E32" s="285"/>
      <c r="F32" s="29"/>
    </row>
    <row r="33" spans="2:23" ht="15" customHeight="1">
      <c r="B33" s="1"/>
      <c r="C33" s="153"/>
      <c r="D33" s="158"/>
      <c r="E33" s="1"/>
      <c r="H33" s="1"/>
      <c r="I33" s="1"/>
      <c r="L33" s="149"/>
      <c r="M33" s="149"/>
      <c r="N33" s="149"/>
      <c r="O33" s="149"/>
      <c r="P33" s="149"/>
      <c r="R33" s="129"/>
      <c r="S33" s="1"/>
      <c r="T33" s="1"/>
      <c r="U33" s="1"/>
      <c r="V33" s="1"/>
      <c r="W33" s="1"/>
    </row>
  </sheetData>
  <customSheetViews>
    <customSheetView guid="{967F5A9F-B253-4BD7-B2F0-D5E9263F4F1E}" showPageBreaks="1" fitToPage="1">
      <selection activeCell="E34" sqref="E34"/>
      <pageMargins left="0.25" right="0.25" top="0.75" bottom="0.75" header="0.3" footer="0.3"/>
      <pageSetup paperSize="9" scale="62" orientation="landscape" r:id="rId1"/>
    </customSheetView>
    <customSheetView guid="{EDB95A30-2005-496F-A42F-4573444B48C4}" fitToPage="1" topLeftCell="A4">
      <selection activeCell="B1" sqref="B1"/>
      <pageMargins left="0.25" right="0.25" top="0.75" bottom="0.75" header="0.3" footer="0.3"/>
      <pageSetup paperSize="9" scale="53" orientation="landscape" r:id="rId2"/>
    </customSheetView>
    <customSheetView guid="{BCF08811-82CB-4E16-BDD9-794154AADE6D}" showPageBreaks="1" fitToPage="1">
      <selection activeCell="E34" sqref="E34"/>
      <pageMargins left="0.25" right="0.25" top="0.75" bottom="0.75" header="0.3" footer="0.3"/>
      <pageSetup paperSize="9" scale="53" orientation="landscape" r:id="rId3"/>
    </customSheetView>
    <customSheetView guid="{D237E25F-83F7-4363-8B2A-30407D508333}" fitToPage="1" hiddenRows="1" topLeftCell="A36">
      <selection activeCell="K48" sqref="K48"/>
      <pageMargins left="0" right="0.70866141732283472" top="0.74803149606299213" bottom="0.74803149606299213" header="0.31496062992125984" footer="0.31496062992125984"/>
      <pageSetup paperSize="9" scale="78" orientation="landscape" r:id="rId4"/>
    </customSheetView>
    <customSheetView guid="{8D57CB67-B754-4BD0-BD8A-07ED4472C255}" fitToPage="1" topLeftCell="A36">
      <selection activeCell="K48" sqref="K48"/>
      <pageMargins left="0" right="0.70866141732283472" top="0.74803149606299213" bottom="0.74803149606299213" header="0.31496062992125984" footer="0.31496062992125984"/>
      <pageSetup paperSize="9" scale="78" orientation="landscape" r:id="rId5"/>
    </customSheetView>
    <customSheetView guid="{CE63BE3B-321D-4576-9D13-C9B7CB99D4AC}" hiddenRows="1">
      <selection activeCell="J41" sqref="J41"/>
      <pageMargins left="0.23622047244094491" right="0.23622047244094491" top="0.74803149606299213" bottom="0.74803149606299213" header="0.31496062992125984" footer="0.31496062992125984"/>
      <pageSetup paperSize="9" scale="95" orientation="landscape" r:id="rId6"/>
    </customSheetView>
    <customSheetView guid="{58347BB0-EA7D-4163-8F7A-9A95E53AC1B7}" hiddenRows="1">
      <selection activeCell="M45" sqref="M45"/>
      <pageMargins left="0.25" right="0.25" top="0.75" bottom="0.75" header="0.3" footer="0.3"/>
      <pageSetup paperSize="9" scale="70" orientation="landscape" r:id="rId7"/>
    </customSheetView>
    <customSheetView guid="{B5A50C90-D2E8-4109-B6CD-C9EF05DECB2C}" showPageBreaks="1" fitToPage="1" printArea="1">
      <selection activeCell="I59" sqref="I59"/>
      <pageMargins left="0" right="0.70866141732283472" top="0.74803149606299213" bottom="0.74803149606299213" header="0.31496062992125984" footer="0.31496062992125984"/>
      <pageSetup paperSize="9" scale="78" orientation="landscape" r:id="rId8"/>
    </customSheetView>
  </customSheetViews>
  <mergeCells count="16">
    <mergeCell ref="B18:P18"/>
    <mergeCell ref="A4:A8"/>
    <mergeCell ref="H6:I8"/>
    <mergeCell ref="F6:G8"/>
    <mergeCell ref="F4:I5"/>
    <mergeCell ref="D4:E5"/>
    <mergeCell ref="B4:B8"/>
    <mergeCell ref="C4:C8"/>
    <mergeCell ref="D6:D8"/>
    <mergeCell ref="E6:E8"/>
    <mergeCell ref="L5:M5"/>
    <mergeCell ref="N4:O4"/>
    <mergeCell ref="N5:O5"/>
    <mergeCell ref="J5:K5"/>
    <mergeCell ref="J4:K4"/>
    <mergeCell ref="L4:M4"/>
  </mergeCells>
  <phoneticPr fontId="75" type="noConversion"/>
  <pageMargins left="0.25" right="0.25" top="0.75" bottom="0.75" header="0.3" footer="0.3"/>
  <pageSetup paperSize="9" scale="81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Y34"/>
  <sheetViews>
    <sheetView workbookViewId="0">
      <selection activeCell="C41" sqref="C41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3" width="9" style="142" customWidth="1"/>
    <col min="4" max="4" width="9" style="142"/>
    <col min="5" max="5" width="9" style="142" customWidth="1"/>
    <col min="6" max="6" width="9" style="153"/>
    <col min="7" max="7" width="9" style="158"/>
    <col min="8" max="8" width="9" style="153" customWidth="1"/>
    <col min="9" max="9" width="9" style="158"/>
    <col min="10" max="17" width="9.375" style="1" customWidth="1"/>
    <col min="18" max="18" width="10.625" style="1" customWidth="1"/>
    <col min="19" max="19" width="9" style="147"/>
    <col min="20" max="25" width="9" style="142"/>
    <col min="26" max="16384" width="9" style="1"/>
  </cols>
  <sheetData>
    <row r="1" spans="1:25" s="34" customFormat="1" ht="19.5">
      <c r="A1" s="252" t="s">
        <v>416</v>
      </c>
      <c r="B1" s="137"/>
      <c r="C1" s="137"/>
      <c r="D1" s="167"/>
      <c r="E1" s="167"/>
      <c r="F1" s="159"/>
      <c r="G1" s="163"/>
      <c r="H1" s="150"/>
      <c r="I1" s="154"/>
      <c r="J1" s="6"/>
      <c r="K1" s="6"/>
      <c r="L1" s="6"/>
      <c r="M1" s="6"/>
      <c r="N1" s="6"/>
      <c r="O1" s="6"/>
      <c r="P1" s="6"/>
      <c r="Q1" s="6"/>
      <c r="R1" s="192"/>
      <c r="S1" s="147"/>
      <c r="T1" s="147"/>
      <c r="U1" s="147"/>
      <c r="V1" s="147"/>
      <c r="W1" s="147"/>
      <c r="X1" s="147"/>
      <c r="Y1" s="147"/>
    </row>
    <row r="2" spans="1:25" s="34" customFormat="1" ht="19.5">
      <c r="A2" s="252" t="s">
        <v>422</v>
      </c>
      <c r="B2" s="137"/>
      <c r="C2" s="137"/>
      <c r="D2" s="168"/>
      <c r="E2" s="168"/>
      <c r="F2" s="160"/>
      <c r="G2" s="164"/>
      <c r="H2" s="151"/>
      <c r="I2" s="155"/>
      <c r="J2" s="10"/>
      <c r="K2" s="11"/>
      <c r="L2" s="11"/>
      <c r="M2" s="11"/>
      <c r="N2" s="10"/>
      <c r="O2" s="10"/>
      <c r="P2" s="10"/>
      <c r="Q2" s="10"/>
      <c r="R2" s="10"/>
      <c r="S2" s="147"/>
      <c r="T2" s="147"/>
      <c r="U2" s="147"/>
      <c r="V2" s="147"/>
      <c r="W2" s="147"/>
      <c r="X2" s="147"/>
      <c r="Y2" s="147"/>
    </row>
    <row r="3" spans="1:25" s="34" customFormat="1" ht="15.75" thickBot="1">
      <c r="A3" s="253" t="s">
        <v>140</v>
      </c>
      <c r="B3" s="169"/>
      <c r="C3" s="169"/>
      <c r="D3" s="169"/>
      <c r="E3" s="169"/>
      <c r="F3" s="161"/>
      <c r="G3" s="165"/>
      <c r="H3" s="152"/>
      <c r="I3" s="156"/>
      <c r="J3" s="15"/>
      <c r="K3" s="15"/>
      <c r="L3" s="15"/>
      <c r="M3" s="15"/>
      <c r="N3" s="15"/>
      <c r="O3" s="16"/>
      <c r="P3" s="15"/>
      <c r="Q3" s="16"/>
      <c r="R3" s="16"/>
      <c r="S3" s="147"/>
      <c r="T3" s="147"/>
      <c r="U3" s="147"/>
      <c r="V3" s="147"/>
      <c r="W3" s="147"/>
      <c r="X3" s="147"/>
      <c r="Y3" s="147"/>
    </row>
    <row r="4" spans="1:25" s="34" customFormat="1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696" t="s">
        <v>51</v>
      </c>
      <c r="G4" s="1700"/>
      <c r="H4" s="1700"/>
      <c r="I4" s="1697"/>
      <c r="J4" s="1783" t="s">
        <v>52</v>
      </c>
      <c r="K4" s="1784"/>
      <c r="L4" s="1790" t="s">
        <v>325</v>
      </c>
      <c r="M4" s="1791"/>
      <c r="N4" s="1785" t="s">
        <v>79</v>
      </c>
      <c r="O4" s="1786"/>
      <c r="P4" s="1790" t="s">
        <v>326</v>
      </c>
      <c r="Q4" s="1791"/>
      <c r="R4" s="194" t="s">
        <v>52</v>
      </c>
      <c r="S4" s="147"/>
      <c r="T4" s="147"/>
      <c r="U4" s="147"/>
      <c r="V4" s="147"/>
      <c r="W4" s="147"/>
      <c r="X4" s="147"/>
      <c r="Y4" s="147"/>
    </row>
    <row r="5" spans="1:25" s="34" customFormat="1" ht="15" customHeight="1">
      <c r="A5" s="1687"/>
      <c r="B5" s="1766"/>
      <c r="C5" s="1769"/>
      <c r="D5" s="1762"/>
      <c r="E5" s="1764"/>
      <c r="F5" s="1698"/>
      <c r="G5" s="1701"/>
      <c r="H5" s="1701"/>
      <c r="I5" s="1699"/>
      <c r="J5" s="1781" t="s">
        <v>1</v>
      </c>
      <c r="K5" s="1782"/>
      <c r="L5" s="1779" t="s">
        <v>103</v>
      </c>
      <c r="M5" s="1780"/>
      <c r="N5" s="1775" t="s">
        <v>6</v>
      </c>
      <c r="O5" s="1776"/>
      <c r="P5" s="1779" t="s">
        <v>249</v>
      </c>
      <c r="Q5" s="1780"/>
      <c r="R5" s="195" t="s">
        <v>1</v>
      </c>
      <c r="S5" s="147"/>
      <c r="T5" s="147"/>
      <c r="U5" s="147"/>
      <c r="V5" s="147"/>
      <c r="W5" s="147"/>
      <c r="X5" s="147"/>
      <c r="Y5" s="147"/>
    </row>
    <row r="6" spans="1:25" s="34" customFormat="1" ht="15" customHeight="1">
      <c r="A6" s="1688"/>
      <c r="B6" s="1766"/>
      <c r="C6" s="1769"/>
      <c r="D6" s="1792" t="s">
        <v>54</v>
      </c>
      <c r="E6" s="1772" t="s">
        <v>55</v>
      </c>
      <c r="F6" s="1712" t="s">
        <v>54</v>
      </c>
      <c r="G6" s="1713"/>
      <c r="H6" s="1712" t="s">
        <v>56</v>
      </c>
      <c r="I6" s="1718"/>
      <c r="J6" s="183" t="s">
        <v>3</v>
      </c>
      <c r="K6" s="183" t="s">
        <v>4</v>
      </c>
      <c r="L6" s="183" t="s">
        <v>3</v>
      </c>
      <c r="M6" s="183" t="s">
        <v>4</v>
      </c>
      <c r="N6" s="183" t="s">
        <v>3</v>
      </c>
      <c r="O6" s="183" t="s">
        <v>4</v>
      </c>
      <c r="P6" s="183" t="s">
        <v>3</v>
      </c>
      <c r="Q6" s="183" t="s">
        <v>4</v>
      </c>
      <c r="R6" s="196" t="s">
        <v>3</v>
      </c>
      <c r="S6" s="147"/>
      <c r="T6" s="147"/>
      <c r="U6" s="147"/>
      <c r="V6" s="147"/>
      <c r="W6" s="147"/>
      <c r="X6" s="147"/>
      <c r="Y6" s="147"/>
    </row>
    <row r="7" spans="1:25" s="34" customFormat="1" ht="15" customHeight="1">
      <c r="A7" s="1688"/>
      <c r="B7" s="1766"/>
      <c r="C7" s="1769"/>
      <c r="D7" s="1793"/>
      <c r="E7" s="1773"/>
      <c r="F7" s="1714"/>
      <c r="G7" s="1715"/>
      <c r="H7" s="1719"/>
      <c r="I7" s="1720"/>
      <c r="J7" s="191" t="s">
        <v>26</v>
      </c>
      <c r="K7" s="191" t="s">
        <v>27</v>
      </c>
      <c r="L7" s="191" t="s">
        <v>28</v>
      </c>
      <c r="M7" s="191" t="s">
        <v>28</v>
      </c>
      <c r="N7" s="191" t="s">
        <v>29</v>
      </c>
      <c r="O7" s="191" t="s">
        <v>40</v>
      </c>
      <c r="P7" s="191" t="s">
        <v>40</v>
      </c>
      <c r="Q7" s="191" t="s">
        <v>40</v>
      </c>
      <c r="R7" s="197" t="s">
        <v>26</v>
      </c>
      <c r="S7" s="147"/>
      <c r="T7" s="147"/>
      <c r="U7" s="147"/>
      <c r="V7" s="147"/>
      <c r="W7" s="147"/>
      <c r="X7" s="147"/>
      <c r="Y7" s="147"/>
    </row>
    <row r="8" spans="1:25" s="34" customFormat="1" ht="15" customHeight="1" thickBot="1">
      <c r="A8" s="1689"/>
      <c r="B8" s="1767"/>
      <c r="C8" s="1770"/>
      <c r="D8" s="1794"/>
      <c r="E8" s="1774"/>
      <c r="F8" s="1716"/>
      <c r="G8" s="1717"/>
      <c r="H8" s="1721"/>
      <c r="I8" s="1722"/>
      <c r="J8" s="127">
        <v>0.33333333333333331</v>
      </c>
      <c r="K8" s="127">
        <v>0.16666666666666666</v>
      </c>
      <c r="L8" s="127">
        <v>0.33333333333333331</v>
      </c>
      <c r="M8" s="127">
        <v>0.66666666666666663</v>
      </c>
      <c r="N8" s="127">
        <v>0.16666666666666666</v>
      </c>
      <c r="O8" s="127">
        <v>0.5</v>
      </c>
      <c r="P8" s="127">
        <v>0.58333333333333337</v>
      </c>
      <c r="Q8" s="127">
        <v>0.95833333333333337</v>
      </c>
      <c r="R8" s="128">
        <v>4.1666666666666664E-2</v>
      </c>
      <c r="S8" s="147"/>
      <c r="T8" s="147"/>
      <c r="U8" s="147"/>
      <c r="V8" s="147"/>
      <c r="W8" s="147"/>
      <c r="X8" s="147"/>
      <c r="Y8" s="147"/>
    </row>
    <row r="9" spans="1:25" s="29" customFormat="1" ht="15" hidden="1" customHeight="1">
      <c r="A9" s="782">
        <v>48</v>
      </c>
      <c r="B9" s="783" t="s">
        <v>92</v>
      </c>
      <c r="C9" s="784" t="s">
        <v>55</v>
      </c>
      <c r="D9" s="785" t="s">
        <v>93</v>
      </c>
      <c r="E9" s="303"/>
      <c r="F9" s="786">
        <v>104</v>
      </c>
      <c r="G9" s="787">
        <v>104</v>
      </c>
      <c r="H9" s="788">
        <v>76</v>
      </c>
      <c r="I9" s="789">
        <v>77</v>
      </c>
      <c r="J9" s="532">
        <v>43071</v>
      </c>
      <c r="K9" s="532">
        <v>43072</v>
      </c>
      <c r="L9" s="778">
        <v>43074</v>
      </c>
      <c r="M9" s="778">
        <v>43074</v>
      </c>
      <c r="N9" s="533">
        <v>43075</v>
      </c>
      <c r="O9" s="533">
        <v>43076</v>
      </c>
      <c r="P9" s="533">
        <v>43076</v>
      </c>
      <c r="Q9" s="37">
        <v>43076</v>
      </c>
      <c r="R9" s="417">
        <v>43078</v>
      </c>
      <c r="S9" s="781"/>
      <c r="T9" s="285"/>
      <c r="U9" s="285"/>
      <c r="V9" s="285"/>
      <c r="W9" s="285"/>
      <c r="X9" s="285"/>
      <c r="Y9" s="285"/>
    </row>
    <row r="10" spans="1:25" s="29" customFormat="1" ht="15" hidden="1" customHeight="1">
      <c r="A10" s="782">
        <v>49</v>
      </c>
      <c r="B10" s="783" t="s">
        <v>142</v>
      </c>
      <c r="C10" s="784" t="s">
        <v>55</v>
      </c>
      <c r="D10" s="785" t="s">
        <v>143</v>
      </c>
      <c r="E10" s="303"/>
      <c r="F10" s="786">
        <v>296</v>
      </c>
      <c r="G10" s="787">
        <v>296</v>
      </c>
      <c r="H10" s="788">
        <v>379</v>
      </c>
      <c r="I10" s="789">
        <v>380</v>
      </c>
      <c r="J10" s="532">
        <v>43078</v>
      </c>
      <c r="K10" s="532">
        <v>43079</v>
      </c>
      <c r="L10" s="778">
        <v>43081</v>
      </c>
      <c r="M10" s="778">
        <v>43081</v>
      </c>
      <c r="N10" s="846">
        <v>43082</v>
      </c>
      <c r="O10" s="847">
        <v>43083</v>
      </c>
      <c r="P10" s="533">
        <v>43083</v>
      </c>
      <c r="Q10" s="37">
        <v>43083</v>
      </c>
      <c r="R10" s="417">
        <v>43085</v>
      </c>
      <c r="S10" s="378"/>
      <c r="T10" s="285"/>
      <c r="U10" s="285"/>
      <c r="V10" s="285"/>
      <c r="W10" s="285"/>
      <c r="X10" s="285"/>
      <c r="Y10" s="285"/>
    </row>
    <row r="11" spans="1:25" s="29" customFormat="1" ht="15" hidden="1" customHeight="1">
      <c r="A11" s="843">
        <v>50</v>
      </c>
      <c r="B11" s="528" t="s">
        <v>92</v>
      </c>
      <c r="C11" s="173" t="s">
        <v>55</v>
      </c>
      <c r="D11" s="174" t="s">
        <v>93</v>
      </c>
      <c r="E11" s="136"/>
      <c r="F11" s="162">
        <v>106</v>
      </c>
      <c r="G11" s="387"/>
      <c r="H11" s="224">
        <v>77</v>
      </c>
      <c r="I11" s="225"/>
      <c r="J11" s="70">
        <f t="shared" ref="J11:N11" si="0">J10+7</f>
        <v>43085</v>
      </c>
      <c r="K11" s="70">
        <f t="shared" si="0"/>
        <v>43086</v>
      </c>
      <c r="L11" s="70">
        <f t="shared" si="0"/>
        <v>43088</v>
      </c>
      <c r="M11" s="70">
        <f t="shared" si="0"/>
        <v>43088</v>
      </c>
      <c r="N11" s="557">
        <f t="shared" si="0"/>
        <v>43089</v>
      </c>
      <c r="O11" s="557">
        <f t="shared" ref="O11" si="1">7+O10</f>
        <v>43090</v>
      </c>
      <c r="P11" s="1787" t="s">
        <v>492</v>
      </c>
      <c r="Q11" s="1788"/>
      <c r="R11" s="1789"/>
      <c r="S11" s="378" t="s">
        <v>246</v>
      </c>
      <c r="T11" s="285"/>
      <c r="U11" s="285"/>
      <c r="V11" s="285"/>
      <c r="W11" s="285"/>
      <c r="X11" s="285"/>
      <c r="Y11" s="285"/>
    </row>
    <row r="12" spans="1:25" s="29" customFormat="1" ht="15" hidden="1" customHeight="1">
      <c r="A12" s="843">
        <v>50</v>
      </c>
      <c r="B12" s="528" t="s">
        <v>247</v>
      </c>
      <c r="C12" s="173" t="s">
        <v>55</v>
      </c>
      <c r="D12" s="174" t="s">
        <v>248</v>
      </c>
      <c r="E12" s="136"/>
      <c r="F12" s="386"/>
      <c r="G12" s="166">
        <v>193</v>
      </c>
      <c r="H12" s="224"/>
      <c r="I12" s="225" t="s">
        <v>245</v>
      </c>
      <c r="J12" s="133"/>
      <c r="K12" s="133"/>
      <c r="L12" s="133"/>
      <c r="M12" s="133"/>
      <c r="N12" s="557">
        <v>43089</v>
      </c>
      <c r="O12" s="557">
        <v>43090</v>
      </c>
      <c r="P12" s="557">
        <f>P10+7</f>
        <v>43090</v>
      </c>
      <c r="Q12" s="557">
        <v>43090</v>
      </c>
      <c r="R12" s="529">
        <v>43092</v>
      </c>
      <c r="S12" s="378" t="s">
        <v>254</v>
      </c>
      <c r="T12" s="285"/>
      <c r="U12" s="285"/>
      <c r="V12" s="285"/>
      <c r="W12" s="285"/>
      <c r="X12" s="285"/>
      <c r="Y12" s="285"/>
    </row>
    <row r="13" spans="1:25" s="29" customFormat="1" ht="15" hidden="1" customHeight="1">
      <c r="A13" s="535">
        <v>51</v>
      </c>
      <c r="B13" s="170" t="s">
        <v>142</v>
      </c>
      <c r="C13" s="171" t="s">
        <v>55</v>
      </c>
      <c r="D13" s="172" t="s">
        <v>143</v>
      </c>
      <c r="E13" s="696"/>
      <c r="F13" s="81">
        <v>298</v>
      </c>
      <c r="G13" s="73">
        <v>298</v>
      </c>
      <c r="H13" s="83">
        <v>380</v>
      </c>
      <c r="I13" s="157">
        <v>381</v>
      </c>
      <c r="J13" s="532">
        <f>J11+7</f>
        <v>43092</v>
      </c>
      <c r="K13" s="532">
        <f>K11+7</f>
        <v>43093</v>
      </c>
      <c r="L13" s="30">
        <f>L11+7</f>
        <v>43095</v>
      </c>
      <c r="M13" s="30">
        <f>M11+7</f>
        <v>43095</v>
      </c>
      <c r="N13" s="533">
        <f>N11+7</f>
        <v>43096</v>
      </c>
      <c r="O13" s="533">
        <f>7+O11</f>
        <v>43097</v>
      </c>
      <c r="P13" s="100">
        <v>43097</v>
      </c>
      <c r="Q13" s="100">
        <v>43097</v>
      </c>
      <c r="R13" s="418">
        <v>43099</v>
      </c>
      <c r="S13" s="378"/>
      <c r="T13" s="285"/>
      <c r="U13" s="285"/>
      <c r="V13" s="285"/>
      <c r="W13" s="285"/>
      <c r="X13" s="285"/>
      <c r="Y13" s="285"/>
    </row>
    <row r="14" spans="1:25" s="29" customFormat="1" ht="15" hidden="1" customHeight="1">
      <c r="A14" s="535">
        <v>52</v>
      </c>
      <c r="B14" s="170" t="s">
        <v>247</v>
      </c>
      <c r="C14" s="171" t="s">
        <v>55</v>
      </c>
      <c r="D14" s="172" t="s">
        <v>248</v>
      </c>
      <c r="E14" s="842"/>
      <c r="F14" s="81">
        <v>195</v>
      </c>
      <c r="G14" s="73">
        <v>195</v>
      </c>
      <c r="H14" s="83">
        <v>441</v>
      </c>
      <c r="I14" s="157">
        <v>442</v>
      </c>
      <c r="J14" s="532">
        <f t="shared" ref="J14:N14" si="2">J13+7</f>
        <v>43099</v>
      </c>
      <c r="K14" s="532">
        <f t="shared" si="2"/>
        <v>43100</v>
      </c>
      <c r="L14" s="30">
        <f t="shared" si="2"/>
        <v>43102</v>
      </c>
      <c r="M14" s="30">
        <f t="shared" si="2"/>
        <v>43102</v>
      </c>
      <c r="N14" s="533">
        <f t="shared" si="2"/>
        <v>43103</v>
      </c>
      <c r="O14" s="533">
        <f t="shared" ref="O14" si="3">7+O13</f>
        <v>43104</v>
      </c>
      <c r="P14" s="100">
        <f t="shared" ref="P14:Q14" si="4">7+P13</f>
        <v>43104</v>
      </c>
      <c r="Q14" s="100">
        <f t="shared" si="4"/>
        <v>43104</v>
      </c>
      <c r="R14" s="418">
        <f t="shared" ref="R14:R26" si="5">7+R13</f>
        <v>43106</v>
      </c>
      <c r="S14" s="378"/>
      <c r="T14" s="285"/>
      <c r="U14" s="285"/>
      <c r="V14" s="285"/>
      <c r="W14" s="285"/>
      <c r="X14" s="285"/>
      <c r="Y14" s="285"/>
    </row>
    <row r="15" spans="1:25" s="29" customFormat="1" ht="15" customHeight="1">
      <c r="A15" s="535">
        <v>1</v>
      </c>
      <c r="B15" s="170" t="s">
        <v>142</v>
      </c>
      <c r="C15" s="171" t="s">
        <v>55</v>
      </c>
      <c r="D15" s="172" t="s">
        <v>143</v>
      </c>
      <c r="E15" s="804"/>
      <c r="F15" s="81">
        <f t="shared" ref="F15:G15" si="6">F13+2</f>
        <v>300</v>
      </c>
      <c r="G15" s="73">
        <f t="shared" si="6"/>
        <v>300</v>
      </c>
      <c r="H15" s="83">
        <f t="shared" ref="H15:I15" si="7">H13+1</f>
        <v>381</v>
      </c>
      <c r="I15" s="157">
        <f t="shared" si="7"/>
        <v>382</v>
      </c>
      <c r="J15" s="532">
        <f t="shared" ref="J15:N15" si="8">J14+7</f>
        <v>43106</v>
      </c>
      <c r="K15" s="532">
        <f t="shared" si="8"/>
        <v>43107</v>
      </c>
      <c r="L15" s="778">
        <f t="shared" si="8"/>
        <v>43109</v>
      </c>
      <c r="M15" s="778">
        <f t="shared" si="8"/>
        <v>43109</v>
      </c>
      <c r="N15" s="533">
        <f t="shared" si="8"/>
        <v>43110</v>
      </c>
      <c r="O15" s="533">
        <f t="shared" ref="O15" si="9">7+O14</f>
        <v>43111</v>
      </c>
      <c r="P15" s="100">
        <f t="shared" ref="P15:Q15" si="10">7+P14</f>
        <v>43111</v>
      </c>
      <c r="Q15" s="100">
        <f t="shared" si="10"/>
        <v>43111</v>
      </c>
      <c r="R15" s="418">
        <f t="shared" si="5"/>
        <v>43113</v>
      </c>
      <c r="S15" s="378" t="s">
        <v>246</v>
      </c>
      <c r="T15" s="285"/>
      <c r="U15" s="285"/>
      <c r="V15" s="285"/>
      <c r="W15" s="285"/>
      <c r="X15" s="285"/>
      <c r="Y15" s="285"/>
    </row>
    <row r="16" spans="1:25" s="29" customFormat="1" ht="15" customHeight="1">
      <c r="A16" s="535">
        <v>2</v>
      </c>
      <c r="B16" s="170" t="s">
        <v>247</v>
      </c>
      <c r="C16" s="171" t="s">
        <v>55</v>
      </c>
      <c r="D16" s="172" t="s">
        <v>248</v>
      </c>
      <c r="E16" s="804"/>
      <c r="F16" s="81">
        <f t="shared" ref="F16:G16" si="11">F14+2</f>
        <v>197</v>
      </c>
      <c r="G16" s="73">
        <f t="shared" si="11"/>
        <v>197</v>
      </c>
      <c r="H16" s="83">
        <f t="shared" ref="H16:I16" si="12">H14+1</f>
        <v>442</v>
      </c>
      <c r="I16" s="157">
        <f t="shared" si="12"/>
        <v>443</v>
      </c>
      <c r="J16" s="532">
        <f t="shared" ref="J16:N16" si="13">J15+7</f>
        <v>43113</v>
      </c>
      <c r="K16" s="532">
        <f t="shared" si="13"/>
        <v>43114</v>
      </c>
      <c r="L16" s="30">
        <f t="shared" si="13"/>
        <v>43116</v>
      </c>
      <c r="M16" s="30">
        <f t="shared" si="13"/>
        <v>43116</v>
      </c>
      <c r="N16" s="533">
        <f t="shared" si="13"/>
        <v>43117</v>
      </c>
      <c r="O16" s="533">
        <f t="shared" ref="O16" si="14">7+O15</f>
        <v>43118</v>
      </c>
      <c r="P16" s="100">
        <f t="shared" ref="P16:Q16" si="15">7+P15</f>
        <v>43118</v>
      </c>
      <c r="Q16" s="100">
        <f t="shared" si="15"/>
        <v>43118</v>
      </c>
      <c r="R16" s="418">
        <f t="shared" si="5"/>
        <v>43120</v>
      </c>
      <c r="S16" s="378"/>
      <c r="T16" s="285"/>
      <c r="U16" s="285"/>
      <c r="V16" s="285"/>
      <c r="W16" s="285"/>
      <c r="X16" s="285"/>
      <c r="Y16" s="285"/>
    </row>
    <row r="17" spans="1:25" s="29" customFormat="1" ht="15" customHeight="1">
      <c r="A17" s="535">
        <v>3</v>
      </c>
      <c r="B17" s="170" t="s">
        <v>142</v>
      </c>
      <c r="C17" s="171" t="s">
        <v>55</v>
      </c>
      <c r="D17" s="172" t="s">
        <v>143</v>
      </c>
      <c r="E17" s="804"/>
      <c r="F17" s="81">
        <f t="shared" ref="F17:G17" si="16">F15+2</f>
        <v>302</v>
      </c>
      <c r="G17" s="73">
        <f t="shared" si="16"/>
        <v>302</v>
      </c>
      <c r="H17" s="83">
        <f t="shared" ref="H17:I17" si="17">H15+1</f>
        <v>382</v>
      </c>
      <c r="I17" s="157">
        <f t="shared" si="17"/>
        <v>383</v>
      </c>
      <c r="J17" s="532">
        <f t="shared" ref="J17:N17" si="18">J16+7</f>
        <v>43120</v>
      </c>
      <c r="K17" s="532">
        <f t="shared" si="18"/>
        <v>43121</v>
      </c>
      <c r="L17" s="778">
        <f t="shared" si="18"/>
        <v>43123</v>
      </c>
      <c r="M17" s="778">
        <f t="shared" si="18"/>
        <v>43123</v>
      </c>
      <c r="N17" s="533">
        <f t="shared" si="18"/>
        <v>43124</v>
      </c>
      <c r="O17" s="533">
        <f t="shared" ref="O17" si="19">7+O16</f>
        <v>43125</v>
      </c>
      <c r="P17" s="100">
        <f t="shared" ref="P17:Q17" si="20">7+P16</f>
        <v>43125</v>
      </c>
      <c r="Q17" s="100">
        <f t="shared" si="20"/>
        <v>43125</v>
      </c>
      <c r="R17" s="418">
        <f t="shared" si="5"/>
        <v>43127</v>
      </c>
      <c r="S17" s="378" t="s">
        <v>254</v>
      </c>
      <c r="T17" s="285"/>
      <c r="U17" s="285"/>
      <c r="V17" s="285"/>
      <c r="W17" s="285"/>
      <c r="X17" s="285"/>
      <c r="Y17" s="285"/>
    </row>
    <row r="18" spans="1:25" s="29" customFormat="1" ht="15" customHeight="1">
      <c r="A18" s="535">
        <v>4</v>
      </c>
      <c r="B18" s="170" t="s">
        <v>247</v>
      </c>
      <c r="C18" s="171" t="s">
        <v>55</v>
      </c>
      <c r="D18" s="172" t="s">
        <v>248</v>
      </c>
      <c r="E18" s="804"/>
      <c r="F18" s="81">
        <f t="shared" ref="F18:G18" si="21">F16+2</f>
        <v>199</v>
      </c>
      <c r="G18" s="73">
        <f t="shared" si="21"/>
        <v>199</v>
      </c>
      <c r="H18" s="83">
        <f t="shared" ref="H18:I18" si="22">H16+1</f>
        <v>443</v>
      </c>
      <c r="I18" s="157">
        <f t="shared" si="22"/>
        <v>444</v>
      </c>
      <c r="J18" s="532">
        <f t="shared" ref="J18:N18" si="23">J17+7</f>
        <v>43127</v>
      </c>
      <c r="K18" s="532">
        <f t="shared" si="23"/>
        <v>43128</v>
      </c>
      <c r="L18" s="30">
        <f t="shared" si="23"/>
        <v>43130</v>
      </c>
      <c r="M18" s="30">
        <f t="shared" si="23"/>
        <v>43130</v>
      </c>
      <c r="N18" s="533">
        <f t="shared" si="23"/>
        <v>43131</v>
      </c>
      <c r="O18" s="533">
        <f t="shared" ref="O18" si="24">7+O17</f>
        <v>43132</v>
      </c>
      <c r="P18" s="100">
        <f t="shared" ref="P18:Q18" si="25">7+P17</f>
        <v>43132</v>
      </c>
      <c r="Q18" s="100">
        <f t="shared" si="25"/>
        <v>43132</v>
      </c>
      <c r="R18" s="418">
        <f t="shared" si="5"/>
        <v>43134</v>
      </c>
      <c r="S18" s="378"/>
      <c r="T18" s="285"/>
      <c r="U18" s="285"/>
      <c r="V18" s="285"/>
      <c r="W18" s="285"/>
      <c r="X18" s="285"/>
      <c r="Y18" s="285"/>
    </row>
    <row r="19" spans="1:25" s="29" customFormat="1" ht="15" customHeight="1">
      <c r="A19" s="535">
        <v>5</v>
      </c>
      <c r="B19" s="170" t="s">
        <v>142</v>
      </c>
      <c r="C19" s="171" t="s">
        <v>55</v>
      </c>
      <c r="D19" s="172" t="s">
        <v>143</v>
      </c>
      <c r="E19" s="804"/>
      <c r="F19" s="81">
        <f t="shared" ref="F19:G19" si="26">F17+2</f>
        <v>304</v>
      </c>
      <c r="G19" s="73">
        <f t="shared" si="26"/>
        <v>304</v>
      </c>
      <c r="H19" s="83">
        <f t="shared" ref="H19:I19" si="27">H17+1</f>
        <v>383</v>
      </c>
      <c r="I19" s="157">
        <f t="shared" si="27"/>
        <v>384</v>
      </c>
      <c r="J19" s="532">
        <f t="shared" ref="J19:N19" si="28">J18+7</f>
        <v>43134</v>
      </c>
      <c r="K19" s="532">
        <f t="shared" si="28"/>
        <v>43135</v>
      </c>
      <c r="L19" s="133">
        <f t="shared" si="28"/>
        <v>43137</v>
      </c>
      <c r="M19" s="133">
        <f t="shared" si="28"/>
        <v>43137</v>
      </c>
      <c r="N19" s="533">
        <f t="shared" si="28"/>
        <v>43138</v>
      </c>
      <c r="O19" s="533">
        <f t="shared" ref="O19:Q22" si="29">7+O18</f>
        <v>43139</v>
      </c>
      <c r="P19" s="100">
        <f t="shared" ref="P19:Q19" si="30">7+P18</f>
        <v>43139</v>
      </c>
      <c r="Q19" s="100">
        <f t="shared" si="30"/>
        <v>43139</v>
      </c>
      <c r="R19" s="418">
        <f t="shared" si="5"/>
        <v>43141</v>
      </c>
      <c r="S19" s="378" t="s">
        <v>259</v>
      </c>
      <c r="T19" s="285"/>
      <c r="U19" s="285"/>
      <c r="V19" s="285"/>
      <c r="W19" s="285"/>
      <c r="X19" s="285"/>
      <c r="Y19" s="285"/>
    </row>
    <row r="20" spans="1:25" s="29" customFormat="1" ht="15" customHeight="1">
      <c r="A20" s="535">
        <v>6</v>
      </c>
      <c r="B20" s="170" t="s">
        <v>247</v>
      </c>
      <c r="C20" s="171" t="s">
        <v>55</v>
      </c>
      <c r="D20" s="172" t="s">
        <v>248</v>
      </c>
      <c r="E20" s="884"/>
      <c r="F20" s="81">
        <f t="shared" ref="F20:G20" si="31">F18+2</f>
        <v>201</v>
      </c>
      <c r="G20" s="73">
        <f t="shared" si="31"/>
        <v>201</v>
      </c>
      <c r="H20" s="83">
        <f t="shared" ref="H20:I20" si="32">H18+1</f>
        <v>444</v>
      </c>
      <c r="I20" s="157">
        <f t="shared" si="32"/>
        <v>445</v>
      </c>
      <c r="J20" s="532">
        <f t="shared" ref="J20:N20" si="33">J19+7</f>
        <v>43141</v>
      </c>
      <c r="K20" s="532">
        <f t="shared" si="33"/>
        <v>43142</v>
      </c>
      <c r="L20" s="133">
        <f t="shared" si="33"/>
        <v>43144</v>
      </c>
      <c r="M20" s="133">
        <f t="shared" si="33"/>
        <v>43144</v>
      </c>
      <c r="N20" s="533">
        <f t="shared" si="33"/>
        <v>43145</v>
      </c>
      <c r="O20" s="533">
        <f t="shared" si="29"/>
        <v>43146</v>
      </c>
      <c r="P20" s="100">
        <f t="shared" si="29"/>
        <v>43146</v>
      </c>
      <c r="Q20" s="100">
        <f t="shared" si="29"/>
        <v>43146</v>
      </c>
      <c r="R20" s="418">
        <f t="shared" si="5"/>
        <v>43148</v>
      </c>
      <c r="S20" s="378" t="s">
        <v>447</v>
      </c>
      <c r="T20" s="285"/>
      <c r="U20" s="285"/>
      <c r="V20" s="285"/>
      <c r="W20" s="285"/>
      <c r="X20" s="285"/>
      <c r="Y20" s="285"/>
    </row>
    <row r="21" spans="1:25" s="29" customFormat="1" ht="15" customHeight="1">
      <c r="A21" s="535">
        <v>7</v>
      </c>
      <c r="B21" s="170" t="s">
        <v>142</v>
      </c>
      <c r="C21" s="171" t="s">
        <v>55</v>
      </c>
      <c r="D21" s="172" t="s">
        <v>143</v>
      </c>
      <c r="E21" s="884"/>
      <c r="F21" s="81">
        <f t="shared" ref="F21:G21" si="34">F19+2</f>
        <v>306</v>
      </c>
      <c r="G21" s="73">
        <f t="shared" si="34"/>
        <v>306</v>
      </c>
      <c r="H21" s="83">
        <f t="shared" ref="H21:I21" si="35">H19+1</f>
        <v>384</v>
      </c>
      <c r="I21" s="157">
        <f t="shared" si="35"/>
        <v>385</v>
      </c>
      <c r="J21" s="532">
        <f t="shared" ref="J21:N21" si="36">J20+7</f>
        <v>43148</v>
      </c>
      <c r="K21" s="532">
        <f t="shared" si="36"/>
        <v>43149</v>
      </c>
      <c r="L21" s="30">
        <f t="shared" si="36"/>
        <v>43151</v>
      </c>
      <c r="M21" s="30">
        <f t="shared" si="36"/>
        <v>43151</v>
      </c>
      <c r="N21" s="533">
        <f t="shared" si="36"/>
        <v>43152</v>
      </c>
      <c r="O21" s="533">
        <f t="shared" si="29"/>
        <v>43153</v>
      </c>
      <c r="P21" s="100">
        <f t="shared" si="29"/>
        <v>43153</v>
      </c>
      <c r="Q21" s="100">
        <f t="shared" si="29"/>
        <v>43153</v>
      </c>
      <c r="R21" s="418">
        <f t="shared" si="5"/>
        <v>43155</v>
      </c>
      <c r="S21" s="378"/>
      <c r="T21" s="285"/>
      <c r="U21" s="285"/>
      <c r="V21" s="285"/>
      <c r="W21" s="285"/>
      <c r="X21" s="285"/>
      <c r="Y21" s="285"/>
    </row>
    <row r="22" spans="1:25" s="29" customFormat="1" ht="15" customHeight="1">
      <c r="A22" s="535">
        <v>8</v>
      </c>
      <c r="B22" s="170" t="s">
        <v>247</v>
      </c>
      <c r="C22" s="171" t="s">
        <v>55</v>
      </c>
      <c r="D22" s="172" t="s">
        <v>248</v>
      </c>
      <c r="E22" s="884"/>
      <c r="F22" s="81">
        <f t="shared" ref="F22:G22" si="37">F20+2</f>
        <v>203</v>
      </c>
      <c r="G22" s="73">
        <f t="shared" si="37"/>
        <v>203</v>
      </c>
      <c r="H22" s="83">
        <f t="shared" ref="H22:I22" si="38">H20+1</f>
        <v>445</v>
      </c>
      <c r="I22" s="157">
        <f t="shared" si="38"/>
        <v>446</v>
      </c>
      <c r="J22" s="532">
        <f t="shared" ref="J22:N22" si="39">J21+7</f>
        <v>43155</v>
      </c>
      <c r="K22" s="532">
        <f t="shared" si="39"/>
        <v>43156</v>
      </c>
      <c r="L22" s="30">
        <f t="shared" si="39"/>
        <v>43158</v>
      </c>
      <c r="M22" s="30">
        <f t="shared" si="39"/>
        <v>43158</v>
      </c>
      <c r="N22" s="533">
        <f t="shared" si="39"/>
        <v>43159</v>
      </c>
      <c r="O22" s="533">
        <f t="shared" si="29"/>
        <v>43160</v>
      </c>
      <c r="P22" s="100">
        <f t="shared" si="29"/>
        <v>43160</v>
      </c>
      <c r="Q22" s="100">
        <f t="shared" si="29"/>
        <v>43160</v>
      </c>
      <c r="R22" s="418">
        <f t="shared" si="5"/>
        <v>43162</v>
      </c>
      <c r="S22" s="378"/>
      <c r="T22" s="285"/>
      <c r="U22" s="285"/>
      <c r="V22" s="285"/>
      <c r="W22" s="285"/>
      <c r="X22" s="285"/>
      <c r="Y22" s="285"/>
    </row>
    <row r="23" spans="1:25" s="29" customFormat="1" ht="15" customHeight="1">
      <c r="A23" s="535">
        <v>9</v>
      </c>
      <c r="B23" s="170" t="s">
        <v>142</v>
      </c>
      <c r="C23" s="171" t="s">
        <v>55</v>
      </c>
      <c r="D23" s="172" t="s">
        <v>143</v>
      </c>
      <c r="E23" s="977"/>
      <c r="F23" s="81">
        <f t="shared" ref="F23:G23" si="40">F21+2</f>
        <v>308</v>
      </c>
      <c r="G23" s="73">
        <f t="shared" si="40"/>
        <v>308</v>
      </c>
      <c r="H23" s="83">
        <f t="shared" ref="H23:I23" si="41">H21+1</f>
        <v>385</v>
      </c>
      <c r="I23" s="157">
        <f t="shared" si="41"/>
        <v>386</v>
      </c>
      <c r="J23" s="532">
        <f t="shared" ref="J23:N23" si="42">J22+7</f>
        <v>43162</v>
      </c>
      <c r="K23" s="532">
        <f t="shared" si="42"/>
        <v>43163</v>
      </c>
      <c r="L23" s="30">
        <f t="shared" si="42"/>
        <v>43165</v>
      </c>
      <c r="M23" s="30">
        <f t="shared" si="42"/>
        <v>43165</v>
      </c>
      <c r="N23" s="533">
        <f t="shared" si="42"/>
        <v>43166</v>
      </c>
      <c r="O23" s="533">
        <f t="shared" ref="O23:Q23" si="43">7+O22</f>
        <v>43167</v>
      </c>
      <c r="P23" s="100">
        <f t="shared" si="43"/>
        <v>43167</v>
      </c>
      <c r="Q23" s="100">
        <f t="shared" si="43"/>
        <v>43167</v>
      </c>
      <c r="R23" s="418">
        <f t="shared" si="5"/>
        <v>43169</v>
      </c>
      <c r="S23" s="378"/>
      <c r="T23" s="285"/>
      <c r="U23" s="285"/>
      <c r="V23" s="285"/>
      <c r="W23" s="285"/>
      <c r="X23" s="285"/>
      <c r="Y23" s="285"/>
    </row>
    <row r="24" spans="1:25" s="29" customFormat="1" ht="15" customHeight="1">
      <c r="A24" s="535">
        <v>10</v>
      </c>
      <c r="B24" s="170" t="s">
        <v>247</v>
      </c>
      <c r="C24" s="171" t="s">
        <v>55</v>
      </c>
      <c r="D24" s="172" t="s">
        <v>248</v>
      </c>
      <c r="E24" s="977"/>
      <c r="F24" s="81">
        <f t="shared" ref="F24:G24" si="44">F22+2</f>
        <v>205</v>
      </c>
      <c r="G24" s="73">
        <f t="shared" si="44"/>
        <v>205</v>
      </c>
      <c r="H24" s="83">
        <f t="shared" ref="H24:I24" si="45">H22+1</f>
        <v>446</v>
      </c>
      <c r="I24" s="157">
        <f t="shared" si="45"/>
        <v>447</v>
      </c>
      <c r="J24" s="532">
        <f t="shared" ref="J24:N24" si="46">J23+7</f>
        <v>43169</v>
      </c>
      <c r="K24" s="532">
        <f t="shared" si="46"/>
        <v>43170</v>
      </c>
      <c r="L24" s="30">
        <f t="shared" si="46"/>
        <v>43172</v>
      </c>
      <c r="M24" s="30">
        <f t="shared" si="46"/>
        <v>43172</v>
      </c>
      <c r="N24" s="533">
        <f t="shared" si="46"/>
        <v>43173</v>
      </c>
      <c r="O24" s="533">
        <f t="shared" ref="O24:Q24" si="47">7+O23</f>
        <v>43174</v>
      </c>
      <c r="P24" s="100">
        <f t="shared" si="47"/>
        <v>43174</v>
      </c>
      <c r="Q24" s="100">
        <f t="shared" si="47"/>
        <v>43174</v>
      </c>
      <c r="R24" s="418">
        <f t="shared" si="5"/>
        <v>43176</v>
      </c>
      <c r="S24" s="378"/>
      <c r="T24" s="285"/>
      <c r="U24" s="285"/>
      <c r="V24" s="285"/>
      <c r="W24" s="285"/>
      <c r="X24" s="285"/>
      <c r="Y24" s="285"/>
    </row>
    <row r="25" spans="1:25" s="29" customFormat="1" ht="15" customHeight="1">
      <c r="A25" s="535">
        <v>11</v>
      </c>
      <c r="B25" s="170" t="s">
        <v>142</v>
      </c>
      <c r="C25" s="171" t="s">
        <v>55</v>
      </c>
      <c r="D25" s="172" t="s">
        <v>143</v>
      </c>
      <c r="E25" s="977"/>
      <c r="F25" s="81">
        <f t="shared" ref="F25:G25" si="48">F23+2</f>
        <v>310</v>
      </c>
      <c r="G25" s="73">
        <f t="shared" si="48"/>
        <v>310</v>
      </c>
      <c r="H25" s="83">
        <f t="shared" ref="H25:I25" si="49">H23+1</f>
        <v>386</v>
      </c>
      <c r="I25" s="157">
        <f t="shared" si="49"/>
        <v>387</v>
      </c>
      <c r="J25" s="532">
        <f t="shared" ref="J25:N25" si="50">J24+7</f>
        <v>43176</v>
      </c>
      <c r="K25" s="532">
        <f t="shared" si="50"/>
        <v>43177</v>
      </c>
      <c r="L25" s="30">
        <f t="shared" si="50"/>
        <v>43179</v>
      </c>
      <c r="M25" s="30">
        <f t="shared" si="50"/>
        <v>43179</v>
      </c>
      <c r="N25" s="533">
        <f t="shared" si="50"/>
        <v>43180</v>
      </c>
      <c r="O25" s="533">
        <f t="shared" ref="O25:Q25" si="51">7+O24</f>
        <v>43181</v>
      </c>
      <c r="P25" s="100">
        <f t="shared" si="51"/>
        <v>43181</v>
      </c>
      <c r="Q25" s="100">
        <f t="shared" si="51"/>
        <v>43181</v>
      </c>
      <c r="R25" s="418">
        <f t="shared" si="5"/>
        <v>43183</v>
      </c>
      <c r="S25" s="378"/>
      <c r="T25" s="285"/>
      <c r="U25" s="285"/>
      <c r="V25" s="285"/>
      <c r="W25" s="285"/>
      <c r="X25" s="285"/>
      <c r="Y25" s="285"/>
    </row>
    <row r="26" spans="1:25" ht="15" customHeight="1">
      <c r="A26" s="535">
        <v>12</v>
      </c>
      <c r="B26" s="170" t="s">
        <v>247</v>
      </c>
      <c r="C26" s="171" t="s">
        <v>55</v>
      </c>
      <c r="D26" s="172" t="s">
        <v>248</v>
      </c>
      <c r="E26" s="977"/>
      <c r="F26" s="81">
        <f t="shared" ref="F26:G26" si="52">F24+2</f>
        <v>207</v>
      </c>
      <c r="G26" s="73">
        <f t="shared" si="52"/>
        <v>207</v>
      </c>
      <c r="H26" s="83">
        <f t="shared" ref="H26:I26" si="53">H24+1</f>
        <v>447</v>
      </c>
      <c r="I26" s="157">
        <f t="shared" si="53"/>
        <v>448</v>
      </c>
      <c r="J26" s="532">
        <f t="shared" ref="J26:N26" si="54">J25+7</f>
        <v>43183</v>
      </c>
      <c r="K26" s="532">
        <f t="shared" si="54"/>
        <v>43184</v>
      </c>
      <c r="L26" s="30">
        <f t="shared" si="54"/>
        <v>43186</v>
      </c>
      <c r="M26" s="30">
        <f t="shared" si="54"/>
        <v>43186</v>
      </c>
      <c r="N26" s="533">
        <f t="shared" si="54"/>
        <v>43187</v>
      </c>
      <c r="O26" s="533">
        <f t="shared" ref="O26:Q26" si="55">7+O25</f>
        <v>43188</v>
      </c>
      <c r="P26" s="100">
        <f t="shared" si="55"/>
        <v>43188</v>
      </c>
      <c r="Q26" s="100">
        <f t="shared" si="55"/>
        <v>43188</v>
      </c>
      <c r="R26" s="418">
        <f t="shared" si="5"/>
        <v>43190</v>
      </c>
    </row>
    <row r="27" spans="1:25" ht="15" customHeight="1">
      <c r="A27" s="790"/>
      <c r="B27" s="578"/>
      <c r="Q27" s="577"/>
    </row>
    <row r="28" spans="1:25" ht="15" customHeight="1">
      <c r="A28" s="790"/>
      <c r="B28" s="578"/>
      <c r="Q28" s="577"/>
    </row>
    <row r="29" spans="1:25" ht="15" customHeight="1">
      <c r="A29" s="790"/>
      <c r="B29" s="578"/>
      <c r="Q29" s="577" t="s">
        <v>624</v>
      </c>
    </row>
    <row r="30" spans="1:25" ht="15" customHeight="1">
      <c r="A30" s="790"/>
      <c r="B30" s="578"/>
    </row>
    <row r="31" spans="1:25" ht="15" customHeight="1">
      <c r="A31" s="790" t="s">
        <v>246</v>
      </c>
      <c r="B31" s="578" t="s">
        <v>529</v>
      </c>
    </row>
    <row r="32" spans="1:25" ht="15" customHeight="1">
      <c r="A32" s="790" t="s">
        <v>254</v>
      </c>
      <c r="B32" s="578" t="s">
        <v>529</v>
      </c>
    </row>
    <row r="33" spans="1:2" ht="15" customHeight="1">
      <c r="A33" s="790" t="s">
        <v>259</v>
      </c>
      <c r="B33" s="578" t="s">
        <v>529</v>
      </c>
    </row>
    <row r="34" spans="1:2" ht="15" customHeight="1">
      <c r="A34" s="790" t="s">
        <v>447</v>
      </c>
      <c r="B34" s="578" t="s">
        <v>529</v>
      </c>
    </row>
  </sheetData>
  <customSheetViews>
    <customSheetView guid="{967F5A9F-B253-4BD7-B2F0-D5E9263F4F1E}" showPageBreaks="1" fitToPage="1" printArea="1" topLeftCell="A4">
      <selection activeCell="J19" sqref="F19:J19"/>
      <pageMargins left="0" right="0.70866141732283472" top="0.74803149606299213" bottom="0.74803149606299213" header="0.31496062992125984" footer="0.31496062992125984"/>
      <pageSetup paperSize="9" scale="60" orientation="landscape" r:id="rId1"/>
    </customSheetView>
    <customSheetView guid="{EDB95A30-2005-496F-A42F-4573444B48C4}" showPageBreaks="1" fitToPage="1" printArea="1" topLeftCell="A4">
      <selection activeCell="O24" sqref="O24"/>
      <pageMargins left="0" right="0.70866141732283472" top="0.74803149606299213" bottom="0.74803149606299213" header="0.31496062992125984" footer="0.31496062992125984"/>
      <pageSetup paperSize="9" scale="60" orientation="landscape" r:id="rId2"/>
    </customSheetView>
    <customSheetView guid="{BCF08811-82CB-4E16-BDD9-794154AADE6D}" showPageBreaks="1" fitToPage="1" printArea="1" topLeftCell="A4">
      <selection activeCell="J19" sqref="F19:J19"/>
      <pageMargins left="0" right="0.70866141732283472" top="0.74803149606299213" bottom="0.74803149606299213" header="0.31496062992125984" footer="0.31496062992125984"/>
      <pageSetup paperSize="9" scale="60" orientation="landscape" r:id="rId3"/>
    </customSheetView>
    <customSheetView guid="{8D57CB67-B754-4BD0-BD8A-07ED4472C255}" showPageBreaks="1" fitToPage="1" printArea="1" topLeftCell="A4">
      <selection activeCell="J19" sqref="F19:J19"/>
      <pageMargins left="0" right="0.70866141732283472" top="0.74803149606299213" bottom="0.74803149606299213" header="0.31496062992125984" footer="0.31496062992125984"/>
      <pageSetup paperSize="9" scale="60" orientation="landscape" r:id="rId4"/>
    </customSheetView>
    <customSheetView guid="{CE63BE3B-321D-4576-9D13-C9B7CB99D4AC}" hiddenRows="1">
      <selection activeCell="R48" sqref="R48"/>
      <pageMargins left="0.39370078740157483" right="0" top="0.74803149606299213" bottom="0.74803149606299213" header="0.31496062992125984" footer="0.31496062992125984"/>
      <pageSetup paperSize="9" scale="85" orientation="landscape" r:id="rId5"/>
    </customSheetView>
    <customSheetView guid="{58347BB0-EA7D-4163-8F7A-9A95E53AC1B7}" fitToPage="1" hiddenRows="1">
      <selection activeCell="L73" sqref="L73"/>
      <pageMargins left="0" right="0.70866141732283472" top="0.74803149606299213" bottom="0.74803149606299213" header="0.31496062992125984" footer="0.31496062992125984"/>
      <pageSetup paperSize="9" scale="79" orientation="landscape" r:id="rId6"/>
    </customSheetView>
    <customSheetView guid="{B5A50C90-D2E8-4109-B6CD-C9EF05DECB2C}" showPageBreaks="1" printArea="1" hiddenRows="1">
      <selection activeCell="D56" sqref="D56"/>
      <pageMargins left="0" right="0.70866141732283472" top="0.74803149606299213" bottom="0.74803149606299213" header="0.31496062992125984" footer="0.31496062992125984"/>
      <pageSetup paperSize="9" scale="83" orientation="landscape" r:id="rId7"/>
    </customSheetView>
  </customSheetViews>
  <mergeCells count="18">
    <mergeCell ref="A4:A8"/>
    <mergeCell ref="B4:B8"/>
    <mergeCell ref="C4:C8"/>
    <mergeCell ref="D4:E5"/>
    <mergeCell ref="F4:I5"/>
    <mergeCell ref="D6:D8"/>
    <mergeCell ref="E6:E8"/>
    <mergeCell ref="F6:G8"/>
    <mergeCell ref="H6:I8"/>
    <mergeCell ref="P11:R11"/>
    <mergeCell ref="N4:O4"/>
    <mergeCell ref="P4:Q4"/>
    <mergeCell ref="J5:K5"/>
    <mergeCell ref="N5:O5"/>
    <mergeCell ref="P5:Q5"/>
    <mergeCell ref="J4:K4"/>
    <mergeCell ref="L4:M4"/>
    <mergeCell ref="L5:M5"/>
  </mergeCells>
  <phoneticPr fontId="75" type="noConversion"/>
  <pageMargins left="0" right="0.70866141732283472" top="0.74803149606299213" bottom="0.74803149606299213" header="0.31496062992125984" footer="0.31496062992125984"/>
  <pageSetup paperSize="9" scale="78" orientation="landscape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Z28"/>
  <sheetViews>
    <sheetView zoomScaleNormal="100" workbookViewId="0">
      <selection activeCell="E45" sqref="E45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5" width="9" style="142"/>
    <col min="6" max="9" width="9" style="1"/>
    <col min="10" max="11" width="9.375" style="1" customWidth="1"/>
    <col min="12" max="13" width="9.375" style="1" hidden="1" customWidth="1"/>
    <col min="14" max="19" width="9.375" style="1" customWidth="1"/>
    <col min="20" max="20" width="10.625" style="1" customWidth="1"/>
    <col min="21" max="26" width="9" style="149"/>
    <col min="27" max="16384" width="9" style="1"/>
  </cols>
  <sheetData>
    <row r="1" spans="1:26" ht="19.5">
      <c r="A1" s="252" t="s">
        <v>417</v>
      </c>
      <c r="B1" s="137"/>
      <c r="C1" s="137"/>
      <c r="D1" s="167"/>
      <c r="E1" s="167"/>
      <c r="F1" s="3"/>
      <c r="G1" s="3"/>
      <c r="H1" s="4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192"/>
      <c r="U1" s="1"/>
      <c r="V1" s="1"/>
      <c r="W1" s="1"/>
      <c r="X1" s="1"/>
      <c r="Y1" s="1"/>
      <c r="Z1" s="1"/>
    </row>
    <row r="2" spans="1:26" ht="19.5">
      <c r="A2" s="252" t="s">
        <v>423</v>
      </c>
      <c r="B2" s="137"/>
      <c r="C2" s="137"/>
      <c r="D2" s="168"/>
      <c r="E2" s="168"/>
      <c r="F2" s="168"/>
      <c r="G2" s="168"/>
      <c r="H2" s="140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"/>
      <c r="V2" s="1"/>
      <c r="W2" s="1"/>
      <c r="X2" s="1"/>
      <c r="Y2" s="1"/>
      <c r="Z2" s="1"/>
    </row>
    <row r="3" spans="1:26" ht="15.75" thickBot="1">
      <c r="A3" s="253" t="s">
        <v>499</v>
      </c>
      <c r="B3" s="169"/>
      <c r="C3" s="169"/>
      <c r="D3" s="169"/>
      <c r="E3" s="169"/>
      <c r="F3" s="169"/>
      <c r="G3" s="169"/>
      <c r="H3" s="144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"/>
      <c r="V3" s="1"/>
      <c r="W3" s="1"/>
      <c r="X3" s="1"/>
      <c r="Y3" s="1"/>
      <c r="Z3" s="1"/>
    </row>
    <row r="4" spans="1:26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696" t="s">
        <v>51</v>
      </c>
      <c r="G4" s="1700"/>
      <c r="H4" s="1700"/>
      <c r="I4" s="1697"/>
      <c r="J4" s="1807" t="s">
        <v>52</v>
      </c>
      <c r="K4" s="1808"/>
      <c r="L4" s="1799" t="s">
        <v>117</v>
      </c>
      <c r="M4" s="1800"/>
      <c r="N4" s="1795" t="s">
        <v>498</v>
      </c>
      <c r="O4" s="1796"/>
      <c r="P4" s="1801" t="s">
        <v>300</v>
      </c>
      <c r="Q4" s="1802"/>
      <c r="R4" s="1795" t="s">
        <v>498</v>
      </c>
      <c r="S4" s="1796"/>
      <c r="T4" s="1052" t="s">
        <v>52</v>
      </c>
      <c r="U4" s="1"/>
      <c r="V4" s="1"/>
      <c r="W4" s="1"/>
      <c r="X4" s="1"/>
      <c r="Y4" s="1"/>
      <c r="Z4" s="1"/>
    </row>
    <row r="5" spans="1:26" ht="15" customHeight="1">
      <c r="A5" s="1687"/>
      <c r="B5" s="1766"/>
      <c r="C5" s="1769"/>
      <c r="D5" s="1762"/>
      <c r="E5" s="1764"/>
      <c r="F5" s="1698"/>
      <c r="G5" s="1701"/>
      <c r="H5" s="1701"/>
      <c r="I5" s="1699"/>
      <c r="J5" s="1803" t="s">
        <v>1</v>
      </c>
      <c r="K5" s="1804"/>
      <c r="L5" s="1797" t="s">
        <v>21</v>
      </c>
      <c r="M5" s="1798"/>
      <c r="N5" s="1797" t="s">
        <v>103</v>
      </c>
      <c r="O5" s="1798"/>
      <c r="P5" s="1805" t="s">
        <v>17</v>
      </c>
      <c r="Q5" s="1806"/>
      <c r="R5" s="1797" t="s">
        <v>21</v>
      </c>
      <c r="S5" s="1798"/>
      <c r="T5" s="1053" t="s">
        <v>1</v>
      </c>
      <c r="U5" s="1"/>
      <c r="V5" s="1"/>
      <c r="W5" s="1"/>
      <c r="X5" s="1"/>
      <c r="Y5" s="1"/>
      <c r="Z5" s="1"/>
    </row>
    <row r="6" spans="1:26" ht="15" customHeight="1">
      <c r="A6" s="1809"/>
      <c r="B6" s="1766"/>
      <c r="C6" s="1769"/>
      <c r="D6" s="1792" t="s">
        <v>54</v>
      </c>
      <c r="E6" s="1772" t="s">
        <v>55</v>
      </c>
      <c r="F6" s="1712" t="s">
        <v>54</v>
      </c>
      <c r="G6" s="1713"/>
      <c r="H6" s="1712" t="s">
        <v>56</v>
      </c>
      <c r="I6" s="1718"/>
      <c r="J6" s="183" t="s">
        <v>3</v>
      </c>
      <c r="K6" s="183" t="s">
        <v>4</v>
      </c>
      <c r="L6" s="183" t="s">
        <v>3</v>
      </c>
      <c r="M6" s="183" t="s">
        <v>4</v>
      </c>
      <c r="N6" s="183" t="s">
        <v>3</v>
      </c>
      <c r="O6" s="183" t="s">
        <v>4</v>
      </c>
      <c r="P6" s="183" t="s">
        <v>3</v>
      </c>
      <c r="Q6" s="183" t="s">
        <v>4</v>
      </c>
      <c r="R6" s="183" t="s">
        <v>3</v>
      </c>
      <c r="S6" s="183" t="s">
        <v>4</v>
      </c>
      <c r="T6" s="183" t="s">
        <v>3</v>
      </c>
      <c r="U6" s="1"/>
      <c r="V6" s="1"/>
      <c r="W6" s="1"/>
      <c r="X6" s="1"/>
      <c r="Y6" s="1"/>
      <c r="Z6" s="1"/>
    </row>
    <row r="7" spans="1:26" ht="15" customHeight="1">
      <c r="A7" s="1809"/>
      <c r="B7" s="1766"/>
      <c r="C7" s="1769"/>
      <c r="D7" s="1793"/>
      <c r="E7" s="1773"/>
      <c r="F7" s="1714"/>
      <c r="G7" s="1715"/>
      <c r="H7" s="1719"/>
      <c r="I7" s="1720"/>
      <c r="J7" s="191" t="s">
        <v>36</v>
      </c>
      <c r="K7" s="191" t="s">
        <v>28</v>
      </c>
      <c r="L7" s="191" t="s">
        <v>40</v>
      </c>
      <c r="M7" s="191" t="s">
        <v>40</v>
      </c>
      <c r="N7" s="191" t="s">
        <v>40</v>
      </c>
      <c r="O7" s="191" t="s">
        <v>40</v>
      </c>
      <c r="P7" s="191" t="s">
        <v>40</v>
      </c>
      <c r="Q7" s="191" t="s">
        <v>35</v>
      </c>
      <c r="R7" s="191" t="s">
        <v>35</v>
      </c>
      <c r="S7" s="191" t="s">
        <v>26</v>
      </c>
      <c r="T7" s="191" t="s">
        <v>36</v>
      </c>
      <c r="U7" s="1"/>
      <c r="V7" s="1"/>
      <c r="W7" s="1"/>
      <c r="X7" s="1"/>
      <c r="Y7" s="1"/>
      <c r="Z7" s="1"/>
    </row>
    <row r="8" spans="1:26" ht="15" customHeight="1" thickBot="1">
      <c r="A8" s="1810"/>
      <c r="B8" s="1767"/>
      <c r="C8" s="1770"/>
      <c r="D8" s="1794"/>
      <c r="E8" s="1774"/>
      <c r="F8" s="1716"/>
      <c r="G8" s="1717"/>
      <c r="H8" s="1721"/>
      <c r="I8" s="1722"/>
      <c r="J8" s="127">
        <v>0.29166666666666669</v>
      </c>
      <c r="K8" s="127">
        <v>0.29166666666666669</v>
      </c>
      <c r="L8" s="127">
        <v>0.20833333333333334</v>
      </c>
      <c r="M8" s="127">
        <v>0.45833333333333331</v>
      </c>
      <c r="N8" s="127">
        <v>0.29166666666666669</v>
      </c>
      <c r="O8" s="127">
        <v>0.29166666666666669</v>
      </c>
      <c r="P8" s="127">
        <v>0.625</v>
      </c>
      <c r="Q8" s="127">
        <v>0.41666666666666669</v>
      </c>
      <c r="R8" s="127">
        <v>0.54166666666666663</v>
      </c>
      <c r="S8" s="127">
        <v>0.20833333333333334</v>
      </c>
      <c r="T8" s="127">
        <v>0.29166666666666669</v>
      </c>
      <c r="U8" s="1"/>
      <c r="V8" s="1"/>
      <c r="W8" s="1"/>
      <c r="X8" s="1"/>
      <c r="Y8" s="1"/>
      <c r="Z8" s="1"/>
    </row>
    <row r="9" spans="1:26" ht="15" hidden="1" customHeight="1">
      <c r="A9" s="392">
        <v>49</v>
      </c>
      <c r="B9" s="525" t="s">
        <v>9</v>
      </c>
      <c r="C9" s="311" t="s">
        <v>55</v>
      </c>
      <c r="D9" s="312" t="s">
        <v>10</v>
      </c>
      <c r="E9" s="146"/>
      <c r="F9" s="249">
        <v>512</v>
      </c>
      <c r="G9" s="248">
        <v>512</v>
      </c>
      <c r="H9" s="1054">
        <v>542</v>
      </c>
      <c r="I9" s="1055">
        <v>542</v>
      </c>
      <c r="J9" s="22">
        <v>43073</v>
      </c>
      <c r="K9" s="22">
        <v>43074</v>
      </c>
      <c r="L9" s="22" t="e">
        <v>#REF!</v>
      </c>
      <c r="M9" s="22" t="e">
        <v>#REF!</v>
      </c>
      <c r="N9" s="35">
        <v>43076</v>
      </c>
      <c r="O9" s="35">
        <v>43076</v>
      </c>
      <c r="P9" s="22">
        <v>43076</v>
      </c>
      <c r="Q9" s="22">
        <v>43077</v>
      </c>
      <c r="R9" s="22">
        <v>43077</v>
      </c>
      <c r="S9" s="22">
        <v>43078</v>
      </c>
      <c r="T9" s="22">
        <v>43080</v>
      </c>
    </row>
    <row r="10" spans="1:26" ht="15" hidden="1" customHeight="1">
      <c r="A10" s="392">
        <v>50</v>
      </c>
      <c r="B10" s="525" t="s">
        <v>9</v>
      </c>
      <c r="C10" s="311" t="s">
        <v>55</v>
      </c>
      <c r="D10" s="312" t="s">
        <v>10</v>
      </c>
      <c r="E10" s="146"/>
      <c r="F10" s="249">
        <f t="shared" ref="F10:F25" si="0">F9+1</f>
        <v>513</v>
      </c>
      <c r="G10" s="248">
        <f t="shared" ref="G10:G25" si="1">G9+1</f>
        <v>513</v>
      </c>
      <c r="H10" s="1054">
        <f t="shared" ref="H10:H25" si="2">H9+1</f>
        <v>543</v>
      </c>
      <c r="I10" s="1055">
        <f t="shared" ref="I10:I25" si="3">I9+1</f>
        <v>543</v>
      </c>
      <c r="J10" s="22">
        <f t="shared" ref="J10:T12" si="4">7+J9</f>
        <v>43080</v>
      </c>
      <c r="K10" s="22">
        <f t="shared" si="4"/>
        <v>43081</v>
      </c>
      <c r="L10" s="22" t="e">
        <f t="shared" si="4"/>
        <v>#REF!</v>
      </c>
      <c r="M10" s="22" t="e">
        <f t="shared" si="4"/>
        <v>#REF!</v>
      </c>
      <c r="N10" s="35">
        <v>43083</v>
      </c>
      <c r="O10" s="35">
        <v>43083</v>
      </c>
      <c r="P10" s="22">
        <f t="shared" si="4"/>
        <v>43083</v>
      </c>
      <c r="Q10" s="22">
        <f t="shared" si="4"/>
        <v>43084</v>
      </c>
      <c r="R10" s="22">
        <f t="shared" ref="R10:R25" si="5">R9+7</f>
        <v>43084</v>
      </c>
      <c r="S10" s="22">
        <f t="shared" ref="S10:S25" si="6">S9+7</f>
        <v>43085</v>
      </c>
      <c r="T10" s="22">
        <f t="shared" si="4"/>
        <v>43087</v>
      </c>
    </row>
    <row r="11" spans="1:26" ht="15" hidden="1" customHeight="1">
      <c r="A11" s="392">
        <v>51</v>
      </c>
      <c r="B11" s="525" t="s">
        <v>9</v>
      </c>
      <c r="C11" s="311" t="s">
        <v>55</v>
      </c>
      <c r="D11" s="312" t="s">
        <v>10</v>
      </c>
      <c r="E11" s="146"/>
      <c r="F11" s="249">
        <f t="shared" si="0"/>
        <v>514</v>
      </c>
      <c r="G11" s="248">
        <f t="shared" si="1"/>
        <v>514</v>
      </c>
      <c r="H11" s="1054">
        <f t="shared" si="2"/>
        <v>544</v>
      </c>
      <c r="I11" s="1055">
        <f t="shared" si="3"/>
        <v>544</v>
      </c>
      <c r="J11" s="22">
        <f t="shared" si="4"/>
        <v>43087</v>
      </c>
      <c r="K11" s="22">
        <f t="shared" si="4"/>
        <v>43088</v>
      </c>
      <c r="L11" s="22" t="e">
        <f t="shared" si="4"/>
        <v>#REF!</v>
      </c>
      <c r="M11" s="22" t="e">
        <f t="shared" si="4"/>
        <v>#REF!</v>
      </c>
      <c r="N11" s="134"/>
      <c r="O11" s="134"/>
      <c r="P11" s="22">
        <f t="shared" si="4"/>
        <v>43090</v>
      </c>
      <c r="Q11" s="22">
        <f t="shared" si="4"/>
        <v>43091</v>
      </c>
      <c r="R11" s="22">
        <f t="shared" si="5"/>
        <v>43091</v>
      </c>
      <c r="S11" s="22">
        <f t="shared" si="6"/>
        <v>43092</v>
      </c>
      <c r="T11" s="22">
        <f t="shared" si="4"/>
        <v>43094</v>
      </c>
      <c r="U11" s="149" t="s">
        <v>510</v>
      </c>
    </row>
    <row r="12" spans="1:26" ht="15" hidden="1" customHeight="1">
      <c r="A12" s="392">
        <v>52</v>
      </c>
      <c r="B12" s="525" t="s">
        <v>7</v>
      </c>
      <c r="C12" s="311" t="s">
        <v>55</v>
      </c>
      <c r="D12" s="312" t="s">
        <v>8</v>
      </c>
      <c r="E12" s="146"/>
      <c r="F12" s="249" t="s">
        <v>511</v>
      </c>
      <c r="G12" s="248" t="s">
        <v>512</v>
      </c>
      <c r="H12" s="1054" t="s">
        <v>513</v>
      </c>
      <c r="I12" s="1055" t="s">
        <v>514</v>
      </c>
      <c r="J12" s="22">
        <f t="shared" si="4"/>
        <v>43094</v>
      </c>
      <c r="K12" s="22">
        <f t="shared" si="4"/>
        <v>43095</v>
      </c>
      <c r="L12" s="22" t="e">
        <f t="shared" si="4"/>
        <v>#REF!</v>
      </c>
      <c r="M12" s="22" t="e">
        <f t="shared" si="4"/>
        <v>#REF!</v>
      </c>
      <c r="N12" s="134"/>
      <c r="O12" s="134"/>
      <c r="P12" s="22">
        <f t="shared" si="4"/>
        <v>43097</v>
      </c>
      <c r="Q12" s="22">
        <f t="shared" si="4"/>
        <v>43098</v>
      </c>
      <c r="R12" s="22">
        <f t="shared" si="5"/>
        <v>43098</v>
      </c>
      <c r="S12" s="22">
        <f t="shared" si="6"/>
        <v>43099</v>
      </c>
      <c r="T12" s="22">
        <f t="shared" si="4"/>
        <v>43101</v>
      </c>
      <c r="U12" s="199"/>
    </row>
    <row r="13" spans="1:26" ht="15" customHeight="1">
      <c r="A13" s="392">
        <v>1</v>
      </c>
      <c r="B13" s="525" t="s">
        <v>7</v>
      </c>
      <c r="C13" s="311" t="s">
        <v>55</v>
      </c>
      <c r="D13" s="312" t="s">
        <v>8</v>
      </c>
      <c r="E13" s="146"/>
      <c r="F13" s="249">
        <v>765</v>
      </c>
      <c r="G13" s="248">
        <v>765</v>
      </c>
      <c r="H13" s="1054">
        <v>778</v>
      </c>
      <c r="I13" s="1055">
        <v>778</v>
      </c>
      <c r="J13" s="22">
        <f t="shared" ref="J13:T13" si="7">7+J12</f>
        <v>43101</v>
      </c>
      <c r="K13" s="22">
        <f t="shared" si="7"/>
        <v>43102</v>
      </c>
      <c r="L13" s="22" t="e">
        <f t="shared" si="7"/>
        <v>#REF!</v>
      </c>
      <c r="M13" s="22" t="e">
        <f t="shared" si="7"/>
        <v>#REF!</v>
      </c>
      <c r="N13" s="134"/>
      <c r="O13" s="134"/>
      <c r="P13" s="22">
        <f t="shared" si="7"/>
        <v>43104</v>
      </c>
      <c r="Q13" s="22">
        <f t="shared" si="7"/>
        <v>43105</v>
      </c>
      <c r="R13" s="22">
        <f t="shared" si="5"/>
        <v>43105</v>
      </c>
      <c r="S13" s="22">
        <f t="shared" si="6"/>
        <v>43106</v>
      </c>
      <c r="T13" s="22">
        <f t="shared" si="7"/>
        <v>43108</v>
      </c>
      <c r="U13" s="199"/>
    </row>
    <row r="14" spans="1:26" ht="15" customHeight="1">
      <c r="A14" s="392">
        <v>2</v>
      </c>
      <c r="B14" s="525" t="s">
        <v>7</v>
      </c>
      <c r="C14" s="311" t="s">
        <v>55</v>
      </c>
      <c r="D14" s="312" t="s">
        <v>8</v>
      </c>
      <c r="E14" s="146"/>
      <c r="F14" s="249">
        <f t="shared" si="0"/>
        <v>766</v>
      </c>
      <c r="G14" s="248">
        <f t="shared" si="1"/>
        <v>766</v>
      </c>
      <c r="H14" s="1054">
        <f t="shared" si="2"/>
        <v>779</v>
      </c>
      <c r="I14" s="1055">
        <f t="shared" si="3"/>
        <v>779</v>
      </c>
      <c r="J14" s="22">
        <f t="shared" ref="J14:T14" si="8">7+J13</f>
        <v>43108</v>
      </c>
      <c r="K14" s="22">
        <f t="shared" si="8"/>
        <v>43109</v>
      </c>
      <c r="L14" s="22" t="e">
        <f t="shared" si="8"/>
        <v>#REF!</v>
      </c>
      <c r="M14" s="22" t="e">
        <f t="shared" si="8"/>
        <v>#REF!</v>
      </c>
      <c r="N14" s="134"/>
      <c r="O14" s="134"/>
      <c r="P14" s="22">
        <f t="shared" si="8"/>
        <v>43111</v>
      </c>
      <c r="Q14" s="22">
        <f t="shared" si="8"/>
        <v>43112</v>
      </c>
      <c r="R14" s="22">
        <f t="shared" si="5"/>
        <v>43112</v>
      </c>
      <c r="S14" s="22">
        <f t="shared" si="6"/>
        <v>43113</v>
      </c>
      <c r="T14" s="22">
        <f t="shared" si="8"/>
        <v>43115</v>
      </c>
      <c r="U14" s="199"/>
    </row>
    <row r="15" spans="1:26" ht="15" customHeight="1">
      <c r="A15" s="392">
        <v>3</v>
      </c>
      <c r="B15" s="525" t="s">
        <v>7</v>
      </c>
      <c r="C15" s="311" t="s">
        <v>55</v>
      </c>
      <c r="D15" s="312" t="s">
        <v>8</v>
      </c>
      <c r="E15" s="146"/>
      <c r="F15" s="249">
        <f t="shared" si="0"/>
        <v>767</v>
      </c>
      <c r="G15" s="248">
        <f t="shared" si="1"/>
        <v>767</v>
      </c>
      <c r="H15" s="1054">
        <f t="shared" si="2"/>
        <v>780</v>
      </c>
      <c r="I15" s="1055">
        <f t="shared" si="3"/>
        <v>780</v>
      </c>
      <c r="J15" s="22">
        <f t="shared" ref="J15:T15" si="9">7+J14</f>
        <v>43115</v>
      </c>
      <c r="K15" s="22">
        <f t="shared" si="9"/>
        <v>43116</v>
      </c>
      <c r="L15" s="22" t="e">
        <f t="shared" si="9"/>
        <v>#REF!</v>
      </c>
      <c r="M15" s="22" t="e">
        <f t="shared" si="9"/>
        <v>#REF!</v>
      </c>
      <c r="N15" s="134"/>
      <c r="O15" s="134"/>
      <c r="P15" s="22">
        <f t="shared" si="9"/>
        <v>43118</v>
      </c>
      <c r="Q15" s="22">
        <f t="shared" si="9"/>
        <v>43119</v>
      </c>
      <c r="R15" s="22">
        <f t="shared" si="5"/>
        <v>43119</v>
      </c>
      <c r="S15" s="22">
        <f t="shared" si="6"/>
        <v>43120</v>
      </c>
      <c r="T15" s="22">
        <f t="shared" si="9"/>
        <v>43122</v>
      </c>
      <c r="U15" s="199"/>
    </row>
    <row r="16" spans="1:26" ht="15" customHeight="1">
      <c r="A16" s="392">
        <v>4</v>
      </c>
      <c r="B16" s="525" t="s">
        <v>7</v>
      </c>
      <c r="C16" s="311" t="s">
        <v>55</v>
      </c>
      <c r="D16" s="312" t="s">
        <v>8</v>
      </c>
      <c r="E16" s="146"/>
      <c r="F16" s="249">
        <f t="shared" si="0"/>
        <v>768</v>
      </c>
      <c r="G16" s="248">
        <f t="shared" si="1"/>
        <v>768</v>
      </c>
      <c r="H16" s="1054">
        <f t="shared" si="2"/>
        <v>781</v>
      </c>
      <c r="I16" s="1055">
        <f t="shared" si="3"/>
        <v>781</v>
      </c>
      <c r="J16" s="22">
        <f t="shared" ref="J16:T17" si="10">7+J15</f>
        <v>43122</v>
      </c>
      <c r="K16" s="22">
        <f t="shared" si="10"/>
        <v>43123</v>
      </c>
      <c r="L16" s="22" t="e">
        <f t="shared" si="10"/>
        <v>#REF!</v>
      </c>
      <c r="M16" s="22" t="e">
        <f t="shared" si="10"/>
        <v>#REF!</v>
      </c>
      <c r="N16" s="37">
        <v>43125</v>
      </c>
      <c r="O16" s="37">
        <v>43125</v>
      </c>
      <c r="P16" s="22">
        <f t="shared" si="10"/>
        <v>43125</v>
      </c>
      <c r="Q16" s="22">
        <f t="shared" si="10"/>
        <v>43126</v>
      </c>
      <c r="R16" s="22">
        <f t="shared" si="5"/>
        <v>43126</v>
      </c>
      <c r="S16" s="22">
        <f t="shared" si="6"/>
        <v>43127</v>
      </c>
      <c r="T16" s="22">
        <f t="shared" si="10"/>
        <v>43129</v>
      </c>
      <c r="U16" s="199"/>
    </row>
    <row r="17" spans="1:21" ht="15" customHeight="1">
      <c r="A17" s="392">
        <v>5</v>
      </c>
      <c r="B17" s="525" t="s">
        <v>7</v>
      </c>
      <c r="C17" s="311" t="s">
        <v>55</v>
      </c>
      <c r="D17" s="312" t="s">
        <v>8</v>
      </c>
      <c r="E17" s="146"/>
      <c r="F17" s="249">
        <f t="shared" si="0"/>
        <v>769</v>
      </c>
      <c r="G17" s="248">
        <f t="shared" si="1"/>
        <v>769</v>
      </c>
      <c r="H17" s="1054">
        <f t="shared" si="2"/>
        <v>782</v>
      </c>
      <c r="I17" s="1055">
        <f t="shared" si="3"/>
        <v>782</v>
      </c>
      <c r="J17" s="22">
        <f t="shared" si="10"/>
        <v>43129</v>
      </c>
      <c r="K17" s="22">
        <f t="shared" si="10"/>
        <v>43130</v>
      </c>
      <c r="L17" s="22" t="e">
        <f t="shared" si="10"/>
        <v>#REF!</v>
      </c>
      <c r="M17" s="22" t="e">
        <f t="shared" si="10"/>
        <v>#REF!</v>
      </c>
      <c r="N17" s="134"/>
      <c r="O17" s="134"/>
      <c r="P17" s="22">
        <f t="shared" si="10"/>
        <v>43132</v>
      </c>
      <c r="Q17" s="22">
        <f t="shared" si="10"/>
        <v>43133</v>
      </c>
      <c r="R17" s="22">
        <f t="shared" si="5"/>
        <v>43133</v>
      </c>
      <c r="S17" s="22">
        <f t="shared" si="6"/>
        <v>43134</v>
      </c>
      <c r="T17" s="22">
        <f t="shared" si="10"/>
        <v>43136</v>
      </c>
      <c r="U17" s="199"/>
    </row>
    <row r="18" spans="1:21" ht="15" customHeight="1">
      <c r="A18" s="392">
        <v>6</v>
      </c>
      <c r="B18" s="525" t="s">
        <v>7</v>
      </c>
      <c r="C18" s="311" t="s">
        <v>55</v>
      </c>
      <c r="D18" s="312" t="s">
        <v>8</v>
      </c>
      <c r="E18" s="146"/>
      <c r="F18" s="249">
        <f t="shared" si="0"/>
        <v>770</v>
      </c>
      <c r="G18" s="248">
        <f t="shared" si="1"/>
        <v>770</v>
      </c>
      <c r="H18" s="1054">
        <f t="shared" si="2"/>
        <v>783</v>
      </c>
      <c r="I18" s="1055">
        <f t="shared" si="3"/>
        <v>783</v>
      </c>
      <c r="J18" s="22">
        <f t="shared" ref="J18:M18" si="11">7+J17</f>
        <v>43136</v>
      </c>
      <c r="K18" s="22">
        <f t="shared" si="11"/>
        <v>43137</v>
      </c>
      <c r="L18" s="22" t="e">
        <f t="shared" si="11"/>
        <v>#REF!</v>
      </c>
      <c r="M18" s="22" t="e">
        <f t="shared" si="11"/>
        <v>#REF!</v>
      </c>
      <c r="N18" s="134"/>
      <c r="O18" s="134"/>
      <c r="P18" s="22">
        <f t="shared" ref="P18:Q18" si="12">7+P17</f>
        <v>43139</v>
      </c>
      <c r="Q18" s="22">
        <f t="shared" si="12"/>
        <v>43140</v>
      </c>
      <c r="R18" s="22">
        <f t="shared" si="5"/>
        <v>43140</v>
      </c>
      <c r="S18" s="22">
        <f t="shared" si="6"/>
        <v>43141</v>
      </c>
      <c r="T18" s="22">
        <f t="shared" ref="T18" si="13">7+T17</f>
        <v>43143</v>
      </c>
    </row>
    <row r="19" spans="1:21" ht="15" customHeight="1">
      <c r="A19" s="392">
        <v>7</v>
      </c>
      <c r="B19" s="525" t="s">
        <v>7</v>
      </c>
      <c r="C19" s="311" t="s">
        <v>55</v>
      </c>
      <c r="D19" s="312" t="s">
        <v>8</v>
      </c>
      <c r="E19" s="146"/>
      <c r="F19" s="249">
        <f t="shared" si="0"/>
        <v>771</v>
      </c>
      <c r="G19" s="248">
        <f t="shared" si="1"/>
        <v>771</v>
      </c>
      <c r="H19" s="1054">
        <f t="shared" si="2"/>
        <v>784</v>
      </c>
      <c r="I19" s="1055">
        <f t="shared" si="3"/>
        <v>784</v>
      </c>
      <c r="J19" s="22">
        <f t="shared" ref="J19:M19" si="14">7+J18</f>
        <v>43143</v>
      </c>
      <c r="K19" s="22">
        <f t="shared" si="14"/>
        <v>43144</v>
      </c>
      <c r="L19" s="22" t="e">
        <f t="shared" si="14"/>
        <v>#REF!</v>
      </c>
      <c r="M19" s="22" t="e">
        <f t="shared" si="14"/>
        <v>#REF!</v>
      </c>
      <c r="N19" s="37">
        <v>43146</v>
      </c>
      <c r="O19" s="37">
        <v>43146</v>
      </c>
      <c r="P19" s="22">
        <f t="shared" ref="P19:Q19" si="15">7+P18</f>
        <v>43146</v>
      </c>
      <c r="Q19" s="22">
        <f t="shared" si="15"/>
        <v>43147</v>
      </c>
      <c r="R19" s="22">
        <f t="shared" si="5"/>
        <v>43147</v>
      </c>
      <c r="S19" s="22">
        <f t="shared" si="6"/>
        <v>43148</v>
      </c>
      <c r="T19" s="22">
        <f t="shared" ref="T19" si="16">7+T18</f>
        <v>43150</v>
      </c>
    </row>
    <row r="20" spans="1:21" ht="15" customHeight="1">
      <c r="A20" s="392">
        <v>8</v>
      </c>
      <c r="B20" s="525" t="s">
        <v>7</v>
      </c>
      <c r="C20" s="311" t="s">
        <v>55</v>
      </c>
      <c r="D20" s="312" t="s">
        <v>8</v>
      </c>
      <c r="E20" s="146"/>
      <c r="F20" s="249">
        <f t="shared" si="0"/>
        <v>772</v>
      </c>
      <c r="G20" s="248">
        <f t="shared" si="1"/>
        <v>772</v>
      </c>
      <c r="H20" s="1054">
        <f t="shared" si="2"/>
        <v>785</v>
      </c>
      <c r="I20" s="1055">
        <f t="shared" si="3"/>
        <v>785</v>
      </c>
      <c r="J20" s="22">
        <f t="shared" ref="J20:M21" si="17">7+J19</f>
        <v>43150</v>
      </c>
      <c r="K20" s="22">
        <f t="shared" si="17"/>
        <v>43151</v>
      </c>
      <c r="L20" s="22" t="e">
        <f t="shared" si="17"/>
        <v>#REF!</v>
      </c>
      <c r="M20" s="22" t="e">
        <f t="shared" si="17"/>
        <v>#REF!</v>
      </c>
      <c r="N20" s="134"/>
      <c r="O20" s="134"/>
      <c r="P20" s="22">
        <f t="shared" ref="P20:Q21" si="18">7+P19</f>
        <v>43153</v>
      </c>
      <c r="Q20" s="22">
        <f t="shared" si="18"/>
        <v>43154</v>
      </c>
      <c r="R20" s="22">
        <f t="shared" si="5"/>
        <v>43154</v>
      </c>
      <c r="S20" s="22">
        <f t="shared" si="6"/>
        <v>43155</v>
      </c>
      <c r="T20" s="22">
        <f t="shared" ref="T20:T25" si="19">7+T19</f>
        <v>43157</v>
      </c>
    </row>
    <row r="21" spans="1:21" ht="14.45" customHeight="1">
      <c r="A21" s="392">
        <v>9</v>
      </c>
      <c r="B21" s="525" t="s">
        <v>7</v>
      </c>
      <c r="C21" s="311" t="s">
        <v>55</v>
      </c>
      <c r="D21" s="312" t="s">
        <v>8</v>
      </c>
      <c r="E21" s="146"/>
      <c r="F21" s="249">
        <f t="shared" si="0"/>
        <v>773</v>
      </c>
      <c r="G21" s="248">
        <f t="shared" si="1"/>
        <v>773</v>
      </c>
      <c r="H21" s="1054">
        <f t="shared" si="2"/>
        <v>786</v>
      </c>
      <c r="I21" s="1055">
        <f t="shared" si="3"/>
        <v>786</v>
      </c>
      <c r="J21" s="22">
        <f t="shared" si="17"/>
        <v>43157</v>
      </c>
      <c r="K21" s="22">
        <f t="shared" si="17"/>
        <v>43158</v>
      </c>
      <c r="L21" s="22" t="e">
        <f t="shared" si="17"/>
        <v>#REF!</v>
      </c>
      <c r="M21" s="22" t="e">
        <f t="shared" si="17"/>
        <v>#REF!</v>
      </c>
      <c r="N21" s="134"/>
      <c r="O21" s="134"/>
      <c r="P21" s="22">
        <f t="shared" si="18"/>
        <v>43160</v>
      </c>
      <c r="Q21" s="22">
        <f t="shared" si="18"/>
        <v>43161</v>
      </c>
      <c r="R21" s="22">
        <f t="shared" si="5"/>
        <v>43161</v>
      </c>
      <c r="S21" s="22">
        <f t="shared" si="6"/>
        <v>43162</v>
      </c>
      <c r="T21" s="22">
        <f t="shared" si="19"/>
        <v>43164</v>
      </c>
    </row>
    <row r="22" spans="1:21" ht="15" customHeight="1">
      <c r="A22" s="392">
        <v>10</v>
      </c>
      <c r="B22" s="525" t="s">
        <v>7</v>
      </c>
      <c r="C22" s="311" t="s">
        <v>55</v>
      </c>
      <c r="D22" s="312" t="s">
        <v>8</v>
      </c>
      <c r="E22" s="146"/>
      <c r="F22" s="249">
        <f t="shared" si="0"/>
        <v>774</v>
      </c>
      <c r="G22" s="248">
        <f t="shared" si="1"/>
        <v>774</v>
      </c>
      <c r="H22" s="1054">
        <f t="shared" si="2"/>
        <v>787</v>
      </c>
      <c r="I22" s="1055">
        <f t="shared" si="3"/>
        <v>787</v>
      </c>
      <c r="J22" s="22">
        <f t="shared" ref="J22:M22" si="20">7+J21</f>
        <v>43164</v>
      </c>
      <c r="K22" s="22">
        <f t="shared" si="20"/>
        <v>43165</v>
      </c>
      <c r="L22" s="22" t="e">
        <f t="shared" si="20"/>
        <v>#REF!</v>
      </c>
      <c r="M22" s="22" t="e">
        <f t="shared" si="20"/>
        <v>#REF!</v>
      </c>
      <c r="N22" s="134"/>
      <c r="O22" s="134"/>
      <c r="P22" s="22">
        <f t="shared" ref="P22:Q22" si="21">7+P21</f>
        <v>43167</v>
      </c>
      <c r="Q22" s="22">
        <f t="shared" si="21"/>
        <v>43168</v>
      </c>
      <c r="R22" s="22">
        <f t="shared" si="5"/>
        <v>43168</v>
      </c>
      <c r="S22" s="22">
        <f t="shared" si="6"/>
        <v>43169</v>
      </c>
      <c r="T22" s="22">
        <f t="shared" si="19"/>
        <v>43171</v>
      </c>
    </row>
    <row r="23" spans="1:21" ht="15" customHeight="1">
      <c r="A23" s="392">
        <v>11</v>
      </c>
      <c r="B23" s="525" t="s">
        <v>7</v>
      </c>
      <c r="C23" s="311" t="s">
        <v>55</v>
      </c>
      <c r="D23" s="312" t="s">
        <v>8</v>
      </c>
      <c r="E23" s="146"/>
      <c r="F23" s="249">
        <f t="shared" si="0"/>
        <v>775</v>
      </c>
      <c r="G23" s="248">
        <f t="shared" si="1"/>
        <v>775</v>
      </c>
      <c r="H23" s="1054">
        <f t="shared" si="2"/>
        <v>788</v>
      </c>
      <c r="I23" s="1055">
        <f t="shared" si="3"/>
        <v>788</v>
      </c>
      <c r="J23" s="22">
        <f t="shared" ref="J23:M23" si="22">7+J22</f>
        <v>43171</v>
      </c>
      <c r="K23" s="22">
        <f t="shared" si="22"/>
        <v>43172</v>
      </c>
      <c r="L23" s="22" t="e">
        <f t="shared" si="22"/>
        <v>#REF!</v>
      </c>
      <c r="M23" s="22" t="e">
        <f t="shared" si="22"/>
        <v>#REF!</v>
      </c>
      <c r="N23" s="134"/>
      <c r="O23" s="134"/>
      <c r="P23" s="22">
        <f t="shared" ref="P23:Q23" si="23">7+P22</f>
        <v>43174</v>
      </c>
      <c r="Q23" s="22">
        <f t="shared" si="23"/>
        <v>43175</v>
      </c>
      <c r="R23" s="22">
        <f t="shared" si="5"/>
        <v>43175</v>
      </c>
      <c r="S23" s="22">
        <f t="shared" si="6"/>
        <v>43176</v>
      </c>
      <c r="T23" s="22">
        <f t="shared" si="19"/>
        <v>43178</v>
      </c>
    </row>
    <row r="24" spans="1:21" ht="15" customHeight="1">
      <c r="A24" s="392">
        <v>12</v>
      </c>
      <c r="B24" s="525" t="s">
        <v>7</v>
      </c>
      <c r="C24" s="311" t="s">
        <v>55</v>
      </c>
      <c r="D24" s="312" t="s">
        <v>8</v>
      </c>
      <c r="E24" s="146"/>
      <c r="F24" s="249">
        <f t="shared" si="0"/>
        <v>776</v>
      </c>
      <c r="G24" s="248">
        <f t="shared" si="1"/>
        <v>776</v>
      </c>
      <c r="H24" s="1054">
        <f t="shared" si="2"/>
        <v>789</v>
      </c>
      <c r="I24" s="1055">
        <f t="shared" si="3"/>
        <v>789</v>
      </c>
      <c r="J24" s="22">
        <f t="shared" ref="J24:M25" si="24">7+J23</f>
        <v>43178</v>
      </c>
      <c r="K24" s="22">
        <f t="shared" si="24"/>
        <v>43179</v>
      </c>
      <c r="L24" s="22" t="e">
        <f t="shared" si="24"/>
        <v>#REF!</v>
      </c>
      <c r="M24" s="22" t="e">
        <f t="shared" si="24"/>
        <v>#REF!</v>
      </c>
      <c r="N24" s="134"/>
      <c r="O24" s="134"/>
      <c r="P24" s="22">
        <f t="shared" ref="P24:Q25" si="25">7+P23</f>
        <v>43181</v>
      </c>
      <c r="Q24" s="22">
        <f t="shared" si="25"/>
        <v>43182</v>
      </c>
      <c r="R24" s="22">
        <f t="shared" si="5"/>
        <v>43182</v>
      </c>
      <c r="S24" s="22">
        <f t="shared" si="6"/>
        <v>43183</v>
      </c>
      <c r="T24" s="22">
        <f t="shared" si="19"/>
        <v>43185</v>
      </c>
    </row>
    <row r="25" spans="1:21" ht="15" customHeight="1">
      <c r="A25" s="392">
        <v>13</v>
      </c>
      <c r="B25" s="525" t="s">
        <v>7</v>
      </c>
      <c r="C25" s="311" t="s">
        <v>55</v>
      </c>
      <c r="D25" s="312" t="s">
        <v>8</v>
      </c>
      <c r="E25" s="146"/>
      <c r="F25" s="249">
        <f t="shared" si="0"/>
        <v>777</v>
      </c>
      <c r="G25" s="248">
        <f t="shared" si="1"/>
        <v>777</v>
      </c>
      <c r="H25" s="1054">
        <f t="shared" si="2"/>
        <v>790</v>
      </c>
      <c r="I25" s="1055">
        <f t="shared" si="3"/>
        <v>790</v>
      </c>
      <c r="J25" s="22">
        <f t="shared" si="24"/>
        <v>43185</v>
      </c>
      <c r="K25" s="22">
        <f t="shared" si="24"/>
        <v>43186</v>
      </c>
      <c r="L25" s="22" t="e">
        <f t="shared" si="24"/>
        <v>#REF!</v>
      </c>
      <c r="M25" s="22" t="e">
        <f t="shared" si="24"/>
        <v>#REF!</v>
      </c>
      <c r="N25" s="134"/>
      <c r="O25" s="134"/>
      <c r="P25" s="22">
        <f t="shared" si="25"/>
        <v>43188</v>
      </c>
      <c r="Q25" s="22">
        <f t="shared" si="25"/>
        <v>43189</v>
      </c>
      <c r="R25" s="22">
        <f t="shared" si="5"/>
        <v>43189</v>
      </c>
      <c r="S25" s="22">
        <f t="shared" si="6"/>
        <v>43190</v>
      </c>
      <c r="T25" s="22">
        <f t="shared" si="19"/>
        <v>43192</v>
      </c>
    </row>
    <row r="28" spans="1:21" ht="15" customHeight="1">
      <c r="B28" s="142" t="s">
        <v>626</v>
      </c>
      <c r="P28" s="1" t="s">
        <v>624</v>
      </c>
    </row>
  </sheetData>
  <customSheetViews>
    <customSheetView guid="{967F5A9F-B253-4BD7-B2F0-D5E9263F4F1E}" showPageBreaks="1" fitToPage="1" hiddenColumns="1" topLeftCell="A4">
      <selection activeCell="H18" sqref="H18"/>
      <pageMargins left="0.25" right="0.25" top="0.75" bottom="0.75" header="0.3" footer="0.3"/>
      <pageSetup paperSize="9" scale="37" orientation="landscape" r:id="rId1"/>
    </customSheetView>
    <customSheetView guid="{EDB95A30-2005-496F-A42F-4573444B48C4}" fitToPage="1" hiddenColumns="1">
      <selection activeCell="Y12" sqref="Y12"/>
      <pageMargins left="0.25" right="0.25" top="0.75" bottom="0.75" header="0.3" footer="0.3"/>
      <pageSetup paperSize="9" scale="47" orientation="landscape" r:id="rId2"/>
    </customSheetView>
    <customSheetView guid="{BCF08811-82CB-4E16-BDD9-794154AADE6D}" showPageBreaks="1" fitToPage="1" hiddenColumns="1" topLeftCell="A4">
      <selection activeCell="H18" sqref="H18"/>
      <pageMargins left="0.25" right="0.25" top="0.75" bottom="0.75" header="0.3" footer="0.3"/>
      <pageSetup paperSize="9" scale="47" orientation="landscape" r:id="rId3"/>
    </customSheetView>
    <customSheetView guid="{D237E25F-83F7-4363-8B2A-30407D508333}" fitToPage="1" hiddenRows="1" topLeftCell="A43">
      <selection activeCell="A52" sqref="A49:A52"/>
      <pageMargins left="0.25" right="0.25" top="0.75" bottom="0.75" header="0.3" footer="0.3"/>
      <pageSetup paperSize="9" scale="81" orientation="landscape" r:id="rId4"/>
    </customSheetView>
    <customSheetView guid="{8D57CB67-B754-4BD0-BD8A-07ED4472C255}" fitToPage="1" topLeftCell="A37">
      <selection activeCell="J52" sqref="J52"/>
      <pageMargins left="0.25" right="0.25" top="0.75" bottom="0.75" header="0.3" footer="0.3"/>
      <pageSetup paperSize="9" scale="81" orientation="landscape" r:id="rId5"/>
    </customSheetView>
    <customSheetView guid="{CE63BE3B-321D-4576-9D13-C9B7CB99D4AC}" hiddenRows="1" hiddenColumns="1" topLeftCell="A4">
      <selection activeCell="G47" sqref="F46:G47"/>
      <pageMargins left="0.23622047244094491" right="0.23622047244094491" top="0.74803149606299213" bottom="0.74803149606299213" header="0.31496062992125984" footer="0.31496062992125984"/>
      <pageSetup paperSize="9" orientation="landscape" r:id="rId6"/>
    </customSheetView>
    <customSheetView guid="{58347BB0-EA7D-4163-8F7A-9A95E53AC1B7}" hiddenRows="1" hiddenColumns="1">
      <selection sqref="A1:V75"/>
      <pageMargins left="0.25" right="0.25" top="0.75" bottom="0.75" header="0.3" footer="0.3"/>
      <pageSetup paperSize="9" scale="65" orientation="landscape" r:id="rId7"/>
    </customSheetView>
    <customSheetView guid="{B5A50C90-D2E8-4109-B6CD-C9EF05DECB2C}" showPageBreaks="1" printArea="1" hiddenRows="1" hiddenColumns="1">
      <selection activeCell="J39" sqref="J39"/>
      <pageMargins left="0.23622047244094491" right="0" top="0.74803149606299213" bottom="0.74803149606299213" header="0.31496062992125984" footer="0.31496062992125984"/>
      <pageSetup paperSize="9" orientation="landscape" r:id="rId8"/>
    </customSheetView>
  </customSheetViews>
  <mergeCells count="19">
    <mergeCell ref="A4:A8"/>
    <mergeCell ref="B4:B8"/>
    <mergeCell ref="C4:C8"/>
    <mergeCell ref="D4:E5"/>
    <mergeCell ref="F4:I5"/>
    <mergeCell ref="R4:S4"/>
    <mergeCell ref="R5:S5"/>
    <mergeCell ref="N4:O4"/>
    <mergeCell ref="N5:O5"/>
    <mergeCell ref="D6:D8"/>
    <mergeCell ref="E6:E8"/>
    <mergeCell ref="F6:G8"/>
    <mergeCell ref="H6:I8"/>
    <mergeCell ref="L4:M4"/>
    <mergeCell ref="P4:Q4"/>
    <mergeCell ref="J5:K5"/>
    <mergeCell ref="L5:M5"/>
    <mergeCell ref="P5:Q5"/>
    <mergeCell ref="J4:K4"/>
  </mergeCells>
  <phoneticPr fontId="75" type="noConversion"/>
  <pageMargins left="0.25" right="0.25" top="0.75" bottom="0.75" header="0.3" footer="0.3"/>
  <pageSetup paperSize="9" scale="81" orientation="landscape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28"/>
  <sheetViews>
    <sheetView workbookViewId="0">
      <selection activeCell="N45" sqref="N45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5" width="9" style="142" customWidth="1"/>
    <col min="6" max="7" width="9" style="1" customWidth="1"/>
    <col min="8" max="9" width="9" style="256" customWidth="1"/>
    <col min="10" max="13" width="9.375" style="1" customWidth="1"/>
    <col min="14" max="14" width="10.625" style="1" customWidth="1"/>
    <col min="15" max="16" width="9" style="149"/>
    <col min="17" max="17" width="21" style="149" customWidth="1"/>
    <col min="18" max="23" width="9" style="149"/>
    <col min="24" max="16384" width="9" style="1"/>
  </cols>
  <sheetData>
    <row r="1" spans="1:23" s="142" customFormat="1" ht="19.5">
      <c r="A1" s="252" t="s">
        <v>395</v>
      </c>
      <c r="B1" s="137"/>
      <c r="C1" s="137"/>
      <c r="D1" s="167"/>
      <c r="E1" s="167"/>
      <c r="F1" s="167"/>
      <c r="G1" s="167"/>
      <c r="H1" s="259"/>
      <c r="I1" s="259"/>
      <c r="J1" s="192"/>
      <c r="K1" s="192"/>
      <c r="L1" s="192"/>
      <c r="M1" s="192"/>
      <c r="N1" s="192"/>
      <c r="O1" s="149"/>
      <c r="P1" s="149"/>
      <c r="Q1" s="149"/>
      <c r="R1" s="149"/>
      <c r="S1" s="149"/>
      <c r="T1" s="149"/>
      <c r="U1" s="149"/>
      <c r="V1" s="149"/>
      <c r="W1" s="149"/>
    </row>
    <row r="2" spans="1:23" s="142" customFormat="1" ht="19.5">
      <c r="A2" s="252" t="s">
        <v>413</v>
      </c>
      <c r="B2" s="137"/>
      <c r="C2" s="137"/>
      <c r="D2" s="168"/>
      <c r="E2" s="168"/>
      <c r="F2" s="168"/>
      <c r="G2" s="168"/>
      <c r="H2" s="260"/>
      <c r="I2" s="261"/>
      <c r="J2" s="143"/>
      <c r="K2" s="143"/>
      <c r="L2" s="143"/>
      <c r="M2" s="143"/>
      <c r="N2" s="143"/>
      <c r="O2" s="149"/>
      <c r="P2" s="149"/>
      <c r="Q2" s="149"/>
      <c r="R2" s="149"/>
      <c r="S2" s="149"/>
      <c r="T2" s="149"/>
      <c r="U2" s="149"/>
      <c r="V2" s="149"/>
      <c r="W2" s="149"/>
    </row>
    <row r="3" spans="1:23" s="142" customFormat="1" ht="15.75" thickBot="1">
      <c r="A3" s="253" t="s">
        <v>60</v>
      </c>
      <c r="B3" s="169"/>
      <c r="C3" s="169"/>
      <c r="D3" s="169"/>
      <c r="E3" s="169"/>
      <c r="F3" s="169"/>
      <c r="G3" s="169"/>
      <c r="H3" s="262"/>
      <c r="I3" s="263"/>
      <c r="J3" s="145"/>
      <c r="K3" s="145"/>
      <c r="L3" s="145"/>
      <c r="M3" s="145"/>
      <c r="N3" s="145"/>
      <c r="O3" s="149"/>
      <c r="P3" s="149"/>
      <c r="Q3" s="149"/>
      <c r="R3" s="149"/>
      <c r="S3" s="149"/>
      <c r="T3" s="149"/>
      <c r="U3" s="149"/>
      <c r="V3" s="149"/>
      <c r="W3" s="149"/>
    </row>
    <row r="4" spans="1:23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52</v>
      </c>
      <c r="K4" s="1784"/>
      <c r="L4" s="1785" t="s">
        <v>61</v>
      </c>
      <c r="M4" s="1786"/>
      <c r="N4" s="194" t="s">
        <v>52</v>
      </c>
    </row>
    <row r="5" spans="1:23" ht="15" customHeight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1</v>
      </c>
      <c r="K5" s="1782"/>
      <c r="L5" s="1775" t="s">
        <v>62</v>
      </c>
      <c r="M5" s="1776"/>
      <c r="N5" s="195" t="s">
        <v>1</v>
      </c>
    </row>
    <row r="6" spans="1:23" ht="15" customHeight="1">
      <c r="A6" s="1688"/>
      <c r="B6" s="1766"/>
      <c r="C6" s="1769"/>
      <c r="D6" s="1792" t="s">
        <v>54</v>
      </c>
      <c r="E6" s="1772" t="s">
        <v>55</v>
      </c>
      <c r="F6" s="1753" t="s">
        <v>54</v>
      </c>
      <c r="G6" s="1754"/>
      <c r="H6" s="1734" t="s">
        <v>56</v>
      </c>
      <c r="I6" s="1735"/>
      <c r="J6" s="183" t="s">
        <v>57</v>
      </c>
      <c r="K6" s="183" t="s">
        <v>4</v>
      </c>
      <c r="L6" s="183" t="s">
        <v>57</v>
      </c>
      <c r="M6" s="183" t="s">
        <v>4</v>
      </c>
      <c r="N6" s="196" t="s">
        <v>57</v>
      </c>
    </row>
    <row r="7" spans="1:23" ht="15" customHeight="1">
      <c r="A7" s="1688"/>
      <c r="B7" s="1766"/>
      <c r="C7" s="1769"/>
      <c r="D7" s="1793"/>
      <c r="E7" s="1773"/>
      <c r="F7" s="1755"/>
      <c r="G7" s="1756"/>
      <c r="H7" s="1736"/>
      <c r="I7" s="1737"/>
      <c r="J7" s="191" t="s">
        <v>26</v>
      </c>
      <c r="K7" s="191" t="s">
        <v>27</v>
      </c>
      <c r="L7" s="191" t="s">
        <v>29</v>
      </c>
      <c r="M7" s="191" t="s">
        <v>40</v>
      </c>
      <c r="N7" s="197" t="s">
        <v>26</v>
      </c>
    </row>
    <row r="8" spans="1:23" ht="15" customHeight="1" thickBot="1">
      <c r="A8" s="1689"/>
      <c r="B8" s="1767"/>
      <c r="C8" s="1770"/>
      <c r="D8" s="1794"/>
      <c r="E8" s="1774"/>
      <c r="F8" s="1757"/>
      <c r="G8" s="1758"/>
      <c r="H8" s="1738"/>
      <c r="I8" s="1739"/>
      <c r="J8" s="127">
        <v>0.95833333333333337</v>
      </c>
      <c r="K8" s="127">
        <v>0.75</v>
      </c>
      <c r="L8" s="127">
        <v>0.5</v>
      </c>
      <c r="M8" s="127">
        <v>0.54166666666666663</v>
      </c>
      <c r="N8" s="128">
        <v>0.95833333333333337</v>
      </c>
    </row>
    <row r="9" spans="1:23" ht="15" hidden="1" customHeight="1">
      <c r="A9" s="392">
        <v>49</v>
      </c>
      <c r="B9" s="314" t="s">
        <v>184</v>
      </c>
      <c r="C9" s="311" t="s">
        <v>55</v>
      </c>
      <c r="D9" s="315" t="s">
        <v>185</v>
      </c>
      <c r="E9" s="469"/>
      <c r="F9" s="470">
        <v>67</v>
      </c>
      <c r="G9" s="319">
        <v>67</v>
      </c>
      <c r="H9" s="471">
        <v>67</v>
      </c>
      <c r="I9" s="472">
        <v>67</v>
      </c>
      <c r="J9" s="27">
        <v>43072</v>
      </c>
      <c r="K9" s="27">
        <v>43073</v>
      </c>
      <c r="L9" s="27">
        <v>43075</v>
      </c>
      <c r="M9" s="27">
        <v>43077</v>
      </c>
      <c r="N9" s="27">
        <v>43078</v>
      </c>
    </row>
    <row r="10" spans="1:23" ht="15" hidden="1" customHeight="1">
      <c r="A10" s="392">
        <v>50</v>
      </c>
      <c r="B10" s="314" t="s">
        <v>184</v>
      </c>
      <c r="C10" s="311" t="s">
        <v>55</v>
      </c>
      <c r="D10" s="315" t="s">
        <v>185</v>
      </c>
      <c r="E10" s="469"/>
      <c r="F10" s="470">
        <f t="shared" ref="F10:I10" si="0">F9+1</f>
        <v>68</v>
      </c>
      <c r="G10" s="319">
        <f t="shared" si="0"/>
        <v>68</v>
      </c>
      <c r="H10" s="471">
        <f t="shared" si="0"/>
        <v>68</v>
      </c>
      <c r="I10" s="472">
        <f t="shared" si="0"/>
        <v>68</v>
      </c>
      <c r="J10" s="27">
        <f t="shared" ref="J10:N10" si="1">7+J9</f>
        <v>43079</v>
      </c>
      <c r="K10" s="27">
        <f t="shared" si="1"/>
        <v>43080</v>
      </c>
      <c r="L10" s="27">
        <f t="shared" si="1"/>
        <v>43082</v>
      </c>
      <c r="M10" s="27">
        <f t="shared" si="1"/>
        <v>43084</v>
      </c>
      <c r="N10" s="27">
        <f t="shared" si="1"/>
        <v>43085</v>
      </c>
    </row>
    <row r="11" spans="1:23" ht="15" hidden="1" customHeight="1">
      <c r="A11" s="392">
        <v>51</v>
      </c>
      <c r="B11" s="314" t="s">
        <v>184</v>
      </c>
      <c r="C11" s="311" t="s">
        <v>55</v>
      </c>
      <c r="D11" s="315" t="s">
        <v>185</v>
      </c>
      <c r="E11" s="469"/>
      <c r="F11" s="470">
        <f t="shared" ref="F11:I11" si="2">F10+1</f>
        <v>69</v>
      </c>
      <c r="G11" s="319">
        <f t="shared" si="2"/>
        <v>69</v>
      </c>
      <c r="H11" s="471">
        <f t="shared" si="2"/>
        <v>69</v>
      </c>
      <c r="I11" s="472">
        <f t="shared" si="2"/>
        <v>69</v>
      </c>
      <c r="J11" s="27">
        <f t="shared" ref="J11:N11" si="3">7+J10</f>
        <v>43086</v>
      </c>
      <c r="K11" s="27">
        <f t="shared" si="3"/>
        <v>43087</v>
      </c>
      <c r="L11" s="27">
        <f t="shared" si="3"/>
        <v>43089</v>
      </c>
      <c r="M11" s="27">
        <f t="shared" si="3"/>
        <v>43091</v>
      </c>
      <c r="N11" s="27">
        <f t="shared" si="3"/>
        <v>43092</v>
      </c>
    </row>
    <row r="12" spans="1:23" ht="15" hidden="1" customHeight="1">
      <c r="A12" s="392">
        <v>52</v>
      </c>
      <c r="B12" s="314" t="s">
        <v>184</v>
      </c>
      <c r="C12" s="311" t="s">
        <v>55</v>
      </c>
      <c r="D12" s="315" t="s">
        <v>185</v>
      </c>
      <c r="E12" s="469"/>
      <c r="F12" s="470">
        <f t="shared" ref="F12:I12" si="4">F11+1</f>
        <v>70</v>
      </c>
      <c r="G12" s="319">
        <f t="shared" si="4"/>
        <v>70</v>
      </c>
      <c r="H12" s="471">
        <f t="shared" si="4"/>
        <v>70</v>
      </c>
      <c r="I12" s="472">
        <f t="shared" si="4"/>
        <v>70</v>
      </c>
      <c r="J12" s="27">
        <f t="shared" ref="J12:N12" si="5">7+J11</f>
        <v>43093</v>
      </c>
      <c r="K12" s="27">
        <f t="shared" si="5"/>
        <v>43094</v>
      </c>
      <c r="L12" s="27">
        <f t="shared" si="5"/>
        <v>43096</v>
      </c>
      <c r="M12" s="27">
        <f t="shared" si="5"/>
        <v>43098</v>
      </c>
      <c r="N12" s="27">
        <f t="shared" si="5"/>
        <v>43099</v>
      </c>
    </row>
    <row r="13" spans="1:23" ht="15" hidden="1" customHeight="1">
      <c r="A13" s="392">
        <v>1</v>
      </c>
      <c r="B13" s="314" t="s">
        <v>184</v>
      </c>
      <c r="C13" s="311" t="s">
        <v>55</v>
      </c>
      <c r="D13" s="315" t="s">
        <v>185</v>
      </c>
      <c r="E13" s="469"/>
      <c r="F13" s="470">
        <f t="shared" ref="F13:I13" si="6">F12+1</f>
        <v>71</v>
      </c>
      <c r="G13" s="319">
        <f t="shared" si="6"/>
        <v>71</v>
      </c>
      <c r="H13" s="471">
        <f t="shared" si="6"/>
        <v>71</v>
      </c>
      <c r="I13" s="472">
        <f t="shared" si="6"/>
        <v>71</v>
      </c>
      <c r="J13" s="27">
        <f t="shared" ref="J13:N13" si="7">7+J12</f>
        <v>43100</v>
      </c>
      <c r="K13" s="27">
        <f t="shared" si="7"/>
        <v>43101</v>
      </c>
      <c r="L13" s="27">
        <f t="shared" si="7"/>
        <v>43103</v>
      </c>
      <c r="M13" s="27">
        <f t="shared" si="7"/>
        <v>43105</v>
      </c>
      <c r="N13" s="27">
        <f t="shared" si="7"/>
        <v>43106</v>
      </c>
    </row>
    <row r="14" spans="1:23" ht="15" hidden="1" customHeight="1">
      <c r="A14" s="392">
        <v>2</v>
      </c>
      <c r="B14" s="314" t="s">
        <v>184</v>
      </c>
      <c r="C14" s="311" t="s">
        <v>55</v>
      </c>
      <c r="D14" s="315" t="s">
        <v>185</v>
      </c>
      <c r="E14" s="469"/>
      <c r="F14" s="470">
        <f t="shared" ref="F14:I14" si="8">F13+1</f>
        <v>72</v>
      </c>
      <c r="G14" s="319">
        <f t="shared" si="8"/>
        <v>72</v>
      </c>
      <c r="H14" s="471">
        <f t="shared" si="8"/>
        <v>72</v>
      </c>
      <c r="I14" s="472">
        <f t="shared" si="8"/>
        <v>72</v>
      </c>
      <c r="J14" s="27">
        <f t="shared" ref="J14:N14" si="9">7+J13</f>
        <v>43107</v>
      </c>
      <c r="K14" s="27">
        <f t="shared" si="9"/>
        <v>43108</v>
      </c>
      <c r="L14" s="27">
        <f t="shared" si="9"/>
        <v>43110</v>
      </c>
      <c r="M14" s="27">
        <f t="shared" si="9"/>
        <v>43112</v>
      </c>
      <c r="N14" s="27">
        <f t="shared" si="9"/>
        <v>43113</v>
      </c>
    </row>
    <row r="15" spans="1:23" ht="15" hidden="1" customHeight="1">
      <c r="A15" s="392">
        <v>3</v>
      </c>
      <c r="B15" s="314" t="s">
        <v>184</v>
      </c>
      <c r="C15" s="311" t="s">
        <v>55</v>
      </c>
      <c r="D15" s="315" t="s">
        <v>185</v>
      </c>
      <c r="E15" s="469"/>
      <c r="F15" s="470">
        <f t="shared" ref="F15:I15" si="10">F14+1</f>
        <v>73</v>
      </c>
      <c r="G15" s="319">
        <f t="shared" si="10"/>
        <v>73</v>
      </c>
      <c r="H15" s="471">
        <f t="shared" si="10"/>
        <v>73</v>
      </c>
      <c r="I15" s="472">
        <f t="shared" si="10"/>
        <v>73</v>
      </c>
      <c r="J15" s="27">
        <f t="shared" ref="J15:N15" si="11">7+J14</f>
        <v>43114</v>
      </c>
      <c r="K15" s="27">
        <f t="shared" si="11"/>
        <v>43115</v>
      </c>
      <c r="L15" s="27">
        <f t="shared" si="11"/>
        <v>43117</v>
      </c>
      <c r="M15" s="27">
        <f t="shared" si="11"/>
        <v>43119</v>
      </c>
      <c r="N15" s="27">
        <f t="shared" si="11"/>
        <v>43120</v>
      </c>
    </row>
    <row r="16" spans="1:23" ht="15" hidden="1" customHeight="1">
      <c r="A16" s="392">
        <v>4</v>
      </c>
      <c r="B16" s="314" t="s">
        <v>184</v>
      </c>
      <c r="C16" s="311" t="s">
        <v>55</v>
      </c>
      <c r="D16" s="315" t="s">
        <v>185</v>
      </c>
      <c r="E16" s="469"/>
      <c r="F16" s="470">
        <f t="shared" ref="F16:I16" si="12">F15+1</f>
        <v>74</v>
      </c>
      <c r="G16" s="319">
        <f t="shared" si="12"/>
        <v>74</v>
      </c>
      <c r="H16" s="471">
        <f t="shared" si="12"/>
        <v>74</v>
      </c>
      <c r="I16" s="472">
        <f t="shared" si="12"/>
        <v>74</v>
      </c>
      <c r="J16" s="27">
        <f t="shared" ref="J16:N16" si="13">7+J15</f>
        <v>43121</v>
      </c>
      <c r="K16" s="27">
        <f t="shared" si="13"/>
        <v>43122</v>
      </c>
      <c r="L16" s="27">
        <f t="shared" si="13"/>
        <v>43124</v>
      </c>
      <c r="M16" s="27">
        <f t="shared" si="13"/>
        <v>43126</v>
      </c>
      <c r="N16" s="27">
        <f t="shared" si="13"/>
        <v>43127</v>
      </c>
    </row>
    <row r="17" spans="1:15" ht="15" hidden="1" customHeight="1">
      <c r="A17" s="392">
        <v>5</v>
      </c>
      <c r="B17" s="314" t="s">
        <v>184</v>
      </c>
      <c r="C17" s="311" t="s">
        <v>55</v>
      </c>
      <c r="D17" s="315" t="s">
        <v>185</v>
      </c>
      <c r="E17" s="469"/>
      <c r="F17" s="470">
        <f t="shared" ref="F17:I17" si="14">F16+1</f>
        <v>75</v>
      </c>
      <c r="G17" s="319">
        <f t="shared" si="14"/>
        <v>75</v>
      </c>
      <c r="H17" s="471">
        <f t="shared" si="14"/>
        <v>75</v>
      </c>
      <c r="I17" s="472">
        <f t="shared" si="14"/>
        <v>75</v>
      </c>
      <c r="J17" s="27">
        <f t="shared" ref="J17:N17" si="15">7+J16</f>
        <v>43128</v>
      </c>
      <c r="K17" s="27">
        <f t="shared" si="15"/>
        <v>43129</v>
      </c>
      <c r="L17" s="27">
        <f t="shared" si="15"/>
        <v>43131</v>
      </c>
      <c r="M17" s="27">
        <f t="shared" si="15"/>
        <v>43133</v>
      </c>
      <c r="N17" s="27">
        <f t="shared" si="15"/>
        <v>43134</v>
      </c>
    </row>
    <row r="18" spans="1:15" ht="15" customHeight="1">
      <c r="A18" s="392">
        <v>6</v>
      </c>
      <c r="B18" s="314" t="s">
        <v>184</v>
      </c>
      <c r="C18" s="311" t="s">
        <v>55</v>
      </c>
      <c r="D18" s="315" t="s">
        <v>185</v>
      </c>
      <c r="E18" s="469"/>
      <c r="F18" s="470">
        <f t="shared" ref="F18:I18" si="16">F17+1</f>
        <v>76</v>
      </c>
      <c r="G18" s="319">
        <f t="shared" si="16"/>
        <v>76</v>
      </c>
      <c r="H18" s="471">
        <f t="shared" si="16"/>
        <v>76</v>
      </c>
      <c r="I18" s="472">
        <f t="shared" si="16"/>
        <v>76</v>
      </c>
      <c r="J18" s="27">
        <f t="shared" ref="J18:N18" si="17">7+J17</f>
        <v>43135</v>
      </c>
      <c r="K18" s="27">
        <f t="shared" si="17"/>
        <v>43136</v>
      </c>
      <c r="L18" s="27">
        <f t="shared" si="17"/>
        <v>43138</v>
      </c>
      <c r="M18" s="27">
        <f t="shared" si="17"/>
        <v>43140</v>
      </c>
      <c r="N18" s="27">
        <f t="shared" si="17"/>
        <v>43141</v>
      </c>
    </row>
    <row r="19" spans="1:15" ht="15" customHeight="1">
      <c r="A19" s="392">
        <v>7</v>
      </c>
      <c r="B19" s="314" t="s">
        <v>184</v>
      </c>
      <c r="C19" s="311" t="s">
        <v>55</v>
      </c>
      <c r="D19" s="315" t="s">
        <v>185</v>
      </c>
      <c r="E19" s="469"/>
      <c r="F19" s="470">
        <f t="shared" ref="F19:I19" si="18">F18+1</f>
        <v>77</v>
      </c>
      <c r="G19" s="319">
        <f t="shared" si="18"/>
        <v>77</v>
      </c>
      <c r="H19" s="471">
        <f t="shared" si="18"/>
        <v>77</v>
      </c>
      <c r="I19" s="472">
        <f t="shared" si="18"/>
        <v>77</v>
      </c>
      <c r="J19" s="27">
        <f t="shared" ref="J19:N19" si="19">7+J18</f>
        <v>43142</v>
      </c>
      <c r="K19" s="27">
        <f t="shared" si="19"/>
        <v>43143</v>
      </c>
      <c r="L19" s="27">
        <f t="shared" si="19"/>
        <v>43145</v>
      </c>
      <c r="M19" s="27">
        <f t="shared" si="19"/>
        <v>43147</v>
      </c>
      <c r="N19" s="27">
        <f t="shared" si="19"/>
        <v>43148</v>
      </c>
    </row>
    <row r="20" spans="1:15" ht="15" customHeight="1">
      <c r="A20" s="392">
        <v>8</v>
      </c>
      <c r="B20" s="314" t="s">
        <v>184</v>
      </c>
      <c r="C20" s="311" t="s">
        <v>55</v>
      </c>
      <c r="D20" s="315" t="s">
        <v>185</v>
      </c>
      <c r="E20" s="469"/>
      <c r="F20" s="470">
        <f t="shared" ref="F20:I20" si="20">F19+1</f>
        <v>78</v>
      </c>
      <c r="G20" s="319">
        <f t="shared" si="20"/>
        <v>78</v>
      </c>
      <c r="H20" s="471">
        <f t="shared" si="20"/>
        <v>78</v>
      </c>
      <c r="I20" s="472">
        <f t="shared" si="20"/>
        <v>78</v>
      </c>
      <c r="J20" s="27">
        <f t="shared" ref="J20:N20" si="21">7+J19</f>
        <v>43149</v>
      </c>
      <c r="K20" s="27">
        <f t="shared" si="21"/>
        <v>43150</v>
      </c>
      <c r="L20" s="27">
        <f t="shared" si="21"/>
        <v>43152</v>
      </c>
      <c r="M20" s="27">
        <f t="shared" si="21"/>
        <v>43154</v>
      </c>
      <c r="N20" s="27">
        <f t="shared" si="21"/>
        <v>43155</v>
      </c>
      <c r="O20" s="199" t="s">
        <v>639</v>
      </c>
    </row>
    <row r="21" spans="1:15" ht="15" customHeight="1">
      <c r="A21" s="392">
        <v>9</v>
      </c>
      <c r="B21" s="314" t="s">
        <v>632</v>
      </c>
      <c r="C21" s="311" t="s">
        <v>55</v>
      </c>
      <c r="D21" s="315" t="s">
        <v>633</v>
      </c>
      <c r="E21" s="469"/>
      <c r="F21" s="470">
        <v>35</v>
      </c>
      <c r="G21" s="319">
        <v>35</v>
      </c>
      <c r="H21" s="471">
        <v>35</v>
      </c>
      <c r="I21" s="472">
        <v>35</v>
      </c>
      <c r="J21" s="27">
        <v>57</v>
      </c>
      <c r="K21" s="27">
        <v>58</v>
      </c>
      <c r="L21" s="27">
        <v>43160</v>
      </c>
      <c r="M21" s="27">
        <v>43162</v>
      </c>
      <c r="N21" s="27">
        <v>43163</v>
      </c>
      <c r="O21" s="199" t="s">
        <v>508</v>
      </c>
    </row>
    <row r="22" spans="1:15" ht="15" customHeight="1">
      <c r="A22" s="392">
        <v>10</v>
      </c>
      <c r="B22" s="314" t="s">
        <v>632</v>
      </c>
      <c r="C22" s="311" t="s">
        <v>55</v>
      </c>
      <c r="D22" s="315" t="s">
        <v>633</v>
      </c>
      <c r="E22" s="469"/>
      <c r="F22" s="470">
        <f t="shared" ref="F22:I26" si="22">F21+1</f>
        <v>36</v>
      </c>
      <c r="G22" s="319">
        <f t="shared" si="22"/>
        <v>36</v>
      </c>
      <c r="H22" s="471">
        <f t="shared" si="22"/>
        <v>36</v>
      </c>
      <c r="I22" s="472">
        <f t="shared" si="22"/>
        <v>36</v>
      </c>
      <c r="J22" s="27">
        <f t="shared" ref="J22:K22" si="23">7+J21</f>
        <v>64</v>
      </c>
      <c r="K22" s="27">
        <f t="shared" si="23"/>
        <v>65</v>
      </c>
      <c r="L22" s="27">
        <v>43166</v>
      </c>
      <c r="M22" s="27">
        <v>43168</v>
      </c>
      <c r="N22" s="27">
        <v>43169</v>
      </c>
    </row>
    <row r="23" spans="1:15" ht="15" customHeight="1">
      <c r="A23" s="392">
        <v>11</v>
      </c>
      <c r="B23" s="314" t="s">
        <v>632</v>
      </c>
      <c r="C23" s="311" t="s">
        <v>55</v>
      </c>
      <c r="D23" s="315" t="s">
        <v>633</v>
      </c>
      <c r="E23" s="469"/>
      <c r="F23" s="470">
        <f t="shared" si="22"/>
        <v>37</v>
      </c>
      <c r="G23" s="319">
        <f t="shared" si="22"/>
        <v>37</v>
      </c>
      <c r="H23" s="471">
        <f>H22+1</f>
        <v>37</v>
      </c>
      <c r="I23" s="472">
        <f>I22+1</f>
        <v>37</v>
      </c>
      <c r="J23" s="27">
        <v>43169</v>
      </c>
      <c r="K23" s="27">
        <v>43170</v>
      </c>
      <c r="L23" s="27">
        <v>43173</v>
      </c>
      <c r="M23" s="27">
        <v>43175</v>
      </c>
      <c r="N23" s="27">
        <v>43176</v>
      </c>
    </row>
    <row r="24" spans="1:15" ht="15" customHeight="1">
      <c r="A24" s="392">
        <v>12</v>
      </c>
      <c r="B24" s="314" t="s">
        <v>632</v>
      </c>
      <c r="C24" s="311" t="s">
        <v>55</v>
      </c>
      <c r="D24" s="315" t="s">
        <v>633</v>
      </c>
      <c r="E24" s="469"/>
      <c r="F24" s="470">
        <f t="shared" si="22"/>
        <v>38</v>
      </c>
      <c r="G24" s="319">
        <f t="shared" si="22"/>
        <v>38</v>
      </c>
      <c r="H24" s="471">
        <f t="shared" si="22"/>
        <v>38</v>
      </c>
      <c r="I24" s="472">
        <f t="shared" si="22"/>
        <v>38</v>
      </c>
      <c r="J24" s="27">
        <f t="shared" ref="J24:N26" si="24">J23+7</f>
        <v>43176</v>
      </c>
      <c r="K24" s="27">
        <f t="shared" si="24"/>
        <v>43177</v>
      </c>
      <c r="L24" s="27">
        <f t="shared" si="24"/>
        <v>43180</v>
      </c>
      <c r="M24" s="27">
        <f t="shared" si="24"/>
        <v>43182</v>
      </c>
      <c r="N24" s="27">
        <f t="shared" si="24"/>
        <v>43183</v>
      </c>
    </row>
    <row r="25" spans="1:15" ht="15" customHeight="1">
      <c r="A25" s="392">
        <v>13</v>
      </c>
      <c r="B25" s="314" t="s">
        <v>632</v>
      </c>
      <c r="C25" s="311" t="s">
        <v>55</v>
      </c>
      <c r="D25" s="315" t="s">
        <v>633</v>
      </c>
      <c r="E25" s="469"/>
      <c r="F25" s="470">
        <f t="shared" si="22"/>
        <v>39</v>
      </c>
      <c r="G25" s="319">
        <f t="shared" si="22"/>
        <v>39</v>
      </c>
      <c r="H25" s="471">
        <f>H24+1</f>
        <v>39</v>
      </c>
      <c r="I25" s="472">
        <f>I24+1</f>
        <v>39</v>
      </c>
      <c r="J25" s="27">
        <f t="shared" si="24"/>
        <v>43183</v>
      </c>
      <c r="K25" s="27">
        <f t="shared" si="24"/>
        <v>43184</v>
      </c>
      <c r="L25" s="27">
        <f t="shared" si="24"/>
        <v>43187</v>
      </c>
      <c r="M25" s="27">
        <f t="shared" si="24"/>
        <v>43189</v>
      </c>
      <c r="N25" s="27">
        <f t="shared" si="24"/>
        <v>43190</v>
      </c>
    </row>
    <row r="26" spans="1:15" ht="15" customHeight="1">
      <c r="A26" s="392">
        <v>14</v>
      </c>
      <c r="B26" s="314" t="s">
        <v>632</v>
      </c>
      <c r="C26" s="311" t="s">
        <v>55</v>
      </c>
      <c r="D26" s="315" t="s">
        <v>633</v>
      </c>
      <c r="E26" s="469"/>
      <c r="F26" s="470">
        <f t="shared" si="22"/>
        <v>40</v>
      </c>
      <c r="G26" s="319">
        <f t="shared" si="22"/>
        <v>40</v>
      </c>
      <c r="H26" s="471">
        <f>H25+1</f>
        <v>40</v>
      </c>
      <c r="I26" s="472">
        <f>I25+1</f>
        <v>40</v>
      </c>
      <c r="J26" s="27">
        <f t="shared" si="24"/>
        <v>43190</v>
      </c>
      <c r="K26" s="27">
        <f t="shared" si="24"/>
        <v>43191</v>
      </c>
      <c r="L26" s="27">
        <f t="shared" si="24"/>
        <v>43194</v>
      </c>
      <c r="M26" s="27">
        <f t="shared" si="24"/>
        <v>43196</v>
      </c>
      <c r="N26" s="27">
        <f t="shared" si="24"/>
        <v>43197</v>
      </c>
    </row>
    <row r="27" spans="1:15" ht="15" customHeight="1">
      <c r="B27" s="199" t="s">
        <v>640</v>
      </c>
      <c r="C27" s="199"/>
      <c r="D27" s="199"/>
      <c r="E27" s="199"/>
      <c r="F27" s="309"/>
      <c r="G27" s="129"/>
      <c r="L27" s="129" t="s">
        <v>642</v>
      </c>
    </row>
    <row r="28" spans="1:15" ht="15" customHeight="1">
      <c r="B28" s="199" t="s">
        <v>641</v>
      </c>
      <c r="C28" s="199"/>
      <c r="D28" s="199"/>
      <c r="E28" s="199"/>
      <c r="F28" s="309"/>
      <c r="G28" s="129"/>
    </row>
  </sheetData>
  <customSheetViews>
    <customSheetView guid="{967F5A9F-B253-4BD7-B2F0-D5E9263F4F1E}" showPageBreaks="1" fitToPage="1" printArea="1" hiddenRows="1">
      <selection activeCell="D19" sqref="D19"/>
      <pageMargins left="0.5" right="0.5" top="0.75" bottom="0.75" header="0.3" footer="0.3"/>
      <pageSetup paperSize="9" scale="81" orientation="landscape" r:id="rId1"/>
    </customSheetView>
    <customSheetView guid="{EDB95A30-2005-496F-A42F-4573444B48C4}" showPageBreaks="1" fitToPage="1" printArea="1" hiddenRows="1">
      <selection activeCell="E60" sqref="E60"/>
      <pageMargins left="0.5" right="0.5" top="0.75" bottom="0.75" header="0.3" footer="0.3"/>
      <pageSetup paperSize="9" scale="81" orientation="landscape" r:id="rId2"/>
    </customSheetView>
    <customSheetView guid="{BCF08811-82CB-4E16-BDD9-794154AADE6D}" showPageBreaks="1" fitToPage="1" printArea="1" hiddenRows="1">
      <selection activeCell="D19" sqref="D19"/>
      <pageMargins left="0.5" right="0.5" top="0.75" bottom="0.75" header="0.3" footer="0.3"/>
      <pageSetup paperSize="9" scale="81" orientation="landscape" r:id="rId3"/>
    </customSheetView>
    <customSheetView guid="{D237E25F-83F7-4363-8B2A-30407D508333}" fitToPage="1" hiddenRows="1">
      <selection activeCell="D60" sqref="D60"/>
      <pageMargins left="0.7" right="0.7" top="0.75" bottom="0.75" header="0.3" footer="0.3"/>
      <pageSetup paperSize="9" scale="83" orientation="landscape" r:id="rId4"/>
    </customSheetView>
    <customSheetView guid="{8D57CB67-B754-4BD0-BD8A-07ED4472C255}" showPageBreaks="1" fitToPage="1">
      <selection activeCell="C46" sqref="C46"/>
      <pageMargins left="0.7" right="0.7" top="0.75" bottom="0.75" header="0.3" footer="0.3"/>
      <pageSetup paperSize="9" scale="69" orientation="landscape" r:id="rId5"/>
    </customSheetView>
    <customSheetView guid="{CE63BE3B-321D-4576-9D13-C9B7CB99D4AC}" fitToPage="1" hiddenRows="1">
      <selection activeCell="N48" sqref="A1:N48"/>
      <pageMargins left="0.5" right="0.5" top="0.75" bottom="0.75" header="0.3" footer="0.3"/>
      <pageSetup paperSize="9" scale="81" orientation="landscape" r:id="rId6"/>
    </customSheetView>
    <customSheetView guid="{58347BB0-EA7D-4163-8F7A-9A95E53AC1B7}" fitToPage="1" hiddenRows="1">
      <selection activeCell="N77" sqref="A1:N77"/>
      <pageMargins left="0.5" right="0.5" top="0.75" bottom="0.75" header="0.3" footer="0.3"/>
      <pageSetup paperSize="9" scale="81" orientation="landscape" r:id="rId7"/>
    </customSheetView>
    <customSheetView guid="{B5A50C90-D2E8-4109-B6CD-C9EF05DECB2C}" showPageBreaks="1" fitToPage="1" hiddenRows="1">
      <selection activeCell="I30" sqref="I30"/>
      <pageMargins left="0.7" right="0.7" top="0.75" bottom="0.75" header="0.3" footer="0.3"/>
      <pageSetup paperSize="9" scale="39" orientation="landscape" r:id="rId8"/>
    </customSheetView>
  </customSheetViews>
  <mergeCells count="13">
    <mergeCell ref="A4:A8"/>
    <mergeCell ref="B4:B8"/>
    <mergeCell ref="C4:C8"/>
    <mergeCell ref="D6:D8"/>
    <mergeCell ref="E6:E8"/>
    <mergeCell ref="D4:E5"/>
    <mergeCell ref="L4:M4"/>
    <mergeCell ref="J5:K5"/>
    <mergeCell ref="L5:M5"/>
    <mergeCell ref="F6:G8"/>
    <mergeCell ref="H6:I8"/>
    <mergeCell ref="F4:I5"/>
    <mergeCell ref="J4:K4"/>
  </mergeCells>
  <phoneticPr fontId="75" type="noConversion"/>
  <pageMargins left="0.5" right="0.5" top="0.75" bottom="0.75" header="0.3" footer="0.3"/>
  <pageSetup paperSize="9" scale="80" orientation="landscape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27"/>
  <sheetViews>
    <sheetView workbookViewId="0">
      <selection activeCell="G43" sqref="G43"/>
    </sheetView>
  </sheetViews>
  <sheetFormatPr defaultColWidth="9" defaultRowHeight="15" customHeight="1"/>
  <cols>
    <col min="1" max="1" width="4.25" style="256" customWidth="1"/>
    <col min="2" max="2" width="18.5" style="142" customWidth="1"/>
    <col min="3" max="5" width="9" style="142"/>
    <col min="6" max="7" width="9" style="1"/>
    <col min="8" max="8" width="9" style="158"/>
    <col min="9" max="9" width="9" style="153"/>
    <col min="10" max="13" width="9.375" style="1" customWidth="1"/>
    <col min="14" max="14" width="10.625" style="1" customWidth="1"/>
    <col min="15" max="15" width="10.375" style="1" customWidth="1"/>
    <col min="16" max="16" width="9" style="1"/>
    <col min="17" max="17" width="13.375" style="1" customWidth="1"/>
    <col min="18" max="16384" width="9" style="1"/>
  </cols>
  <sheetData>
    <row r="1" spans="1:15" s="142" customFormat="1" ht="19.5">
      <c r="A1" s="252" t="s">
        <v>396</v>
      </c>
      <c r="B1" s="137"/>
      <c r="C1" s="137"/>
      <c r="D1" s="167"/>
      <c r="E1" s="167"/>
      <c r="F1" s="167"/>
      <c r="G1" s="167"/>
      <c r="H1" s="154"/>
      <c r="I1" s="150"/>
      <c r="J1" s="192"/>
      <c r="K1" s="192"/>
      <c r="L1" s="192"/>
      <c r="M1" s="192"/>
      <c r="N1" s="192"/>
    </row>
    <row r="2" spans="1:15" s="142" customFormat="1" ht="19.5">
      <c r="A2" s="252" t="s">
        <v>412</v>
      </c>
      <c r="B2" s="137"/>
      <c r="C2" s="137"/>
      <c r="D2" s="168"/>
      <c r="E2" s="168"/>
      <c r="F2" s="168"/>
      <c r="G2" s="168"/>
      <c r="H2" s="202"/>
      <c r="I2" s="200"/>
      <c r="J2" s="143"/>
      <c r="K2" s="143"/>
      <c r="L2" s="143"/>
      <c r="M2" s="143"/>
      <c r="N2" s="143"/>
    </row>
    <row r="3" spans="1:15" s="142" customFormat="1" ht="15.75" thickBot="1">
      <c r="A3" s="253" t="s">
        <v>60</v>
      </c>
      <c r="B3" s="169"/>
      <c r="C3" s="169"/>
      <c r="D3" s="169"/>
      <c r="E3" s="169"/>
      <c r="F3" s="169"/>
      <c r="G3" s="169"/>
      <c r="H3" s="203"/>
      <c r="I3" s="201"/>
      <c r="J3" s="145"/>
      <c r="K3" s="145"/>
      <c r="L3" s="145"/>
      <c r="M3" s="145"/>
      <c r="N3" s="145"/>
    </row>
    <row r="4" spans="1:15" s="142" customFormat="1" ht="15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52</v>
      </c>
      <c r="K4" s="1784"/>
      <c r="L4" s="1785" t="s">
        <v>61</v>
      </c>
      <c r="M4" s="1786"/>
      <c r="N4" s="194" t="s">
        <v>52</v>
      </c>
    </row>
    <row r="5" spans="1:15" s="142" customFormat="1" ht="15" customHeight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1</v>
      </c>
      <c r="K5" s="1782"/>
      <c r="L5" s="1775" t="s">
        <v>62</v>
      </c>
      <c r="M5" s="1776"/>
      <c r="N5" s="195" t="s">
        <v>1</v>
      </c>
    </row>
    <row r="6" spans="1:15" s="142" customFormat="1" ht="15" customHeight="1">
      <c r="A6" s="1688"/>
      <c r="B6" s="1766"/>
      <c r="C6" s="1769"/>
      <c r="D6" s="1792" t="s">
        <v>54</v>
      </c>
      <c r="E6" s="1772" t="s">
        <v>55</v>
      </c>
      <c r="F6" s="1753" t="s">
        <v>54</v>
      </c>
      <c r="G6" s="1754"/>
      <c r="H6" s="1753" t="s">
        <v>56</v>
      </c>
      <c r="I6" s="1811"/>
      <c r="J6" s="183" t="s">
        <v>57</v>
      </c>
      <c r="K6" s="183" t="s">
        <v>4</v>
      </c>
      <c r="L6" s="183" t="s">
        <v>57</v>
      </c>
      <c r="M6" s="183" t="s">
        <v>4</v>
      </c>
      <c r="N6" s="196" t="s">
        <v>57</v>
      </c>
    </row>
    <row r="7" spans="1:15" s="142" customFormat="1" ht="15" customHeight="1">
      <c r="A7" s="1688"/>
      <c r="B7" s="1766"/>
      <c r="C7" s="1769"/>
      <c r="D7" s="1793"/>
      <c r="E7" s="1773"/>
      <c r="F7" s="1755"/>
      <c r="G7" s="1756"/>
      <c r="H7" s="1812"/>
      <c r="I7" s="1813"/>
      <c r="J7" s="191" t="s">
        <v>29</v>
      </c>
      <c r="K7" s="191" t="s">
        <v>40</v>
      </c>
      <c r="L7" s="191" t="s">
        <v>26</v>
      </c>
      <c r="M7" s="191" t="s">
        <v>36</v>
      </c>
      <c r="N7" s="672" t="s">
        <v>29</v>
      </c>
    </row>
    <row r="8" spans="1:15" ht="15" customHeight="1" thickBot="1">
      <c r="A8" s="1689"/>
      <c r="B8" s="1767"/>
      <c r="C8" s="1770"/>
      <c r="D8" s="1794"/>
      <c r="E8" s="1774"/>
      <c r="F8" s="1757"/>
      <c r="G8" s="1758"/>
      <c r="H8" s="1814"/>
      <c r="I8" s="1815"/>
      <c r="J8" s="50">
        <v>0.5</v>
      </c>
      <c r="K8" s="50">
        <v>0.66666666666666663</v>
      </c>
      <c r="L8" s="50">
        <v>0.375</v>
      </c>
      <c r="M8" s="50">
        <v>0.375</v>
      </c>
      <c r="N8" s="51">
        <v>0.25</v>
      </c>
    </row>
    <row r="9" spans="1:15" ht="15" hidden="1" customHeight="1">
      <c r="A9" s="480">
        <v>48</v>
      </c>
      <c r="B9" s="310" t="s">
        <v>252</v>
      </c>
      <c r="C9" s="311" t="s">
        <v>55</v>
      </c>
      <c r="D9" s="481" t="s">
        <v>253</v>
      </c>
      <c r="E9" s="482"/>
      <c r="F9" s="249">
        <v>33</v>
      </c>
      <c r="G9" s="248">
        <v>33</v>
      </c>
      <c r="H9" s="321">
        <v>103</v>
      </c>
      <c r="I9" s="320">
        <v>103</v>
      </c>
      <c r="J9" s="35">
        <v>43070</v>
      </c>
      <c r="K9" s="35">
        <v>43071</v>
      </c>
      <c r="L9" s="35">
        <v>43073</v>
      </c>
      <c r="M9" s="35">
        <v>43075</v>
      </c>
      <c r="N9" s="35">
        <v>43076</v>
      </c>
    </row>
    <row r="10" spans="1:15" ht="15" hidden="1" customHeight="1">
      <c r="A10" s="673">
        <v>49</v>
      </c>
      <c r="B10" s="674" t="s">
        <v>247</v>
      </c>
      <c r="C10" s="205" t="s">
        <v>55</v>
      </c>
      <c r="D10" s="675" t="s">
        <v>248</v>
      </c>
      <c r="E10" s="676"/>
      <c r="F10" s="206">
        <v>192</v>
      </c>
      <c r="G10" s="405">
        <v>192</v>
      </c>
      <c r="H10" s="677">
        <v>440</v>
      </c>
      <c r="I10" s="401">
        <v>440</v>
      </c>
      <c r="J10" s="841">
        <v>43079</v>
      </c>
      <c r="K10" s="841">
        <v>43080</v>
      </c>
      <c r="L10" s="841">
        <v>43082</v>
      </c>
      <c r="M10" s="841">
        <v>43083</v>
      </c>
      <c r="N10" s="841">
        <v>43084</v>
      </c>
      <c r="O10" s="468" t="s">
        <v>246</v>
      </c>
    </row>
    <row r="11" spans="1:15" ht="15" hidden="1" customHeight="1">
      <c r="A11" s="480">
        <v>50</v>
      </c>
      <c r="B11" s="310" t="s">
        <v>252</v>
      </c>
      <c r="C11" s="311" t="s">
        <v>55</v>
      </c>
      <c r="D11" s="481" t="s">
        <v>253</v>
      </c>
      <c r="E11" s="482"/>
      <c r="F11" s="249">
        <f t="shared" ref="F11:I11" si="0">F9+1</f>
        <v>34</v>
      </c>
      <c r="G11" s="248">
        <f t="shared" si="0"/>
        <v>34</v>
      </c>
      <c r="H11" s="321">
        <f t="shared" si="0"/>
        <v>104</v>
      </c>
      <c r="I11" s="320">
        <f t="shared" si="0"/>
        <v>104</v>
      </c>
      <c r="J11" s="483">
        <v>43082</v>
      </c>
      <c r="K11" s="483">
        <v>43083</v>
      </c>
      <c r="L11" s="483">
        <v>43085</v>
      </c>
      <c r="M11" s="483">
        <v>43087</v>
      </c>
      <c r="N11" s="483">
        <v>43089</v>
      </c>
    </row>
    <row r="12" spans="1:15" s="29" customFormat="1" ht="15" hidden="1" customHeight="1">
      <c r="A12" s="517">
        <v>51</v>
      </c>
      <c r="B12" s="831" t="s">
        <v>490</v>
      </c>
      <c r="C12" s="832" t="s">
        <v>55</v>
      </c>
      <c r="D12" s="833" t="s">
        <v>491</v>
      </c>
      <c r="E12" s="834"/>
      <c r="F12" s="456">
        <v>2</v>
      </c>
      <c r="G12" s="455">
        <v>2</v>
      </c>
      <c r="H12" s="835">
        <v>167</v>
      </c>
      <c r="I12" s="836">
        <v>167</v>
      </c>
      <c r="J12" s="135">
        <f t="shared" ref="J12:N12" si="1">J11+7</f>
        <v>43089</v>
      </c>
      <c r="K12" s="135">
        <f t="shared" si="1"/>
        <v>43090</v>
      </c>
      <c r="L12" s="135">
        <f t="shared" si="1"/>
        <v>43092</v>
      </c>
      <c r="M12" s="135">
        <f t="shared" si="1"/>
        <v>43094</v>
      </c>
      <c r="N12" s="135">
        <f t="shared" si="1"/>
        <v>43096</v>
      </c>
      <c r="O12" s="468" t="s">
        <v>254</v>
      </c>
    </row>
    <row r="13" spans="1:15" ht="15" hidden="1" customHeight="1">
      <c r="A13" s="480">
        <v>52</v>
      </c>
      <c r="B13" s="310" t="s">
        <v>252</v>
      </c>
      <c r="C13" s="311" t="s">
        <v>55</v>
      </c>
      <c r="D13" s="481" t="s">
        <v>253</v>
      </c>
      <c r="E13" s="482"/>
      <c r="F13" s="249">
        <f t="shared" ref="F13:I13" si="2">F11+1</f>
        <v>35</v>
      </c>
      <c r="G13" s="248">
        <f t="shared" si="2"/>
        <v>35</v>
      </c>
      <c r="H13" s="321">
        <f t="shared" si="2"/>
        <v>105</v>
      </c>
      <c r="I13" s="320">
        <f t="shared" si="2"/>
        <v>105</v>
      </c>
      <c r="J13" s="483">
        <f t="shared" ref="J13:N13" si="3">J12+7</f>
        <v>43096</v>
      </c>
      <c r="K13" s="483">
        <f t="shared" si="3"/>
        <v>43097</v>
      </c>
      <c r="L13" s="483">
        <f t="shared" si="3"/>
        <v>43099</v>
      </c>
      <c r="M13" s="483">
        <f t="shared" si="3"/>
        <v>43101</v>
      </c>
      <c r="N13" s="483">
        <f t="shared" si="3"/>
        <v>43103</v>
      </c>
    </row>
    <row r="14" spans="1:15" ht="15" hidden="1" customHeight="1">
      <c r="A14" s="517">
        <v>1</v>
      </c>
      <c r="B14" s="831" t="s">
        <v>92</v>
      </c>
      <c r="C14" s="832" t="s">
        <v>55</v>
      </c>
      <c r="D14" s="833" t="s">
        <v>93</v>
      </c>
      <c r="E14" s="834"/>
      <c r="F14" s="456">
        <v>107</v>
      </c>
      <c r="G14" s="455">
        <v>107</v>
      </c>
      <c r="H14" s="835">
        <v>78</v>
      </c>
      <c r="I14" s="836">
        <v>78</v>
      </c>
      <c r="J14" s="135">
        <f t="shared" ref="J14:N14" si="4">J13+7</f>
        <v>43103</v>
      </c>
      <c r="K14" s="135">
        <f t="shared" si="4"/>
        <v>43104</v>
      </c>
      <c r="L14" s="135">
        <f t="shared" si="4"/>
        <v>43106</v>
      </c>
      <c r="M14" s="135">
        <f t="shared" si="4"/>
        <v>43108</v>
      </c>
      <c r="N14" s="135">
        <f t="shared" si="4"/>
        <v>43110</v>
      </c>
      <c r="O14" s="468"/>
    </row>
    <row r="15" spans="1:15" ht="15" hidden="1" customHeight="1">
      <c r="A15" s="480">
        <v>2</v>
      </c>
      <c r="B15" s="310" t="s">
        <v>252</v>
      </c>
      <c r="C15" s="311" t="s">
        <v>55</v>
      </c>
      <c r="D15" s="481" t="s">
        <v>253</v>
      </c>
      <c r="E15" s="482"/>
      <c r="F15" s="249">
        <f t="shared" ref="F15:I15" si="5">F13+1</f>
        <v>36</v>
      </c>
      <c r="G15" s="248">
        <f t="shared" si="5"/>
        <v>36</v>
      </c>
      <c r="H15" s="321">
        <f t="shared" si="5"/>
        <v>106</v>
      </c>
      <c r="I15" s="320">
        <f t="shared" si="5"/>
        <v>106</v>
      </c>
      <c r="J15" s="483">
        <f t="shared" ref="J15:N15" si="6">J14+7</f>
        <v>43110</v>
      </c>
      <c r="K15" s="483">
        <f t="shared" si="6"/>
        <v>43111</v>
      </c>
      <c r="L15" s="483">
        <f t="shared" si="6"/>
        <v>43113</v>
      </c>
      <c r="M15" s="483">
        <f t="shared" si="6"/>
        <v>43115</v>
      </c>
      <c r="N15" s="483">
        <f t="shared" si="6"/>
        <v>43117</v>
      </c>
    </row>
    <row r="16" spans="1:15" ht="15" hidden="1" customHeight="1">
      <c r="A16" s="517">
        <v>3</v>
      </c>
      <c r="B16" s="831" t="s">
        <v>92</v>
      </c>
      <c r="C16" s="832" t="s">
        <v>55</v>
      </c>
      <c r="D16" s="833" t="s">
        <v>93</v>
      </c>
      <c r="E16" s="834"/>
      <c r="F16" s="456">
        <f>F14+1</f>
        <v>108</v>
      </c>
      <c r="G16" s="455">
        <f>G14+1</f>
        <v>108</v>
      </c>
      <c r="H16" s="835">
        <f>H14+1</f>
        <v>79</v>
      </c>
      <c r="I16" s="836">
        <f>I14+1</f>
        <v>79</v>
      </c>
      <c r="J16" s="135">
        <f t="shared" ref="J16:N16" si="7">J15+7</f>
        <v>43117</v>
      </c>
      <c r="K16" s="135">
        <f t="shared" si="7"/>
        <v>43118</v>
      </c>
      <c r="L16" s="135">
        <f t="shared" si="7"/>
        <v>43120</v>
      </c>
      <c r="M16" s="135">
        <f t="shared" si="7"/>
        <v>43122</v>
      </c>
      <c r="N16" s="135">
        <f t="shared" si="7"/>
        <v>43124</v>
      </c>
    </row>
    <row r="17" spans="1:14" ht="15" hidden="1" customHeight="1">
      <c r="A17" s="480">
        <v>4</v>
      </c>
      <c r="B17" s="310" t="s">
        <v>252</v>
      </c>
      <c r="C17" s="311" t="s">
        <v>55</v>
      </c>
      <c r="D17" s="481" t="s">
        <v>253</v>
      </c>
      <c r="E17" s="482"/>
      <c r="F17" s="249">
        <f t="shared" ref="F17:I17" si="8">F15+1</f>
        <v>37</v>
      </c>
      <c r="G17" s="248">
        <f t="shared" si="8"/>
        <v>37</v>
      </c>
      <c r="H17" s="321">
        <f t="shared" si="8"/>
        <v>107</v>
      </c>
      <c r="I17" s="320">
        <f t="shared" si="8"/>
        <v>107</v>
      </c>
      <c r="J17" s="483">
        <f t="shared" ref="J17:N17" si="9">J16+7</f>
        <v>43124</v>
      </c>
      <c r="K17" s="483">
        <f t="shared" si="9"/>
        <v>43125</v>
      </c>
      <c r="L17" s="483">
        <f t="shared" si="9"/>
        <v>43127</v>
      </c>
      <c r="M17" s="483">
        <f t="shared" si="9"/>
        <v>43129</v>
      </c>
      <c r="N17" s="483">
        <f t="shared" si="9"/>
        <v>43131</v>
      </c>
    </row>
    <row r="18" spans="1:14" ht="15" hidden="1" customHeight="1">
      <c r="A18" s="392">
        <v>5</v>
      </c>
      <c r="B18" s="314" t="s">
        <v>92</v>
      </c>
      <c r="C18" s="837" t="s">
        <v>55</v>
      </c>
      <c r="D18" s="315" t="s">
        <v>93</v>
      </c>
      <c r="E18" s="838"/>
      <c r="F18" s="313">
        <f>F16+1</f>
        <v>109</v>
      </c>
      <c r="G18" s="319">
        <f>G16+1</f>
        <v>109</v>
      </c>
      <c r="H18" s="839">
        <f>H16+1</f>
        <v>80</v>
      </c>
      <c r="I18" s="840">
        <f>I16+1</f>
        <v>80</v>
      </c>
      <c r="J18" s="27">
        <f t="shared" ref="J18:N18" si="10">J17+7</f>
        <v>43131</v>
      </c>
      <c r="K18" s="27">
        <f t="shared" si="10"/>
        <v>43132</v>
      </c>
      <c r="L18" s="27">
        <f t="shared" si="10"/>
        <v>43134</v>
      </c>
      <c r="M18" s="27">
        <f t="shared" si="10"/>
        <v>43136</v>
      </c>
      <c r="N18" s="27">
        <f t="shared" si="10"/>
        <v>43138</v>
      </c>
    </row>
    <row r="19" spans="1:14" ht="24.95" customHeight="1">
      <c r="A19" s="480">
        <v>6</v>
      </c>
      <c r="B19" s="310" t="s">
        <v>252</v>
      </c>
      <c r="C19" s="311" t="s">
        <v>55</v>
      </c>
      <c r="D19" s="481" t="s">
        <v>253</v>
      </c>
      <c r="E19" s="482"/>
      <c r="F19" s="249">
        <f t="shared" ref="F19:I19" si="11">F17+1</f>
        <v>38</v>
      </c>
      <c r="G19" s="248">
        <f t="shared" si="11"/>
        <v>38</v>
      </c>
      <c r="H19" s="321">
        <f t="shared" si="11"/>
        <v>108</v>
      </c>
      <c r="I19" s="320">
        <f t="shared" si="11"/>
        <v>108</v>
      </c>
      <c r="J19" s="483">
        <f t="shared" ref="J19:N19" si="12">J18+7</f>
        <v>43138</v>
      </c>
      <c r="K19" s="483">
        <f t="shared" si="12"/>
        <v>43139</v>
      </c>
      <c r="L19" s="483">
        <f t="shared" si="12"/>
        <v>43141</v>
      </c>
      <c r="M19" s="483">
        <f t="shared" si="12"/>
        <v>43143</v>
      </c>
      <c r="N19" s="483">
        <f t="shared" si="12"/>
        <v>43145</v>
      </c>
    </row>
    <row r="20" spans="1:14" ht="24.95" customHeight="1">
      <c r="A20" s="392">
        <v>7</v>
      </c>
      <c r="B20" s="314" t="s">
        <v>92</v>
      </c>
      <c r="C20" s="837" t="s">
        <v>55</v>
      </c>
      <c r="D20" s="315" t="s">
        <v>93</v>
      </c>
      <c r="E20" s="838"/>
      <c r="F20" s="313">
        <f t="shared" ref="F20:I20" si="13">F18+1</f>
        <v>110</v>
      </c>
      <c r="G20" s="319">
        <f t="shared" si="13"/>
        <v>110</v>
      </c>
      <c r="H20" s="839">
        <f t="shared" si="13"/>
        <v>81</v>
      </c>
      <c r="I20" s="840">
        <f t="shared" si="13"/>
        <v>81</v>
      </c>
      <c r="J20" s="27">
        <f t="shared" ref="J20:N20" si="14">J19+7</f>
        <v>43145</v>
      </c>
      <c r="K20" s="27">
        <f t="shared" si="14"/>
        <v>43146</v>
      </c>
      <c r="L20" s="27">
        <f t="shared" si="14"/>
        <v>43148</v>
      </c>
      <c r="M20" s="27">
        <f t="shared" si="14"/>
        <v>43150</v>
      </c>
      <c r="N20" s="27">
        <f t="shared" si="14"/>
        <v>43152</v>
      </c>
    </row>
    <row r="21" spans="1:14" ht="24.95" customHeight="1">
      <c r="A21" s="480">
        <v>8</v>
      </c>
      <c r="B21" s="310" t="s">
        <v>252</v>
      </c>
      <c r="C21" s="311" t="s">
        <v>55</v>
      </c>
      <c r="D21" s="481" t="s">
        <v>253</v>
      </c>
      <c r="E21" s="482"/>
      <c r="F21" s="249">
        <f t="shared" ref="F21:I21" si="15">F19+1</f>
        <v>39</v>
      </c>
      <c r="G21" s="248">
        <f t="shared" si="15"/>
        <v>39</v>
      </c>
      <c r="H21" s="321">
        <f t="shared" si="15"/>
        <v>109</v>
      </c>
      <c r="I21" s="320">
        <f t="shared" si="15"/>
        <v>109</v>
      </c>
      <c r="J21" s="483">
        <f t="shared" ref="J21:N21" si="16">J20+7</f>
        <v>43152</v>
      </c>
      <c r="K21" s="483">
        <f t="shared" si="16"/>
        <v>43153</v>
      </c>
      <c r="L21" s="483">
        <f t="shared" si="16"/>
        <v>43155</v>
      </c>
      <c r="M21" s="483">
        <f t="shared" si="16"/>
        <v>43157</v>
      </c>
      <c r="N21" s="483">
        <f t="shared" si="16"/>
        <v>43159</v>
      </c>
    </row>
    <row r="22" spans="1:14" ht="24.95" customHeight="1">
      <c r="A22" s="392">
        <v>9</v>
      </c>
      <c r="B22" s="314" t="s">
        <v>92</v>
      </c>
      <c r="C22" s="837" t="s">
        <v>55</v>
      </c>
      <c r="D22" s="315" t="s">
        <v>93</v>
      </c>
      <c r="E22" s="838"/>
      <c r="F22" s="313">
        <f t="shared" ref="F22:I22" si="17">F20+1</f>
        <v>111</v>
      </c>
      <c r="G22" s="319">
        <f t="shared" si="17"/>
        <v>111</v>
      </c>
      <c r="H22" s="839">
        <f t="shared" si="17"/>
        <v>82</v>
      </c>
      <c r="I22" s="840">
        <f t="shared" si="17"/>
        <v>82</v>
      </c>
      <c r="J22" s="27">
        <f t="shared" ref="J22:N22" si="18">J21+7</f>
        <v>43159</v>
      </c>
      <c r="K22" s="27">
        <f t="shared" si="18"/>
        <v>43160</v>
      </c>
      <c r="L22" s="27">
        <f t="shared" si="18"/>
        <v>43162</v>
      </c>
      <c r="M22" s="27">
        <f t="shared" si="18"/>
        <v>43164</v>
      </c>
      <c r="N22" s="27">
        <f t="shared" si="18"/>
        <v>43166</v>
      </c>
    </row>
    <row r="23" spans="1:14" ht="24.95" customHeight="1">
      <c r="A23" s="480">
        <v>10</v>
      </c>
      <c r="B23" s="310" t="s">
        <v>252</v>
      </c>
      <c r="C23" s="311" t="s">
        <v>55</v>
      </c>
      <c r="D23" s="481" t="s">
        <v>253</v>
      </c>
      <c r="E23" s="482"/>
      <c r="F23" s="249">
        <f t="shared" ref="F23:I23" si="19">F21+1</f>
        <v>40</v>
      </c>
      <c r="G23" s="248">
        <f t="shared" si="19"/>
        <v>40</v>
      </c>
      <c r="H23" s="321">
        <f t="shared" si="19"/>
        <v>110</v>
      </c>
      <c r="I23" s="320">
        <f t="shared" si="19"/>
        <v>110</v>
      </c>
      <c r="J23" s="483">
        <f t="shared" ref="J23:N23" si="20">J22+7</f>
        <v>43166</v>
      </c>
      <c r="K23" s="483">
        <f t="shared" si="20"/>
        <v>43167</v>
      </c>
      <c r="L23" s="483">
        <f t="shared" si="20"/>
        <v>43169</v>
      </c>
      <c r="M23" s="483">
        <f t="shared" si="20"/>
        <v>43171</v>
      </c>
      <c r="N23" s="483">
        <f t="shared" si="20"/>
        <v>43173</v>
      </c>
    </row>
    <row r="24" spans="1:14" ht="24.95" customHeight="1">
      <c r="A24" s="392">
        <v>11</v>
      </c>
      <c r="B24" s="314" t="s">
        <v>92</v>
      </c>
      <c r="C24" s="837" t="s">
        <v>55</v>
      </c>
      <c r="D24" s="315" t="s">
        <v>93</v>
      </c>
      <c r="E24" s="838"/>
      <c r="F24" s="313">
        <f t="shared" ref="F24:I24" si="21">F22+1</f>
        <v>112</v>
      </c>
      <c r="G24" s="319">
        <f t="shared" si="21"/>
        <v>112</v>
      </c>
      <c r="H24" s="839">
        <f t="shared" si="21"/>
        <v>83</v>
      </c>
      <c r="I24" s="840">
        <f t="shared" si="21"/>
        <v>83</v>
      </c>
      <c r="J24" s="27">
        <f t="shared" ref="J24:N24" si="22">J23+7</f>
        <v>43173</v>
      </c>
      <c r="K24" s="27">
        <f t="shared" si="22"/>
        <v>43174</v>
      </c>
      <c r="L24" s="27">
        <f t="shared" si="22"/>
        <v>43176</v>
      </c>
      <c r="M24" s="27">
        <f t="shared" si="22"/>
        <v>43178</v>
      </c>
      <c r="N24" s="27">
        <f t="shared" si="22"/>
        <v>43180</v>
      </c>
    </row>
    <row r="25" spans="1:14" ht="24.95" customHeight="1">
      <c r="A25" s="480">
        <v>12</v>
      </c>
      <c r="B25" s="310" t="s">
        <v>252</v>
      </c>
      <c r="C25" s="311" t="s">
        <v>55</v>
      </c>
      <c r="D25" s="481" t="s">
        <v>253</v>
      </c>
      <c r="E25" s="482"/>
      <c r="F25" s="249">
        <f t="shared" ref="F25:I25" si="23">F23+1</f>
        <v>41</v>
      </c>
      <c r="G25" s="248">
        <f t="shared" si="23"/>
        <v>41</v>
      </c>
      <c r="H25" s="321">
        <f t="shared" si="23"/>
        <v>111</v>
      </c>
      <c r="I25" s="320">
        <f t="shared" si="23"/>
        <v>111</v>
      </c>
      <c r="J25" s="483">
        <f t="shared" ref="J25:N25" si="24">J24+7</f>
        <v>43180</v>
      </c>
      <c r="K25" s="483">
        <f t="shared" si="24"/>
        <v>43181</v>
      </c>
      <c r="L25" s="483">
        <f t="shared" si="24"/>
        <v>43183</v>
      </c>
      <c r="M25" s="483">
        <f t="shared" si="24"/>
        <v>43185</v>
      </c>
      <c r="N25" s="483">
        <f t="shared" si="24"/>
        <v>43187</v>
      </c>
    </row>
    <row r="26" spans="1:14" ht="24.95" customHeight="1">
      <c r="A26" s="392">
        <v>13</v>
      </c>
      <c r="B26" s="314" t="s">
        <v>92</v>
      </c>
      <c r="C26" s="837" t="s">
        <v>55</v>
      </c>
      <c r="D26" s="315" t="s">
        <v>93</v>
      </c>
      <c r="E26" s="838"/>
      <c r="F26" s="313">
        <f t="shared" ref="F26:I26" si="25">F24+1</f>
        <v>113</v>
      </c>
      <c r="G26" s="319">
        <f t="shared" si="25"/>
        <v>113</v>
      </c>
      <c r="H26" s="839">
        <f t="shared" si="25"/>
        <v>84</v>
      </c>
      <c r="I26" s="840">
        <f t="shared" si="25"/>
        <v>84</v>
      </c>
      <c r="J26" s="27">
        <f t="shared" ref="J26:N26" si="26">J25+7</f>
        <v>43187</v>
      </c>
      <c r="K26" s="27">
        <f t="shared" si="26"/>
        <v>43188</v>
      </c>
      <c r="L26" s="27">
        <f t="shared" si="26"/>
        <v>43190</v>
      </c>
      <c r="M26" s="27">
        <f t="shared" si="26"/>
        <v>43192</v>
      </c>
      <c r="N26" s="27">
        <f t="shared" si="26"/>
        <v>43194</v>
      </c>
    </row>
    <row r="27" spans="1:14" ht="15" customHeight="1">
      <c r="M27" s="129" t="s">
        <v>732</v>
      </c>
    </row>
  </sheetData>
  <customSheetViews>
    <customSheetView guid="{967F5A9F-B253-4BD7-B2F0-D5E9263F4F1E}" showPageBreaks="1" fitToPage="1" printArea="1">
      <selection activeCell="B19" sqref="B19"/>
      <rowBreaks count="1" manualBreakCount="1">
        <brk id="14" max="16" man="1"/>
      </rowBreaks>
      <pageMargins left="0.25" right="0.25" top="0.75" bottom="0.75" header="0.3" footer="0.3"/>
      <pageSetup paperSize="9" scale="87" orientation="landscape" r:id="rId1"/>
    </customSheetView>
    <customSheetView guid="{EDB95A30-2005-496F-A42F-4573444B48C4}" showPageBreaks="1" fitToPage="1" printArea="1" hiddenRows="1">
      <selection activeCell="G61" sqref="G61"/>
      <rowBreaks count="1" manualBreakCount="1">
        <brk id="14" max="16" man="1"/>
      </rowBreaks>
      <pageMargins left="0.25" right="0.25" top="0.75" bottom="0.75" header="0.3" footer="0.3"/>
      <pageSetup paperSize="9" scale="87" orientation="landscape" r:id="rId2"/>
    </customSheetView>
    <customSheetView guid="{BCF08811-82CB-4E16-BDD9-794154AADE6D}" showPageBreaks="1" fitToPage="1" printArea="1">
      <selection activeCell="B19" sqref="B19"/>
      <rowBreaks count="1" manualBreakCount="1">
        <brk id="14" max="16" man="1"/>
      </rowBreaks>
      <pageMargins left="0.25" right="0.25" top="0.75" bottom="0.75" header="0.3" footer="0.3"/>
      <pageSetup paperSize="9" scale="87" orientation="landscape" r:id="rId3"/>
    </customSheetView>
    <customSheetView guid="{D237E25F-83F7-4363-8B2A-30407D508333}" hiddenRows="1" topLeftCell="A7">
      <selection activeCell="J56" sqref="J56"/>
      <pageMargins left="0.25" right="0.25" top="0.75" bottom="0.75" header="0.3" footer="0.3"/>
      <pageSetup paperSize="9" scale="85" orientation="landscape" r:id="rId4"/>
    </customSheetView>
    <customSheetView guid="{8D57CB67-B754-4BD0-BD8A-07ED4472C255}" showPageBreaks="1">
      <selection activeCell="I17" sqref="I17"/>
      <pageMargins left="0.25" right="0.25" top="0.75" bottom="0.75" header="0.3" footer="0.3"/>
      <pageSetup paperSize="9" scale="85" orientation="landscape" r:id="rId5"/>
    </customSheetView>
    <customSheetView guid="{CE63BE3B-321D-4576-9D13-C9B7CB99D4AC}" fitToPage="1" hiddenRows="1">
      <selection sqref="A1:N48"/>
      <rowBreaks count="1" manualBreakCount="1">
        <brk id="14" max="16" man="1"/>
      </rowBreaks>
      <pageMargins left="0.25" right="0.25" top="0.75" bottom="0.75" header="0.3" footer="0.3"/>
      <pageSetup paperSize="9" scale="88" orientation="landscape" r:id="rId6"/>
    </customSheetView>
    <customSheetView guid="{58347BB0-EA7D-4163-8F7A-9A95E53AC1B7}" fitToPage="1" hiddenRows="1">
      <selection activeCell="N75" sqref="A1:N75"/>
      <rowBreaks count="1" manualBreakCount="1">
        <brk id="14" max="16" man="1"/>
      </rowBreaks>
      <pageMargins left="0.25" right="0.25" top="0.75" bottom="0.75" header="0.3" footer="0.3"/>
      <pageSetup paperSize="9" scale="87" orientation="landscape" r:id="rId7"/>
    </customSheetView>
    <customSheetView guid="{B5A50C90-D2E8-4109-B6CD-C9EF05DECB2C}" showPageBreaks="1" hiddenRows="1">
      <selection activeCell="F50" sqref="F50"/>
      <pageMargins left="0.25" right="0.25" top="0.75" bottom="0.75" header="0.3" footer="0.3"/>
      <pageSetup paperSize="9" scale="79" orientation="landscape" r:id="rId8"/>
    </customSheetView>
  </customSheetViews>
  <mergeCells count="13">
    <mergeCell ref="A4:A8"/>
    <mergeCell ref="D6:D8"/>
    <mergeCell ref="B4:B8"/>
    <mergeCell ref="E6:E8"/>
    <mergeCell ref="C4:C8"/>
    <mergeCell ref="D4:E5"/>
    <mergeCell ref="J4:K4"/>
    <mergeCell ref="L4:M4"/>
    <mergeCell ref="J5:K5"/>
    <mergeCell ref="L5:M5"/>
    <mergeCell ref="F6:G8"/>
    <mergeCell ref="H6:I8"/>
    <mergeCell ref="F4:I5"/>
  </mergeCells>
  <phoneticPr fontId="75" type="noConversion"/>
  <pageMargins left="0.25" right="0.25" top="0.75" bottom="0.75" header="0.3" footer="0.3"/>
  <pageSetup paperSize="9" scale="87" orientation="landscape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  <pageSetUpPr fitToPage="1"/>
  </sheetPr>
  <dimension ref="A1:P33"/>
  <sheetViews>
    <sheetView workbookViewId="0">
      <selection activeCell="D38" sqref="D38:D39"/>
    </sheetView>
  </sheetViews>
  <sheetFormatPr defaultColWidth="4.25" defaultRowHeight="13.5"/>
  <cols>
    <col min="1" max="1" width="4.25" style="266" customWidth="1"/>
    <col min="2" max="2" width="18.5" style="204" customWidth="1"/>
    <col min="3" max="9" width="9" style="204" customWidth="1"/>
    <col min="10" max="11" width="9.375" style="204" customWidth="1"/>
    <col min="12" max="13" width="9.375" style="23" customWidth="1"/>
    <col min="14" max="14" width="10.625" style="23" customWidth="1"/>
    <col min="15" max="15" width="9.375" style="23" customWidth="1"/>
    <col min="16" max="16" width="10.625" style="23" customWidth="1"/>
    <col min="17" max="257" width="9" style="23" customWidth="1"/>
    <col min="258" max="16384" width="4.25" style="23"/>
  </cols>
  <sheetData>
    <row r="1" spans="1:16" s="204" customFormat="1" ht="19.5">
      <c r="A1" s="536" t="s">
        <v>374</v>
      </c>
      <c r="B1" s="537"/>
      <c r="C1" s="537"/>
      <c r="D1" s="538"/>
      <c r="E1" s="538"/>
      <c r="F1" s="538"/>
      <c r="G1" s="538"/>
      <c r="H1" s="539"/>
      <c r="I1" s="539"/>
      <c r="J1" s="540"/>
      <c r="K1" s="540"/>
      <c r="L1" s="540"/>
      <c r="M1" s="540"/>
      <c r="N1" s="540">
        <v>43140</v>
      </c>
      <c r="O1" s="541"/>
      <c r="P1" s="540"/>
    </row>
    <row r="2" spans="1:16" s="204" customFormat="1" ht="19.5">
      <c r="A2" s="536" t="s">
        <v>375</v>
      </c>
      <c r="B2" s="537"/>
      <c r="C2" s="537"/>
      <c r="D2" s="209"/>
      <c r="E2" s="209"/>
      <c r="F2" s="209"/>
      <c r="G2" s="209"/>
      <c r="H2" s="141"/>
      <c r="I2" s="193"/>
      <c r="J2" s="193"/>
      <c r="K2" s="193"/>
      <c r="L2" s="193"/>
      <c r="M2" s="193"/>
      <c r="N2" s="193"/>
      <c r="O2" s="193"/>
      <c r="P2" s="193"/>
    </row>
    <row r="3" spans="1:16" s="204" customFormat="1" ht="15.75" thickBot="1">
      <c r="A3" s="267" t="s">
        <v>294</v>
      </c>
      <c r="B3" s="209"/>
      <c r="C3" s="209"/>
      <c r="D3" s="209"/>
      <c r="E3" s="209"/>
      <c r="F3" s="209"/>
      <c r="G3" s="209"/>
      <c r="H3" s="141"/>
      <c r="I3" s="193"/>
      <c r="J3" s="193"/>
      <c r="K3" s="193"/>
      <c r="L3" s="193"/>
      <c r="M3" s="193"/>
      <c r="N3" s="193"/>
      <c r="O3" s="193"/>
      <c r="P3" s="193"/>
    </row>
    <row r="4" spans="1:16" s="204" customFormat="1" ht="15.4" hidden="1" customHeight="1">
      <c r="A4" s="1686" t="s">
        <v>48</v>
      </c>
      <c r="B4" s="1765" t="s">
        <v>0</v>
      </c>
      <c r="C4" s="1768" t="s">
        <v>49</v>
      </c>
      <c r="D4" s="1759" t="s">
        <v>50</v>
      </c>
      <c r="E4" s="1761"/>
      <c r="F4" s="1759" t="s">
        <v>51</v>
      </c>
      <c r="G4" s="1760"/>
      <c r="H4" s="1760"/>
      <c r="I4" s="1761"/>
      <c r="J4" s="1783" t="s">
        <v>90</v>
      </c>
      <c r="K4" s="1784"/>
      <c r="L4" s="1783" t="s">
        <v>52</v>
      </c>
      <c r="M4" s="1784"/>
      <c r="N4" s="1785" t="s">
        <v>58</v>
      </c>
      <c r="O4" s="1786"/>
      <c r="P4" s="194" t="s">
        <v>52</v>
      </c>
    </row>
    <row r="5" spans="1:16" s="204" customFormat="1" hidden="1">
      <c r="A5" s="1687"/>
      <c r="B5" s="1766"/>
      <c r="C5" s="1769"/>
      <c r="D5" s="1762"/>
      <c r="E5" s="1764"/>
      <c r="F5" s="1762"/>
      <c r="G5" s="1763"/>
      <c r="H5" s="1763"/>
      <c r="I5" s="1764"/>
      <c r="J5" s="1781" t="s">
        <v>91</v>
      </c>
      <c r="K5" s="1782"/>
      <c r="L5" s="1781" t="s">
        <v>1</v>
      </c>
      <c r="M5" s="1782"/>
      <c r="N5" s="1775" t="s">
        <v>5</v>
      </c>
      <c r="O5" s="1776"/>
      <c r="P5" s="195" t="s">
        <v>1</v>
      </c>
    </row>
    <row r="6" spans="1:16" s="204" customFormat="1" hidden="1">
      <c r="A6" s="1687"/>
      <c r="B6" s="1766"/>
      <c r="C6" s="1769"/>
      <c r="D6" s="1771" t="s">
        <v>54</v>
      </c>
      <c r="E6" s="1772"/>
      <c r="F6" s="1753" t="s">
        <v>54</v>
      </c>
      <c r="G6" s="1754"/>
      <c r="H6" s="1753" t="s">
        <v>56</v>
      </c>
      <c r="I6" s="1754"/>
      <c r="J6" s="183" t="s">
        <v>3</v>
      </c>
      <c r="K6" s="183" t="s">
        <v>4</v>
      </c>
      <c r="L6" s="183" t="s">
        <v>3</v>
      </c>
      <c r="M6" s="183" t="s">
        <v>4</v>
      </c>
      <c r="N6" s="183" t="s">
        <v>3</v>
      </c>
      <c r="O6" s="183" t="s">
        <v>4</v>
      </c>
      <c r="P6" s="196" t="s">
        <v>3</v>
      </c>
    </row>
    <row r="7" spans="1:16" s="204" customFormat="1" hidden="1">
      <c r="A7" s="1687"/>
      <c r="B7" s="1766"/>
      <c r="C7" s="1769"/>
      <c r="D7" s="1766"/>
      <c r="E7" s="1773"/>
      <c r="F7" s="1755"/>
      <c r="G7" s="1756"/>
      <c r="H7" s="1755"/>
      <c r="I7" s="1756"/>
      <c r="J7" s="191"/>
      <c r="K7" s="191"/>
      <c r="L7" s="191" t="s">
        <v>26</v>
      </c>
      <c r="M7" s="191" t="s">
        <v>27</v>
      </c>
      <c r="N7" s="191" t="s">
        <v>35</v>
      </c>
      <c r="O7" s="191" t="s">
        <v>36</v>
      </c>
      <c r="P7" s="197" t="s">
        <v>35</v>
      </c>
    </row>
    <row r="8" spans="1:16" ht="14.25" hidden="1" thickBot="1">
      <c r="A8" s="1742"/>
      <c r="B8" s="1767"/>
      <c r="C8" s="1770"/>
      <c r="D8" s="1767"/>
      <c r="E8" s="1774"/>
      <c r="F8" s="1757"/>
      <c r="G8" s="1758"/>
      <c r="H8" s="1757"/>
      <c r="I8" s="1758"/>
      <c r="J8" s="127"/>
      <c r="K8" s="127"/>
      <c r="L8" s="127">
        <v>0.625</v>
      </c>
      <c r="M8" s="127">
        <v>0.41666666666666669</v>
      </c>
      <c r="N8" s="127">
        <v>0.41666666666666669</v>
      </c>
      <c r="O8" s="127">
        <v>0.5</v>
      </c>
      <c r="P8" s="128">
        <v>0.625</v>
      </c>
    </row>
    <row r="9" spans="1:16" hidden="1">
      <c r="A9" s="265">
        <v>16</v>
      </c>
      <c r="B9" s="170" t="s">
        <v>242</v>
      </c>
      <c r="C9" s="171" t="s">
        <v>261</v>
      </c>
      <c r="D9" s="208" t="s">
        <v>243</v>
      </c>
      <c r="E9" s="465"/>
      <c r="F9" s="81">
        <v>17</v>
      </c>
      <c r="G9" s="73">
        <v>17</v>
      </c>
      <c r="H9" s="83">
        <v>1701</v>
      </c>
      <c r="I9" s="157">
        <v>1701</v>
      </c>
      <c r="J9" s="19">
        <v>42845</v>
      </c>
      <c r="K9" s="19">
        <v>42846</v>
      </c>
      <c r="L9" s="19">
        <v>42847</v>
      </c>
      <c r="M9" s="19">
        <v>42848</v>
      </c>
      <c r="N9" s="19">
        <v>42853</v>
      </c>
      <c r="O9" s="19">
        <f>3+N9</f>
        <v>42856</v>
      </c>
      <c r="P9" s="19">
        <v>42860</v>
      </c>
    </row>
    <row r="10" spans="1:16" ht="14.25" hidden="1" thickBot="1"/>
    <row r="11" spans="1:16" s="204" customFormat="1">
      <c r="A11" s="1686" t="s">
        <v>48</v>
      </c>
      <c r="B11" s="1765" t="s">
        <v>0</v>
      </c>
      <c r="C11" s="1768" t="s">
        <v>49</v>
      </c>
      <c r="D11" s="1759" t="s">
        <v>50</v>
      </c>
      <c r="E11" s="1761"/>
      <c r="F11" s="1759" t="s">
        <v>51</v>
      </c>
      <c r="G11" s="1760"/>
      <c r="H11" s="1760"/>
      <c r="I11" s="1761"/>
      <c r="J11" s="1783" t="s">
        <v>52</v>
      </c>
      <c r="K11" s="1784"/>
      <c r="L11" s="1785" t="s">
        <v>58</v>
      </c>
      <c r="M11" s="1786"/>
      <c r="N11" s="194" t="s">
        <v>52</v>
      </c>
    </row>
    <row r="12" spans="1:16" s="204" customFormat="1">
      <c r="A12" s="1687"/>
      <c r="B12" s="1766"/>
      <c r="C12" s="1769"/>
      <c r="D12" s="1762"/>
      <c r="E12" s="1764"/>
      <c r="F12" s="1762"/>
      <c r="G12" s="1763"/>
      <c r="H12" s="1763"/>
      <c r="I12" s="1764"/>
      <c r="J12" s="1781" t="s">
        <v>1</v>
      </c>
      <c r="K12" s="1782"/>
      <c r="L12" s="1775" t="s">
        <v>5</v>
      </c>
      <c r="M12" s="1776"/>
      <c r="N12" s="195" t="s">
        <v>1</v>
      </c>
    </row>
    <row r="13" spans="1:16" s="204" customFormat="1">
      <c r="A13" s="1687"/>
      <c r="B13" s="1766"/>
      <c r="C13" s="1769"/>
      <c r="D13" s="1771" t="s">
        <v>54</v>
      </c>
      <c r="E13" s="1772"/>
      <c r="F13" s="1753" t="s">
        <v>54</v>
      </c>
      <c r="G13" s="1754"/>
      <c r="H13" s="1753" t="s">
        <v>56</v>
      </c>
      <c r="I13" s="1754"/>
      <c r="J13" s="183" t="s">
        <v>3</v>
      </c>
      <c r="K13" s="183" t="s">
        <v>4</v>
      </c>
      <c r="L13" s="183" t="s">
        <v>3</v>
      </c>
      <c r="M13" s="183" t="s">
        <v>4</v>
      </c>
      <c r="N13" s="196" t="s">
        <v>3</v>
      </c>
    </row>
    <row r="14" spans="1:16" s="204" customFormat="1">
      <c r="A14" s="1687"/>
      <c r="B14" s="1766"/>
      <c r="C14" s="1769"/>
      <c r="D14" s="1766"/>
      <c r="E14" s="1773"/>
      <c r="F14" s="1755"/>
      <c r="G14" s="1756"/>
      <c r="H14" s="1755"/>
      <c r="I14" s="1756"/>
      <c r="J14" s="191" t="s">
        <v>35</v>
      </c>
      <c r="K14" s="191" t="s">
        <v>26</v>
      </c>
      <c r="L14" s="191" t="s">
        <v>35</v>
      </c>
      <c r="M14" s="191" t="s">
        <v>36</v>
      </c>
      <c r="N14" s="197" t="s">
        <v>35</v>
      </c>
    </row>
    <row r="15" spans="1:16" ht="14.25" thickBot="1">
      <c r="A15" s="1742"/>
      <c r="B15" s="1767"/>
      <c r="C15" s="1770"/>
      <c r="D15" s="1767"/>
      <c r="E15" s="1774"/>
      <c r="F15" s="1757"/>
      <c r="G15" s="1758"/>
      <c r="H15" s="1757"/>
      <c r="I15" s="1758"/>
      <c r="J15" s="127">
        <v>0.625</v>
      </c>
      <c r="K15" s="127">
        <v>0.41666666666666669</v>
      </c>
      <c r="L15" s="127">
        <v>0.41666666666666669</v>
      </c>
      <c r="M15" s="127">
        <v>0.5</v>
      </c>
      <c r="N15" s="128">
        <v>0.625</v>
      </c>
    </row>
    <row r="16" spans="1:16" hidden="1">
      <c r="A16" s="265">
        <v>48</v>
      </c>
      <c r="B16" s="170"/>
      <c r="C16" s="171"/>
      <c r="D16" s="208"/>
      <c r="E16" s="845"/>
      <c r="F16" s="81"/>
      <c r="G16" s="73"/>
      <c r="H16" s="83"/>
      <c r="I16" s="157"/>
      <c r="J16" s="19">
        <v>43070</v>
      </c>
      <c r="K16" s="19">
        <v>43071</v>
      </c>
      <c r="L16" s="19">
        <v>43077</v>
      </c>
      <c r="M16" s="19">
        <v>43080</v>
      </c>
      <c r="N16" s="19">
        <v>43084</v>
      </c>
    </row>
    <row r="17" spans="1:15" hidden="1">
      <c r="A17" s="265">
        <v>49</v>
      </c>
      <c r="B17" s="170" t="s">
        <v>242</v>
      </c>
      <c r="C17" s="171" t="s">
        <v>261</v>
      </c>
      <c r="D17" s="208" t="s">
        <v>243</v>
      </c>
      <c r="E17" s="670"/>
      <c r="F17" s="81">
        <v>29</v>
      </c>
      <c r="G17" s="73">
        <v>29</v>
      </c>
      <c r="H17" s="83">
        <v>1713</v>
      </c>
      <c r="I17" s="157">
        <v>1713</v>
      </c>
      <c r="J17" s="19">
        <v>43077</v>
      </c>
      <c r="K17" s="19">
        <v>43078</v>
      </c>
      <c r="L17" s="19">
        <v>43084</v>
      </c>
      <c r="M17" s="19">
        <v>43087</v>
      </c>
      <c r="N17" s="19">
        <v>43091</v>
      </c>
      <c r="O17" s="868" t="s">
        <v>509</v>
      </c>
    </row>
    <row r="18" spans="1:15" hidden="1">
      <c r="A18" s="265">
        <v>50</v>
      </c>
      <c r="B18" s="170" t="s">
        <v>180</v>
      </c>
      <c r="C18" s="171" t="s">
        <v>261</v>
      </c>
      <c r="D18" s="208" t="s">
        <v>183</v>
      </c>
      <c r="E18" s="703"/>
      <c r="F18" s="81">
        <v>25</v>
      </c>
      <c r="G18" s="73">
        <v>25</v>
      </c>
      <c r="H18" s="83">
        <v>25</v>
      </c>
      <c r="I18" s="157">
        <v>25</v>
      </c>
      <c r="J18" s="19">
        <v>43084</v>
      </c>
      <c r="K18" s="19">
        <v>43085</v>
      </c>
      <c r="L18" s="19">
        <v>43091</v>
      </c>
      <c r="M18" s="19">
        <v>43094</v>
      </c>
      <c r="N18" s="19">
        <v>43098</v>
      </c>
      <c r="O18" s="868" t="s">
        <v>320</v>
      </c>
    </row>
    <row r="19" spans="1:15" hidden="1">
      <c r="A19" s="265">
        <v>51</v>
      </c>
      <c r="B19" s="170" t="s">
        <v>242</v>
      </c>
      <c r="C19" s="171" t="s">
        <v>261</v>
      </c>
      <c r="D19" s="208" t="s">
        <v>243</v>
      </c>
      <c r="E19" s="703"/>
      <c r="F19" s="81">
        <f t="shared" ref="F19:I20" si="0">1+F17</f>
        <v>30</v>
      </c>
      <c r="G19" s="73">
        <f t="shared" si="0"/>
        <v>30</v>
      </c>
      <c r="H19" s="83">
        <f t="shared" si="0"/>
        <v>1714</v>
      </c>
      <c r="I19" s="157">
        <f t="shared" si="0"/>
        <v>1714</v>
      </c>
      <c r="J19" s="19">
        <f t="shared" ref="J19:J33" si="1">7+J18</f>
        <v>43091</v>
      </c>
      <c r="K19" s="19">
        <f t="shared" ref="K19:K33" si="2">7+K18</f>
        <v>43092</v>
      </c>
      <c r="L19" s="19">
        <f t="shared" ref="L19:L33" si="3">7+L18</f>
        <v>43098</v>
      </c>
      <c r="M19" s="19">
        <f t="shared" ref="M19:M33" si="4">7+M18</f>
        <v>43101</v>
      </c>
      <c r="N19" s="19">
        <f t="shared" ref="N19:N33" si="5">7+N18</f>
        <v>43105</v>
      </c>
      <c r="O19" s="868" t="s">
        <v>369</v>
      </c>
    </row>
    <row r="20" spans="1:15" hidden="1">
      <c r="A20" s="265">
        <v>52</v>
      </c>
      <c r="B20" s="170" t="s">
        <v>180</v>
      </c>
      <c r="C20" s="171" t="s">
        <v>261</v>
      </c>
      <c r="D20" s="208" t="s">
        <v>183</v>
      </c>
      <c r="E20" s="703"/>
      <c r="F20" s="81">
        <f t="shared" si="0"/>
        <v>26</v>
      </c>
      <c r="G20" s="73">
        <f t="shared" si="0"/>
        <v>26</v>
      </c>
      <c r="H20" s="83">
        <f t="shared" si="0"/>
        <v>26</v>
      </c>
      <c r="I20" s="157">
        <f t="shared" si="0"/>
        <v>26</v>
      </c>
      <c r="J20" s="19">
        <f t="shared" si="1"/>
        <v>43098</v>
      </c>
      <c r="K20" s="19">
        <f t="shared" si="2"/>
        <v>43099</v>
      </c>
      <c r="L20" s="19">
        <f t="shared" si="3"/>
        <v>43105</v>
      </c>
      <c r="M20" s="19">
        <f t="shared" si="4"/>
        <v>43108</v>
      </c>
      <c r="N20" s="19">
        <f t="shared" si="5"/>
        <v>43112</v>
      </c>
      <c r="O20" s="868" t="s">
        <v>383</v>
      </c>
    </row>
    <row r="21" spans="1:15" hidden="1">
      <c r="A21" s="265">
        <v>1</v>
      </c>
      <c r="B21" s="170"/>
      <c r="C21" s="171"/>
      <c r="D21" s="208"/>
      <c r="E21" s="852"/>
      <c r="F21" s="81"/>
      <c r="G21" s="73"/>
      <c r="H21" s="83"/>
      <c r="I21" s="157"/>
      <c r="J21" s="19">
        <f t="shared" si="1"/>
        <v>43105</v>
      </c>
      <c r="K21" s="19">
        <f t="shared" si="2"/>
        <v>43106</v>
      </c>
      <c r="L21" s="19">
        <f t="shared" si="3"/>
        <v>43112</v>
      </c>
      <c r="M21" s="19">
        <f t="shared" si="4"/>
        <v>43115</v>
      </c>
      <c r="N21" s="19">
        <f t="shared" si="5"/>
        <v>43119</v>
      </c>
    </row>
    <row r="22" spans="1:15">
      <c r="A22" s="265">
        <v>2</v>
      </c>
      <c r="B22" s="528" t="s">
        <v>242</v>
      </c>
      <c r="C22" s="173" t="s">
        <v>261</v>
      </c>
      <c r="D22" s="877" t="s">
        <v>243</v>
      </c>
      <c r="E22" s="136"/>
      <c r="F22" s="162">
        <f t="shared" ref="F22:I23" si="6">1+F19</f>
        <v>31</v>
      </c>
      <c r="G22" s="166">
        <f t="shared" si="6"/>
        <v>31</v>
      </c>
      <c r="H22" s="224">
        <v>1801</v>
      </c>
      <c r="I22" s="225">
        <v>1801</v>
      </c>
      <c r="J22" s="59">
        <f t="shared" si="1"/>
        <v>43112</v>
      </c>
      <c r="K22" s="59">
        <f t="shared" si="2"/>
        <v>43113</v>
      </c>
      <c r="L22" s="59">
        <f t="shared" si="3"/>
        <v>43119</v>
      </c>
      <c r="M22" s="59">
        <f t="shared" si="4"/>
        <v>43122</v>
      </c>
      <c r="N22" s="59">
        <f t="shared" si="5"/>
        <v>43126</v>
      </c>
      <c r="O22" s="1402" t="s">
        <v>369</v>
      </c>
    </row>
    <row r="23" spans="1:15">
      <c r="A23" s="265">
        <v>3</v>
      </c>
      <c r="B23" s="170" t="s">
        <v>180</v>
      </c>
      <c r="C23" s="171" t="s">
        <v>261</v>
      </c>
      <c r="D23" s="208" t="s">
        <v>183</v>
      </c>
      <c r="E23" s="845"/>
      <c r="F23" s="81">
        <f t="shared" si="6"/>
        <v>27</v>
      </c>
      <c r="G23" s="73">
        <f t="shared" si="6"/>
        <v>27</v>
      </c>
      <c r="H23" s="83">
        <f t="shared" si="6"/>
        <v>27</v>
      </c>
      <c r="I23" s="157">
        <f t="shared" si="6"/>
        <v>27</v>
      </c>
      <c r="J23" s="19">
        <f t="shared" si="1"/>
        <v>43119</v>
      </c>
      <c r="K23" s="19">
        <f t="shared" si="2"/>
        <v>43120</v>
      </c>
      <c r="L23" s="19">
        <f t="shared" si="3"/>
        <v>43126</v>
      </c>
      <c r="M23" s="19">
        <f t="shared" si="4"/>
        <v>43129</v>
      </c>
      <c r="N23" s="19">
        <f t="shared" si="5"/>
        <v>43133</v>
      </c>
      <c r="O23" s="1402" t="s">
        <v>606</v>
      </c>
    </row>
    <row r="24" spans="1:15">
      <c r="A24" s="265">
        <v>4</v>
      </c>
      <c r="B24" s="170"/>
      <c r="C24" s="171"/>
      <c r="D24" s="208"/>
      <c r="E24" s="977"/>
      <c r="F24" s="81"/>
      <c r="G24" s="73"/>
      <c r="H24" s="83"/>
      <c r="I24" s="157"/>
      <c r="J24" s="19">
        <f t="shared" si="1"/>
        <v>43126</v>
      </c>
      <c r="K24" s="19">
        <f t="shared" si="2"/>
        <v>43127</v>
      </c>
      <c r="L24" s="19">
        <f t="shared" si="3"/>
        <v>43133</v>
      </c>
      <c r="M24" s="19">
        <f t="shared" si="4"/>
        <v>43136</v>
      </c>
      <c r="N24" s="19">
        <f t="shared" si="5"/>
        <v>43140</v>
      </c>
    </row>
    <row r="25" spans="1:15">
      <c r="A25" s="265">
        <v>5</v>
      </c>
      <c r="B25" s="170" t="s">
        <v>242</v>
      </c>
      <c r="C25" s="171" t="s">
        <v>261</v>
      </c>
      <c r="D25" s="208" t="s">
        <v>243</v>
      </c>
      <c r="E25" s="845"/>
      <c r="F25" s="81">
        <f t="shared" ref="F25:I26" si="7">1+F22</f>
        <v>32</v>
      </c>
      <c r="G25" s="73">
        <f t="shared" si="7"/>
        <v>32</v>
      </c>
      <c r="H25" s="83">
        <f t="shared" si="7"/>
        <v>1802</v>
      </c>
      <c r="I25" s="157">
        <f t="shared" si="7"/>
        <v>1802</v>
      </c>
      <c r="J25" s="19">
        <f t="shared" si="1"/>
        <v>43133</v>
      </c>
      <c r="K25" s="19">
        <f t="shared" si="2"/>
        <v>43134</v>
      </c>
      <c r="L25" s="19">
        <f t="shared" si="3"/>
        <v>43140</v>
      </c>
      <c r="M25" s="19">
        <f t="shared" si="4"/>
        <v>43143</v>
      </c>
      <c r="N25" s="19">
        <f t="shared" si="5"/>
        <v>43147</v>
      </c>
    </row>
    <row r="26" spans="1:15">
      <c r="A26" s="265">
        <v>6</v>
      </c>
      <c r="B26" s="170" t="s">
        <v>180</v>
      </c>
      <c r="C26" s="171" t="s">
        <v>261</v>
      </c>
      <c r="D26" s="208" t="s">
        <v>183</v>
      </c>
      <c r="E26" s="845"/>
      <c r="F26" s="81">
        <f t="shared" si="7"/>
        <v>28</v>
      </c>
      <c r="G26" s="73">
        <f t="shared" si="7"/>
        <v>28</v>
      </c>
      <c r="H26" s="83">
        <f t="shared" si="7"/>
        <v>28</v>
      </c>
      <c r="I26" s="157">
        <f t="shared" si="7"/>
        <v>28</v>
      </c>
      <c r="J26" s="19">
        <f t="shared" si="1"/>
        <v>43140</v>
      </c>
      <c r="K26" s="19">
        <f t="shared" si="2"/>
        <v>43141</v>
      </c>
      <c r="L26" s="19">
        <f t="shared" si="3"/>
        <v>43147</v>
      </c>
      <c r="M26" s="19">
        <f t="shared" si="4"/>
        <v>43150</v>
      </c>
      <c r="N26" s="19">
        <f t="shared" si="5"/>
        <v>43154</v>
      </c>
    </row>
    <row r="27" spans="1:15">
      <c r="A27" s="265">
        <v>7</v>
      </c>
      <c r="B27" s="170" t="s">
        <v>242</v>
      </c>
      <c r="C27" s="171" t="s">
        <v>261</v>
      </c>
      <c r="D27" s="208" t="s">
        <v>243</v>
      </c>
      <c r="E27" s="852"/>
      <c r="F27" s="81">
        <f>1+F25</f>
        <v>33</v>
      </c>
      <c r="G27" s="73">
        <f>1+G25</f>
        <v>33</v>
      </c>
      <c r="H27" s="83">
        <f>1+H25</f>
        <v>1803</v>
      </c>
      <c r="I27" s="157">
        <f>1+I25</f>
        <v>1803</v>
      </c>
      <c r="J27" s="19">
        <f t="shared" si="1"/>
        <v>43147</v>
      </c>
      <c r="K27" s="19">
        <f t="shared" si="2"/>
        <v>43148</v>
      </c>
      <c r="L27" s="19">
        <f t="shared" si="3"/>
        <v>43154</v>
      </c>
      <c r="M27" s="19">
        <f t="shared" si="4"/>
        <v>43157</v>
      </c>
      <c r="N27" s="19">
        <f t="shared" si="5"/>
        <v>43161</v>
      </c>
    </row>
    <row r="28" spans="1:15">
      <c r="A28" s="265">
        <v>8</v>
      </c>
      <c r="B28" s="170" t="s">
        <v>180</v>
      </c>
      <c r="C28" s="171" t="s">
        <v>261</v>
      </c>
      <c r="D28" s="208" t="s">
        <v>183</v>
      </c>
      <c r="E28" s="852"/>
      <c r="F28" s="81">
        <f t="shared" ref="F28:I28" si="8">1+F26</f>
        <v>29</v>
      </c>
      <c r="G28" s="73">
        <f t="shared" si="8"/>
        <v>29</v>
      </c>
      <c r="H28" s="83">
        <f t="shared" si="8"/>
        <v>29</v>
      </c>
      <c r="I28" s="157">
        <f t="shared" si="8"/>
        <v>29</v>
      </c>
      <c r="J28" s="19">
        <f t="shared" si="1"/>
        <v>43154</v>
      </c>
      <c r="K28" s="19">
        <f t="shared" si="2"/>
        <v>43155</v>
      </c>
      <c r="L28" s="19">
        <f t="shared" si="3"/>
        <v>43161</v>
      </c>
      <c r="M28" s="19">
        <f t="shared" si="4"/>
        <v>43164</v>
      </c>
      <c r="N28" s="19">
        <f t="shared" si="5"/>
        <v>43168</v>
      </c>
    </row>
    <row r="29" spans="1:15">
      <c r="A29" s="265">
        <v>9</v>
      </c>
      <c r="B29" s="170" t="s">
        <v>242</v>
      </c>
      <c r="C29" s="171" t="s">
        <v>261</v>
      </c>
      <c r="D29" s="208" t="s">
        <v>243</v>
      </c>
      <c r="E29" s="852"/>
      <c r="F29" s="81">
        <f t="shared" ref="F29:I29" si="9">1+F27</f>
        <v>34</v>
      </c>
      <c r="G29" s="73">
        <f t="shared" si="9"/>
        <v>34</v>
      </c>
      <c r="H29" s="83">
        <f t="shared" si="9"/>
        <v>1804</v>
      </c>
      <c r="I29" s="157">
        <f t="shared" si="9"/>
        <v>1804</v>
      </c>
      <c r="J29" s="19">
        <f t="shared" si="1"/>
        <v>43161</v>
      </c>
      <c r="K29" s="19">
        <f t="shared" si="2"/>
        <v>43162</v>
      </c>
      <c r="L29" s="19">
        <f t="shared" si="3"/>
        <v>43168</v>
      </c>
      <c r="M29" s="19">
        <f t="shared" si="4"/>
        <v>43171</v>
      </c>
      <c r="N29" s="19">
        <f t="shared" si="5"/>
        <v>43175</v>
      </c>
    </row>
    <row r="30" spans="1:15">
      <c r="A30" s="265">
        <v>10</v>
      </c>
      <c r="B30" s="170" t="s">
        <v>180</v>
      </c>
      <c r="C30" s="171" t="s">
        <v>261</v>
      </c>
      <c r="D30" s="208" t="s">
        <v>183</v>
      </c>
      <c r="E30" s="977"/>
      <c r="F30" s="81">
        <f t="shared" ref="F30:I30" si="10">1+F28</f>
        <v>30</v>
      </c>
      <c r="G30" s="73">
        <f t="shared" si="10"/>
        <v>30</v>
      </c>
      <c r="H30" s="83">
        <f t="shared" si="10"/>
        <v>30</v>
      </c>
      <c r="I30" s="157">
        <f t="shared" si="10"/>
        <v>30</v>
      </c>
      <c r="J30" s="19">
        <f t="shared" si="1"/>
        <v>43168</v>
      </c>
      <c r="K30" s="19">
        <f t="shared" si="2"/>
        <v>43169</v>
      </c>
      <c r="L30" s="19">
        <f t="shared" si="3"/>
        <v>43175</v>
      </c>
      <c r="M30" s="19">
        <f t="shared" si="4"/>
        <v>43178</v>
      </c>
      <c r="N30" s="19">
        <f t="shared" si="5"/>
        <v>43182</v>
      </c>
    </row>
    <row r="31" spans="1:15">
      <c r="A31" s="265">
        <v>11</v>
      </c>
      <c r="B31" s="170" t="s">
        <v>242</v>
      </c>
      <c r="C31" s="171" t="s">
        <v>261</v>
      </c>
      <c r="D31" s="208" t="s">
        <v>243</v>
      </c>
      <c r="E31" s="977"/>
      <c r="F31" s="81">
        <f t="shared" ref="F31:I31" si="11">1+F29</f>
        <v>35</v>
      </c>
      <c r="G31" s="73">
        <f t="shared" si="11"/>
        <v>35</v>
      </c>
      <c r="H31" s="83">
        <f t="shared" si="11"/>
        <v>1805</v>
      </c>
      <c r="I31" s="157">
        <f t="shared" si="11"/>
        <v>1805</v>
      </c>
      <c r="J31" s="19">
        <f t="shared" si="1"/>
        <v>43175</v>
      </c>
      <c r="K31" s="19">
        <f t="shared" si="2"/>
        <v>43176</v>
      </c>
      <c r="L31" s="19">
        <f t="shared" si="3"/>
        <v>43182</v>
      </c>
      <c r="M31" s="19">
        <f t="shared" si="4"/>
        <v>43185</v>
      </c>
      <c r="N31" s="19">
        <f t="shared" si="5"/>
        <v>43189</v>
      </c>
    </row>
    <row r="32" spans="1:15">
      <c r="A32" s="265">
        <v>12</v>
      </c>
      <c r="B32" s="170" t="s">
        <v>180</v>
      </c>
      <c r="C32" s="171" t="s">
        <v>261</v>
      </c>
      <c r="D32" s="208" t="s">
        <v>183</v>
      </c>
      <c r="E32" s="977"/>
      <c r="F32" s="81">
        <f t="shared" ref="F32:I32" si="12">1+F30</f>
        <v>31</v>
      </c>
      <c r="G32" s="73">
        <f t="shared" si="12"/>
        <v>31</v>
      </c>
      <c r="H32" s="83">
        <f t="shared" si="12"/>
        <v>31</v>
      </c>
      <c r="I32" s="157">
        <f t="shared" si="12"/>
        <v>31</v>
      </c>
      <c r="J32" s="19">
        <f t="shared" si="1"/>
        <v>43182</v>
      </c>
      <c r="K32" s="19">
        <f t="shared" si="2"/>
        <v>43183</v>
      </c>
      <c r="L32" s="19">
        <f t="shared" si="3"/>
        <v>43189</v>
      </c>
      <c r="M32" s="19">
        <f t="shared" si="4"/>
        <v>43192</v>
      </c>
      <c r="N32" s="19">
        <f t="shared" si="5"/>
        <v>43196</v>
      </c>
    </row>
    <row r="33" spans="1:14">
      <c r="A33" s="265">
        <v>13</v>
      </c>
      <c r="B33" s="170" t="s">
        <v>242</v>
      </c>
      <c r="C33" s="171" t="s">
        <v>261</v>
      </c>
      <c r="D33" s="208" t="s">
        <v>243</v>
      </c>
      <c r="E33" s="977"/>
      <c r="F33" s="81">
        <f t="shared" ref="F33:I33" si="13">1+F31</f>
        <v>36</v>
      </c>
      <c r="G33" s="73">
        <f t="shared" si="13"/>
        <v>36</v>
      </c>
      <c r="H33" s="83">
        <f t="shared" si="13"/>
        <v>1806</v>
      </c>
      <c r="I33" s="157">
        <f t="shared" si="13"/>
        <v>1806</v>
      </c>
      <c r="J33" s="19">
        <f t="shared" si="1"/>
        <v>43189</v>
      </c>
      <c r="K33" s="19">
        <f t="shared" si="2"/>
        <v>43190</v>
      </c>
      <c r="L33" s="19">
        <f t="shared" si="3"/>
        <v>43196</v>
      </c>
      <c r="M33" s="19">
        <f t="shared" si="4"/>
        <v>43199</v>
      </c>
      <c r="N33" s="19">
        <f t="shared" si="5"/>
        <v>43203</v>
      </c>
    </row>
  </sheetData>
  <customSheetViews>
    <customSheetView guid="{967F5A9F-B253-4BD7-B2F0-D5E9263F4F1E}" fitToPage="1" hiddenRows="1">
      <selection activeCell="F60" sqref="F60"/>
      <pageMargins left="0.25" right="0.25" top="0.75" bottom="0.75" header="0.3" footer="0.3"/>
      <pageSetup paperSize="9" scale="95" orientation="landscape" r:id="rId1"/>
    </customSheetView>
    <customSheetView guid="{EDB95A30-2005-496F-A42F-4573444B48C4}" fitToPage="1">
      <selection activeCell="G29" sqref="G29"/>
      <pageMargins left="0.25" right="0.25" top="0.75" bottom="0.75" header="0.3" footer="0.3"/>
      <pageSetup paperSize="9" scale="95" orientation="landscape" r:id="rId2"/>
    </customSheetView>
    <customSheetView guid="{BCF08811-82CB-4E16-BDD9-794154AADE6D}" fitToPage="1">
      <selection activeCell="G29" sqref="G29"/>
      <pageMargins left="0.25" right="0.25" top="0.75" bottom="0.75" header="0.3" footer="0.3"/>
      <pageSetup paperSize="9" scale="95" orientation="landscape" r:id="rId3"/>
    </customSheetView>
    <customSheetView guid="{CE63BE3B-321D-4576-9D13-C9B7CB99D4AC}" fitToPage="1" hiddenRows="1">
      <selection activeCell="G40" sqref="G40"/>
      <pageMargins left="0.25" right="0.25" top="0.75" bottom="0.75" header="0.3" footer="0.3"/>
      <pageSetup paperSize="9" scale="95" orientation="landscape" r:id="rId4"/>
    </customSheetView>
    <customSheetView guid="{58347BB0-EA7D-4163-8F7A-9A95E53AC1B7}" fitToPage="1" hiddenRows="1">
      <selection activeCell="F60" sqref="F60"/>
      <pageMargins left="0.25" right="0.25" top="0.75" bottom="0.75" header="0.3" footer="0.3"/>
      <pageSetup paperSize="9" scale="95" orientation="landscape" r:id="rId5"/>
    </customSheetView>
    <customSheetView guid="{B5A50C90-D2E8-4109-B6CD-C9EF05DECB2C}" fitToPage="1">
      <selection activeCell="A2" sqref="A2"/>
      <pageMargins left="0.25" right="0.25" top="0.75" bottom="0.75" header="0.3" footer="0.3"/>
      <pageSetup paperSize="9" scale="95" orientation="landscape" r:id="rId6"/>
    </customSheetView>
  </customSheetViews>
  <mergeCells count="28">
    <mergeCell ref="J11:K11"/>
    <mergeCell ref="L11:M11"/>
    <mergeCell ref="J12:K12"/>
    <mergeCell ref="L12:M12"/>
    <mergeCell ref="D13:D15"/>
    <mergeCell ref="E13:E15"/>
    <mergeCell ref="F13:G15"/>
    <mergeCell ref="H13:I15"/>
    <mergeCell ref="A11:A15"/>
    <mergeCell ref="B11:B15"/>
    <mergeCell ref="C11:C15"/>
    <mergeCell ref="D11:E12"/>
    <mergeCell ref="F11:I12"/>
    <mergeCell ref="D6:D8"/>
    <mergeCell ref="E6:E8"/>
    <mergeCell ref="F6:G8"/>
    <mergeCell ref="H6:I8"/>
    <mergeCell ref="A4:A8"/>
    <mergeCell ref="B4:B8"/>
    <mergeCell ref="C4:C8"/>
    <mergeCell ref="D4:E5"/>
    <mergeCell ref="F4:I5"/>
    <mergeCell ref="L4:M4"/>
    <mergeCell ref="N4:O4"/>
    <mergeCell ref="J5:K5"/>
    <mergeCell ref="L5:M5"/>
    <mergeCell ref="N5:O5"/>
    <mergeCell ref="J4:K4"/>
  </mergeCells>
  <phoneticPr fontId="75" type="noConversion"/>
  <pageMargins left="0.25" right="0.25" top="0.75" bottom="0.75" header="0.3" footer="0.3"/>
  <pageSetup paperSize="9" scale="95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38</vt:i4>
      </vt:variant>
      <vt:variant>
        <vt:lpstr>命名范围</vt:lpstr>
      </vt:variant>
      <vt:variant>
        <vt:i4>25</vt:i4>
      </vt:variant>
    </vt:vector>
  </HeadingPairs>
  <TitlesOfParts>
    <vt:vector size="63" baseType="lpstr">
      <vt:lpstr>SSX1</vt:lpstr>
      <vt:lpstr>SSX2</vt:lpstr>
      <vt:lpstr>BSS</vt:lpstr>
      <vt:lpstr>BKX1</vt:lpstr>
      <vt:lpstr>BKX2</vt:lpstr>
      <vt:lpstr>BKX3</vt:lpstr>
      <vt:lpstr>BLX1</vt:lpstr>
      <vt:lpstr>BLX2</vt:lpstr>
      <vt:lpstr>SCX</vt:lpstr>
      <vt:lpstr>CGX1</vt:lpstr>
      <vt:lpstr>CGX2</vt:lpstr>
      <vt:lpstr>CGX3</vt:lpstr>
      <vt:lpstr>CGX4</vt:lpstr>
      <vt:lpstr>GMI</vt:lpstr>
      <vt:lpstr>IHX</vt:lpstr>
      <vt:lpstr>KTS</vt:lpstr>
      <vt:lpstr>KVS</vt:lpstr>
      <vt:lpstr>MBX</vt:lpstr>
      <vt:lpstr>MTS</vt:lpstr>
      <vt:lpstr>NVX</vt:lpstr>
      <vt:lpstr>NVX2</vt:lpstr>
      <vt:lpstr>NP1</vt:lpstr>
      <vt:lpstr>PGX</vt:lpstr>
      <vt:lpstr>RTB</vt:lpstr>
      <vt:lpstr>SHS</vt:lpstr>
      <vt:lpstr>SIX1</vt:lpstr>
      <vt:lpstr>SRX1 </vt:lpstr>
      <vt:lpstr>SRX2</vt:lpstr>
      <vt:lpstr>SYM1</vt:lpstr>
      <vt:lpstr>SYM2</vt:lpstr>
      <vt:lpstr>TCX</vt:lpstr>
      <vt:lpstr>TSC</vt:lpstr>
      <vt:lpstr>VTS</vt:lpstr>
      <vt:lpstr>YGX</vt:lpstr>
      <vt:lpstr>ASX</vt:lpstr>
      <vt:lpstr>IGX</vt:lpstr>
      <vt:lpstr>KGS</vt:lpstr>
      <vt:lpstr>YSS</vt:lpstr>
      <vt:lpstr>ASX!Print_Area</vt:lpstr>
      <vt:lpstr>'BKX1'!Print_Area</vt:lpstr>
      <vt:lpstr>'BKX2'!Print_Area</vt:lpstr>
      <vt:lpstr>'BKX3'!Print_Area</vt:lpstr>
      <vt:lpstr>'BLX1'!Print_Area</vt:lpstr>
      <vt:lpstr>'BLX2'!Print_Area</vt:lpstr>
      <vt:lpstr>BSS!Print_Area</vt:lpstr>
      <vt:lpstr>GMI!Print_Area</vt:lpstr>
      <vt:lpstr>IGX!Print_Area</vt:lpstr>
      <vt:lpstr>IHX!Print_Area</vt:lpstr>
      <vt:lpstr>KTS!Print_Area</vt:lpstr>
      <vt:lpstr>KVS!Print_Area</vt:lpstr>
      <vt:lpstr>'NP1'!Print_Area</vt:lpstr>
      <vt:lpstr>NVX!Print_Area</vt:lpstr>
      <vt:lpstr>'NVX2'!Print_Area</vt:lpstr>
      <vt:lpstr>'SIX1'!Print_Area</vt:lpstr>
      <vt:lpstr>'SRX1 '!Print_Area</vt:lpstr>
      <vt:lpstr>'SRX2'!Print_Area</vt:lpstr>
      <vt:lpstr>'SSX1'!Print_Area</vt:lpstr>
      <vt:lpstr>'SSX2'!Print_Area</vt:lpstr>
      <vt:lpstr>TCX!Print_Area</vt:lpstr>
      <vt:lpstr>TSC!Print_Area</vt:lpstr>
      <vt:lpstr>VTS!Print_Area</vt:lpstr>
      <vt:lpstr>YGX!Print_Area</vt:lpstr>
      <vt:lpstr>YSS!Print_Area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yuxt/Yu Xian Tian (COSCON S.E.A)</dc:creator>
  <cp:lastModifiedBy>caozhm/Cao Zhimin(COSCON S.E.A)</cp:lastModifiedBy>
  <cp:revision/>
  <cp:lastPrinted>2018-02-09T06:13:05Z</cp:lastPrinted>
  <dcterms:created xsi:type="dcterms:W3CDTF">2006-09-15T16:00:00Z</dcterms:created>
  <dcterms:modified xsi:type="dcterms:W3CDTF">2018-03-08T06:37:16Z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2052-8.1.0.3363</vt:lpwstr>
  </property>
</Properties>
</file>