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LBP项目进度" sheetId="2" r:id="rId1"/>
    <sheet name="LBP标注量考核" sheetId="5" r:id="rId2"/>
  </sheets>
  <calcPr calcId="144525"/>
</workbook>
</file>

<file path=xl/comments1.xml><?xml version="1.0" encoding="utf-8"?>
<comments xmlns="http://schemas.openxmlformats.org/spreadsheetml/2006/main">
  <authors>
    <author>Lenovo</author>
  </authors>
  <commentList>
    <comment ref="H3" authorId="0">
      <text>
        <r>
          <rPr>
            <b/>
            <sz val="9"/>
            <rFont val="SimSun"/>
            <charset val="134"/>
          </rPr>
          <t>Lenovo:</t>
        </r>
        <r>
          <rPr>
            <sz val="9"/>
            <rFont val="SimSun"/>
            <charset val="134"/>
          </rPr>
          <t xml:space="preserve">
标注进度：
例数权重80%；
细胞量权重20%</t>
        </r>
      </text>
    </comment>
  </commentList>
</comments>
</file>

<file path=xl/sharedStrings.xml><?xml version="1.0" encoding="utf-8"?>
<sst xmlns="http://schemas.openxmlformats.org/spreadsheetml/2006/main" count="55">
  <si>
    <t>工作内容</t>
  </si>
  <si>
    <t>状态</t>
  </si>
  <si>
    <t>目标例数</t>
  </si>
  <si>
    <t>实际例数</t>
  </si>
  <si>
    <t>目标细胞量</t>
  </si>
  <si>
    <t>实际细胞量</t>
  </si>
  <si>
    <t>进度条</t>
  </si>
  <si>
    <t>开始时间</t>
  </si>
  <si>
    <t>计划完成时间</t>
  </si>
  <si>
    <t>预计完成时间</t>
  </si>
  <si>
    <t>实际完成时间</t>
  </si>
  <si>
    <t>负责人</t>
  </si>
  <si>
    <t>参与人</t>
  </si>
  <si>
    <t>备注</t>
  </si>
  <si>
    <t>目标</t>
  </si>
  <si>
    <t>实际</t>
  </si>
  <si>
    <t>产出</t>
  </si>
  <si>
    <t>数据标注</t>
  </si>
  <si>
    <t>中表层细胞</t>
  </si>
  <si>
    <t>单个细胞</t>
  </si>
  <si>
    <t>成团细胞</t>
  </si>
  <si>
    <t>宫颈管腺上皮</t>
  </si>
  <si>
    <t>ASCUS</t>
  </si>
  <si>
    <t>LSIL</t>
  </si>
  <si>
    <t>ASC-H</t>
  </si>
  <si>
    <t>HSIL</t>
  </si>
  <si>
    <t>SCC</t>
  </si>
  <si>
    <t>AGC1</t>
  </si>
  <si>
    <t>AGC2</t>
  </si>
  <si>
    <t>腺癌</t>
  </si>
  <si>
    <t>子宫内膜</t>
  </si>
  <si>
    <t>真菌</t>
  </si>
  <si>
    <t>滴虫</t>
  </si>
  <si>
    <t>线索</t>
  </si>
  <si>
    <t>放射菌</t>
  </si>
  <si>
    <t>病毒</t>
  </si>
  <si>
    <t>算法进度</t>
  </si>
  <si>
    <t>模型搭建</t>
  </si>
  <si>
    <t>新数据迭代</t>
  </si>
  <si>
    <t>过拟合调整</t>
  </si>
  <si>
    <t>标注软件迭代</t>
  </si>
  <si>
    <t>产品工程研发</t>
  </si>
  <si>
    <t>产品原型</t>
  </si>
  <si>
    <t>产品方案设计</t>
  </si>
  <si>
    <t>产品UI设计</t>
  </si>
  <si>
    <t>产品开发</t>
  </si>
  <si>
    <t>技术方案设计</t>
  </si>
  <si>
    <t>测试用例设计</t>
  </si>
  <si>
    <t>前端开发</t>
  </si>
  <si>
    <t>后端开发</t>
  </si>
  <si>
    <t>产品测试</t>
  </si>
  <si>
    <t>产品交付</t>
  </si>
  <si>
    <t>操作说明</t>
  </si>
  <si>
    <t>源码打包</t>
  </si>
  <si>
    <t>项目申报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</si>
</sst>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3" borderId="1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2" borderId="23" applyNumberFormat="0" applyAlignment="0" applyProtection="0">
      <alignment vertical="center"/>
    </xf>
    <xf numFmtId="0" fontId="3" fillId="2" borderId="16" applyNumberFormat="0" applyAlignment="0" applyProtection="0">
      <alignment vertical="center"/>
    </xf>
    <xf numFmtId="0" fontId="10" fillId="4" borderId="19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4" xfId="1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2" fillId="0" borderId="6" xfId="1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58" fontId="1" fillId="0" borderId="4" xfId="0" applyNumberFormat="1" applyFont="1" applyBorder="1" applyAlignment="1">
      <alignment horizontal="center" vertical="center"/>
    </xf>
    <xf numFmtId="58" fontId="1" fillId="0" borderId="12" xfId="0" applyNumberFormat="1" applyFont="1" applyBorder="1" applyAlignment="1">
      <alignment horizontal="center" vertical="center"/>
    </xf>
    <xf numFmtId="58" fontId="1" fillId="0" borderId="6" xfId="0" applyNumberFormat="1" applyFont="1" applyBorder="1" applyAlignment="1">
      <alignment horizontal="center" vertical="center"/>
    </xf>
    <xf numFmtId="58" fontId="1" fillId="0" borderId="13" xfId="0" applyNumberFormat="1" applyFont="1" applyBorder="1" applyAlignment="1">
      <alignment horizontal="center" vertical="center"/>
    </xf>
    <xf numFmtId="58" fontId="1" fillId="0" borderId="8" xfId="0" applyNumberFormat="1" applyFont="1" applyBorder="1" applyAlignment="1">
      <alignment horizontal="center" vertical="center"/>
    </xf>
    <xf numFmtId="58" fontId="1" fillId="0" borderId="1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58" fontId="2" fillId="0" borderId="10" xfId="0" applyNumberFormat="1" applyFont="1" applyBorder="1" applyAlignment="1">
      <alignment horizontal="center" vertical="center"/>
    </xf>
    <xf numFmtId="58" fontId="2" fillId="0" borderId="15" xfId="0" applyNumberFormat="1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  <xf numFmtId="58" fontId="2" fillId="0" borderId="8" xfId="0" applyNumberFormat="1" applyFont="1" applyBorder="1" applyAlignment="1">
      <alignment horizontal="center" vertical="center"/>
    </xf>
    <xf numFmtId="58" fontId="2" fillId="0" borderId="4" xfId="0" applyNumberFormat="1" applyFont="1" applyBorder="1" applyAlignment="1">
      <alignment horizontal="center" vertical="center"/>
    </xf>
    <xf numFmtId="58" fontId="1" fillId="0" borderId="10" xfId="0" applyNumberFormat="1" applyFont="1" applyBorder="1" applyAlignment="1">
      <alignment horizontal="center" vertical="center"/>
    </xf>
    <xf numFmtId="58" fontId="1" fillId="0" borderId="15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9" tint="-0.25"/>
      </font>
    </dxf>
    <dxf>
      <font>
        <color theme="9" tint="-0.5"/>
      </font>
    </dxf>
    <dxf>
      <font>
        <color theme="9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J41"/>
  <sheetViews>
    <sheetView tabSelected="1" workbookViewId="0">
      <pane xSplit="15" ySplit="3" topLeftCell="P4" activePane="bottomRight" state="frozen"/>
      <selection/>
      <selection pane="topRight"/>
      <selection pane="bottomLeft"/>
      <selection pane="bottomRight" activeCell="U17" sqref="U17"/>
    </sheetView>
  </sheetViews>
  <sheetFormatPr defaultColWidth="8.725" defaultRowHeight="14.25"/>
  <cols>
    <col min="1" max="1" width="8.725" style="2"/>
    <col min="2" max="2" width="14" style="2" customWidth="1"/>
    <col min="3" max="3" width="7.54166666666667" style="2" customWidth="1"/>
    <col min="4" max="5" width="9.54166666666667" style="2" customWidth="1"/>
    <col min="6" max="7" width="11.8166666666667" style="2" customWidth="1"/>
    <col min="8" max="8" width="7.54166666666667" style="2" customWidth="1"/>
    <col min="9" max="9" width="11" style="2" customWidth="1"/>
    <col min="10" max="12" width="14" style="2" customWidth="1"/>
    <col min="13" max="14" width="7.54166666666667" style="2" customWidth="1"/>
    <col min="15" max="36" width="5.54166666666667" style="2" customWidth="1"/>
    <col min="37" max="16384" width="8.725" style="2"/>
  </cols>
  <sheetData>
    <row r="2" ht="15" spans="16:36">
      <c r="P2" s="22">
        <v>43252</v>
      </c>
      <c r="Q2" s="1"/>
      <c r="R2" s="1"/>
      <c r="S2" s="22">
        <v>43282</v>
      </c>
      <c r="T2" s="1"/>
      <c r="U2" s="1"/>
      <c r="V2" s="22">
        <v>43313</v>
      </c>
      <c r="W2" s="1"/>
      <c r="X2" s="1"/>
      <c r="Y2" s="22">
        <v>43344</v>
      </c>
      <c r="Z2" s="1"/>
      <c r="AA2" s="1"/>
      <c r="AB2" s="22">
        <v>43374</v>
      </c>
      <c r="AC2" s="1"/>
      <c r="AD2" s="1"/>
      <c r="AE2" s="22">
        <v>43405</v>
      </c>
      <c r="AF2" s="1"/>
      <c r="AG2" s="1"/>
      <c r="AH2" s="22">
        <v>43435</v>
      </c>
      <c r="AI2" s="1"/>
      <c r="AJ2" s="1"/>
    </row>
    <row r="3" s="1" customFormat="1" ht="15" spans="2:36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23" t="s">
        <v>13</v>
      </c>
      <c r="P3" s="1" t="s">
        <v>14</v>
      </c>
      <c r="Q3" s="1" t="s">
        <v>15</v>
      </c>
      <c r="R3" s="1" t="s">
        <v>16</v>
      </c>
      <c r="S3" s="1" t="s">
        <v>14</v>
      </c>
      <c r="T3" s="1" t="s">
        <v>15</v>
      </c>
      <c r="U3" s="1" t="s">
        <v>16</v>
      </c>
      <c r="V3" s="1" t="s">
        <v>14</v>
      </c>
      <c r="W3" s="1" t="s">
        <v>15</v>
      </c>
      <c r="X3" s="1" t="s">
        <v>16</v>
      </c>
      <c r="Y3" s="1" t="s">
        <v>14</v>
      </c>
      <c r="Z3" s="1" t="s">
        <v>15</v>
      </c>
      <c r="AA3" s="1" t="s">
        <v>16</v>
      </c>
      <c r="AB3" s="1" t="s">
        <v>14</v>
      </c>
      <c r="AC3" s="1" t="s">
        <v>15</v>
      </c>
      <c r="AD3" s="1" t="s">
        <v>16</v>
      </c>
      <c r="AE3" s="1" t="s">
        <v>14</v>
      </c>
      <c r="AF3" s="1" t="s">
        <v>15</v>
      </c>
      <c r="AG3" s="1" t="s">
        <v>16</v>
      </c>
      <c r="AH3" s="1" t="s">
        <v>14</v>
      </c>
      <c r="AI3" s="1" t="s">
        <v>15</v>
      </c>
      <c r="AJ3" s="1" t="s">
        <v>16</v>
      </c>
    </row>
    <row r="4" s="1" customFormat="1" spans="2:15">
      <c r="B4" s="5" t="s">
        <v>17</v>
      </c>
      <c r="C4" s="6" t="str">
        <f ca="1" t="shared" ref="C4:C41" si="0">IF(L4,"已完成",IF(I4&gt;TODAY(),"未开始",(IF(J4&gt;=K4,"按时","延迟"))))</f>
        <v>按时</v>
      </c>
      <c r="D4" s="6">
        <f>SUM(D5:D22)</f>
        <v>9000</v>
      </c>
      <c r="E4" s="6">
        <f>SUM(E5:E22)</f>
        <v>1220</v>
      </c>
      <c r="F4" s="6">
        <f>SUM(F5:F22)</f>
        <v>270000</v>
      </c>
      <c r="G4" s="6">
        <f>SUM(G5:G22)</f>
        <v>44411</v>
      </c>
      <c r="H4" s="7">
        <f>E4/D4*80%+G4/F4*20%</f>
        <v>0.141341481481481</v>
      </c>
      <c r="I4" s="24">
        <v>43252</v>
      </c>
      <c r="J4" s="24">
        <v>43342</v>
      </c>
      <c r="K4" s="24">
        <v>43342</v>
      </c>
      <c r="L4" s="24"/>
      <c r="M4" s="6"/>
      <c r="N4" s="6"/>
      <c r="O4" s="25"/>
    </row>
    <row r="5" spans="2:15">
      <c r="B5" s="8" t="s">
        <v>18</v>
      </c>
      <c r="C5" s="9" t="str">
        <f ca="1" t="shared" si="0"/>
        <v>按时</v>
      </c>
      <c r="D5" s="9">
        <v>500</v>
      </c>
      <c r="E5" s="10"/>
      <c r="F5" s="9">
        <v>15000</v>
      </c>
      <c r="G5" s="9">
        <v>6919</v>
      </c>
      <c r="H5" s="11">
        <f>G5/F5</f>
        <v>0.461266666666667</v>
      </c>
      <c r="I5" s="26">
        <v>43252</v>
      </c>
      <c r="J5" s="26">
        <v>43342</v>
      </c>
      <c r="K5" s="26">
        <v>43342</v>
      </c>
      <c r="L5" s="26"/>
      <c r="M5" s="9"/>
      <c r="N5" s="9"/>
      <c r="O5" s="27"/>
    </row>
    <row r="6" spans="2:15">
      <c r="B6" s="8" t="s">
        <v>19</v>
      </c>
      <c r="C6" s="9" t="str">
        <f ca="1" t="shared" si="0"/>
        <v>按时</v>
      </c>
      <c r="D6" s="9">
        <v>500</v>
      </c>
      <c r="E6" s="10"/>
      <c r="F6" s="9">
        <v>15000</v>
      </c>
      <c r="G6" s="9">
        <v>4201</v>
      </c>
      <c r="H6" s="11">
        <f>G6/F6</f>
        <v>0.280066666666667</v>
      </c>
      <c r="I6" s="26">
        <v>43252</v>
      </c>
      <c r="J6" s="26">
        <v>43342</v>
      </c>
      <c r="K6" s="26">
        <v>43342</v>
      </c>
      <c r="L6" s="26"/>
      <c r="M6" s="9"/>
      <c r="N6" s="9"/>
      <c r="O6" s="27"/>
    </row>
    <row r="7" spans="2:15">
      <c r="B7" s="8" t="s">
        <v>20</v>
      </c>
      <c r="C7" s="9" t="str">
        <f ca="1" t="shared" si="0"/>
        <v>按时</v>
      </c>
      <c r="D7" s="9">
        <v>500</v>
      </c>
      <c r="E7" s="10"/>
      <c r="F7" s="9">
        <v>15000</v>
      </c>
      <c r="G7" s="9">
        <v>425</v>
      </c>
      <c r="H7" s="11">
        <f>G7/F7</f>
        <v>0.0283333333333333</v>
      </c>
      <c r="I7" s="26">
        <v>43252</v>
      </c>
      <c r="J7" s="26">
        <v>43342</v>
      </c>
      <c r="K7" s="26">
        <v>43342</v>
      </c>
      <c r="L7" s="26"/>
      <c r="M7" s="9"/>
      <c r="N7" s="9"/>
      <c r="O7" s="27"/>
    </row>
    <row r="8" spans="2:15">
      <c r="B8" s="8" t="s">
        <v>21</v>
      </c>
      <c r="C8" s="9" t="str">
        <f ca="1" t="shared" si="0"/>
        <v>按时</v>
      </c>
      <c r="D8" s="9">
        <v>500</v>
      </c>
      <c r="E8" s="10"/>
      <c r="F8" s="9">
        <v>15000</v>
      </c>
      <c r="G8" s="9">
        <v>2377</v>
      </c>
      <c r="H8" s="11">
        <f>G8/F8</f>
        <v>0.158466666666667</v>
      </c>
      <c r="I8" s="26">
        <v>43252</v>
      </c>
      <c r="J8" s="26">
        <v>43342</v>
      </c>
      <c r="K8" s="26">
        <v>43342</v>
      </c>
      <c r="L8" s="26"/>
      <c r="M8" s="9"/>
      <c r="N8" s="9"/>
      <c r="O8" s="27"/>
    </row>
    <row r="9" spans="2:15">
      <c r="B9" s="8" t="s">
        <v>22</v>
      </c>
      <c r="C9" s="9" t="str">
        <f ca="1" t="shared" si="0"/>
        <v>按时</v>
      </c>
      <c r="D9" s="9">
        <v>500</v>
      </c>
      <c r="E9" s="9">
        <v>449</v>
      </c>
      <c r="F9" s="9">
        <v>15000</v>
      </c>
      <c r="G9" s="9">
        <v>2916</v>
      </c>
      <c r="H9" s="11">
        <f>E9/D9*80%+G9/F9*20%</f>
        <v>0.75728</v>
      </c>
      <c r="I9" s="26">
        <v>43252</v>
      </c>
      <c r="J9" s="26">
        <v>43342</v>
      </c>
      <c r="K9" s="26">
        <v>43342</v>
      </c>
      <c r="L9" s="26"/>
      <c r="M9" s="9"/>
      <c r="N9" s="9"/>
      <c r="O9" s="27"/>
    </row>
    <row r="10" spans="2:15">
      <c r="B10" s="8" t="s">
        <v>23</v>
      </c>
      <c r="C10" s="9" t="str">
        <f ca="1" t="shared" si="0"/>
        <v>按时</v>
      </c>
      <c r="D10" s="9">
        <v>500</v>
      </c>
      <c r="E10" s="9">
        <v>353</v>
      </c>
      <c r="F10" s="9">
        <v>15000</v>
      </c>
      <c r="G10" s="9">
        <v>6939</v>
      </c>
      <c r="H10" s="11">
        <f t="shared" ref="H10:H22" si="1">E10/D10*80%+G10/F10*20%</f>
        <v>0.65732</v>
      </c>
      <c r="I10" s="26">
        <v>43252</v>
      </c>
      <c r="J10" s="26">
        <v>43342</v>
      </c>
      <c r="K10" s="26">
        <v>43342</v>
      </c>
      <c r="L10" s="26"/>
      <c r="M10" s="9"/>
      <c r="N10" s="9"/>
      <c r="O10" s="27"/>
    </row>
    <row r="11" spans="2:15">
      <c r="B11" s="8" t="s">
        <v>24</v>
      </c>
      <c r="C11" s="9" t="str">
        <f ca="1" t="shared" si="0"/>
        <v>按时</v>
      </c>
      <c r="D11" s="9">
        <v>500</v>
      </c>
      <c r="E11" s="9">
        <v>55</v>
      </c>
      <c r="F11" s="9">
        <v>15000</v>
      </c>
      <c r="G11" s="9">
        <v>703</v>
      </c>
      <c r="H11" s="11">
        <f t="shared" si="1"/>
        <v>0.0973733333333333</v>
      </c>
      <c r="I11" s="26">
        <v>43252</v>
      </c>
      <c r="J11" s="26">
        <v>43342</v>
      </c>
      <c r="K11" s="26">
        <v>43342</v>
      </c>
      <c r="L11" s="26"/>
      <c r="M11" s="9"/>
      <c r="N11" s="9"/>
      <c r="O11" s="27"/>
    </row>
    <row r="12" spans="2:15">
      <c r="B12" s="8" t="s">
        <v>25</v>
      </c>
      <c r="C12" s="9" t="str">
        <f ca="1" t="shared" si="0"/>
        <v>按时</v>
      </c>
      <c r="D12" s="9">
        <v>500</v>
      </c>
      <c r="E12" s="9">
        <v>130</v>
      </c>
      <c r="F12" s="9">
        <v>15000</v>
      </c>
      <c r="G12" s="9">
        <v>11250</v>
      </c>
      <c r="H12" s="11">
        <f t="shared" si="1"/>
        <v>0.358</v>
      </c>
      <c r="I12" s="26">
        <v>43252</v>
      </c>
      <c r="J12" s="26">
        <v>43342</v>
      </c>
      <c r="K12" s="26">
        <v>43342</v>
      </c>
      <c r="L12" s="26"/>
      <c r="M12" s="9"/>
      <c r="N12" s="9"/>
      <c r="O12" s="27"/>
    </row>
    <row r="13" spans="2:15">
      <c r="B13" s="8" t="s">
        <v>26</v>
      </c>
      <c r="C13" s="9" t="str">
        <f ca="1" t="shared" si="0"/>
        <v>按时</v>
      </c>
      <c r="D13" s="9">
        <v>500</v>
      </c>
      <c r="E13" s="9">
        <v>45</v>
      </c>
      <c r="F13" s="9">
        <v>15000</v>
      </c>
      <c r="G13" s="9">
        <v>861</v>
      </c>
      <c r="H13" s="11">
        <f t="shared" si="1"/>
        <v>0.08348</v>
      </c>
      <c r="I13" s="26">
        <v>43252</v>
      </c>
      <c r="J13" s="26">
        <v>43342</v>
      </c>
      <c r="K13" s="26">
        <v>43342</v>
      </c>
      <c r="L13" s="26"/>
      <c r="M13" s="9"/>
      <c r="N13" s="9"/>
      <c r="O13" s="27"/>
    </row>
    <row r="14" spans="2:15">
      <c r="B14" s="8" t="s">
        <v>27</v>
      </c>
      <c r="C14" s="9" t="str">
        <f ca="1" t="shared" si="0"/>
        <v>按时</v>
      </c>
      <c r="D14" s="9">
        <v>500</v>
      </c>
      <c r="E14" s="9">
        <v>7</v>
      </c>
      <c r="F14" s="9">
        <v>15000</v>
      </c>
      <c r="G14" s="9">
        <v>486</v>
      </c>
      <c r="H14" s="11">
        <f t="shared" si="1"/>
        <v>0.01768</v>
      </c>
      <c r="I14" s="26">
        <v>43252</v>
      </c>
      <c r="J14" s="26">
        <v>43342</v>
      </c>
      <c r="K14" s="26">
        <v>43342</v>
      </c>
      <c r="L14" s="26"/>
      <c r="M14" s="9"/>
      <c r="N14" s="9"/>
      <c r="O14" s="27"/>
    </row>
    <row r="15" spans="2:15">
      <c r="B15" s="8" t="s">
        <v>28</v>
      </c>
      <c r="C15" s="9" t="str">
        <f ca="1" t="shared" si="0"/>
        <v>按时</v>
      </c>
      <c r="D15" s="9">
        <v>500</v>
      </c>
      <c r="E15" s="9">
        <v>1</v>
      </c>
      <c r="F15" s="9">
        <v>15000</v>
      </c>
      <c r="G15" s="9">
        <v>252</v>
      </c>
      <c r="H15" s="11">
        <f t="shared" si="1"/>
        <v>0.00496</v>
      </c>
      <c r="I15" s="26">
        <v>43252</v>
      </c>
      <c r="J15" s="26">
        <v>43342</v>
      </c>
      <c r="K15" s="26">
        <v>43342</v>
      </c>
      <c r="L15" s="26"/>
      <c r="M15" s="9"/>
      <c r="N15" s="9"/>
      <c r="O15" s="27"/>
    </row>
    <row r="16" spans="2:15">
      <c r="B16" s="8" t="s">
        <v>29</v>
      </c>
      <c r="C16" s="9" t="str">
        <f ca="1" t="shared" si="0"/>
        <v>按时</v>
      </c>
      <c r="D16" s="9">
        <v>500</v>
      </c>
      <c r="E16" s="9">
        <v>1</v>
      </c>
      <c r="F16" s="9">
        <v>15000</v>
      </c>
      <c r="G16" s="9">
        <v>369</v>
      </c>
      <c r="H16" s="11">
        <f t="shared" si="1"/>
        <v>0.00652</v>
      </c>
      <c r="I16" s="26">
        <v>43252</v>
      </c>
      <c r="J16" s="26">
        <v>43342</v>
      </c>
      <c r="K16" s="26">
        <v>43342</v>
      </c>
      <c r="L16" s="26"/>
      <c r="M16" s="9"/>
      <c r="N16" s="9"/>
      <c r="O16" s="27"/>
    </row>
    <row r="17" spans="2:15">
      <c r="B17" s="8" t="s">
        <v>30</v>
      </c>
      <c r="C17" s="9" t="str">
        <f ca="1" t="shared" si="0"/>
        <v>按时</v>
      </c>
      <c r="D17" s="9">
        <v>500</v>
      </c>
      <c r="E17" s="9">
        <v>22</v>
      </c>
      <c r="F17" s="9">
        <v>15000</v>
      </c>
      <c r="G17" s="9">
        <v>234</v>
      </c>
      <c r="H17" s="11">
        <f t="shared" si="1"/>
        <v>0.03832</v>
      </c>
      <c r="I17" s="26">
        <v>43252</v>
      </c>
      <c r="J17" s="26">
        <v>43342</v>
      </c>
      <c r="K17" s="26">
        <v>43342</v>
      </c>
      <c r="L17" s="26"/>
      <c r="M17" s="9"/>
      <c r="N17" s="9"/>
      <c r="O17" s="27"/>
    </row>
    <row r="18" spans="2:15">
      <c r="B18" s="8" t="s">
        <v>31</v>
      </c>
      <c r="C18" s="9" t="str">
        <f ca="1" t="shared" si="0"/>
        <v>按时</v>
      </c>
      <c r="D18" s="9">
        <v>500</v>
      </c>
      <c r="E18" s="9">
        <v>23</v>
      </c>
      <c r="F18" s="9">
        <v>15000</v>
      </c>
      <c r="G18" s="9">
        <v>450</v>
      </c>
      <c r="H18" s="11">
        <f t="shared" si="1"/>
        <v>0.0428</v>
      </c>
      <c r="I18" s="26">
        <v>43252</v>
      </c>
      <c r="J18" s="26">
        <v>43342</v>
      </c>
      <c r="K18" s="26">
        <v>43342</v>
      </c>
      <c r="L18" s="26"/>
      <c r="M18" s="9"/>
      <c r="N18" s="9"/>
      <c r="O18" s="27"/>
    </row>
    <row r="19" spans="2:15">
      <c r="B19" s="8" t="s">
        <v>32</v>
      </c>
      <c r="C19" s="9" t="str">
        <f ca="1" t="shared" si="0"/>
        <v>按时</v>
      </c>
      <c r="D19" s="9">
        <v>500</v>
      </c>
      <c r="E19" s="9">
        <v>21</v>
      </c>
      <c r="F19" s="9">
        <v>15000</v>
      </c>
      <c r="G19" s="9">
        <v>238</v>
      </c>
      <c r="H19" s="11">
        <f t="shared" si="1"/>
        <v>0.0367733333333333</v>
      </c>
      <c r="I19" s="26">
        <v>43252</v>
      </c>
      <c r="J19" s="26">
        <v>43342</v>
      </c>
      <c r="K19" s="26">
        <v>43342</v>
      </c>
      <c r="L19" s="26"/>
      <c r="M19" s="9"/>
      <c r="N19" s="9"/>
      <c r="O19" s="27"/>
    </row>
    <row r="20" spans="2:15">
      <c r="B20" s="8" t="s">
        <v>33</v>
      </c>
      <c r="C20" s="9" t="str">
        <f ca="1" t="shared" si="0"/>
        <v>按时</v>
      </c>
      <c r="D20" s="9">
        <v>500</v>
      </c>
      <c r="E20" s="9">
        <v>54</v>
      </c>
      <c r="F20" s="9">
        <v>15000</v>
      </c>
      <c r="G20" s="9">
        <v>3752</v>
      </c>
      <c r="H20" s="11">
        <f t="shared" si="1"/>
        <v>0.136426666666667</v>
      </c>
      <c r="I20" s="26">
        <v>43252</v>
      </c>
      <c r="J20" s="26">
        <v>43342</v>
      </c>
      <c r="K20" s="26">
        <v>43342</v>
      </c>
      <c r="L20" s="26"/>
      <c r="M20" s="9"/>
      <c r="N20" s="9"/>
      <c r="O20" s="27"/>
    </row>
    <row r="21" spans="2:15">
      <c r="B21" s="8" t="s">
        <v>34</v>
      </c>
      <c r="C21" s="9" t="str">
        <f ca="1" t="shared" si="0"/>
        <v>按时</v>
      </c>
      <c r="D21" s="9">
        <v>500</v>
      </c>
      <c r="E21" s="9">
        <v>39</v>
      </c>
      <c r="F21" s="9">
        <v>15000</v>
      </c>
      <c r="G21" s="9">
        <v>1511</v>
      </c>
      <c r="H21" s="11">
        <f t="shared" si="1"/>
        <v>0.0825466666666667</v>
      </c>
      <c r="I21" s="26">
        <v>43252</v>
      </c>
      <c r="J21" s="26">
        <v>43342</v>
      </c>
      <c r="K21" s="26">
        <v>43342</v>
      </c>
      <c r="L21" s="26"/>
      <c r="M21" s="9"/>
      <c r="N21" s="9"/>
      <c r="O21" s="27"/>
    </row>
    <row r="22" ht="15" spans="2:15">
      <c r="B22" s="12" t="s">
        <v>35</v>
      </c>
      <c r="C22" s="13" t="str">
        <f ca="1" t="shared" si="0"/>
        <v>按时</v>
      </c>
      <c r="D22" s="9">
        <v>500</v>
      </c>
      <c r="E22" s="9">
        <v>20</v>
      </c>
      <c r="F22" s="13">
        <v>15000</v>
      </c>
      <c r="G22" s="13">
        <v>528</v>
      </c>
      <c r="H22" s="11">
        <f t="shared" si="1"/>
        <v>0.03904</v>
      </c>
      <c r="I22" s="28">
        <v>43252</v>
      </c>
      <c r="J22" s="28">
        <v>43342</v>
      </c>
      <c r="K22" s="28">
        <v>43342</v>
      </c>
      <c r="L22" s="28"/>
      <c r="M22" s="13"/>
      <c r="N22" s="13"/>
      <c r="O22" s="29"/>
    </row>
    <row r="23" spans="2:15">
      <c r="B23" s="5" t="s">
        <v>36</v>
      </c>
      <c r="C23" s="6" t="str">
        <f ca="1" t="shared" si="0"/>
        <v>按时</v>
      </c>
      <c r="D23" s="6"/>
      <c r="E23" s="6"/>
      <c r="F23" s="14"/>
      <c r="G23" s="14"/>
      <c r="H23" s="15"/>
      <c r="I23" s="15"/>
      <c r="J23" s="15"/>
      <c r="K23" s="15"/>
      <c r="L23" s="15"/>
      <c r="M23" s="15"/>
      <c r="N23" s="15"/>
      <c r="O23" s="30"/>
    </row>
    <row r="24" spans="2:15">
      <c r="B24" s="8" t="s">
        <v>37</v>
      </c>
      <c r="C24" s="9" t="str">
        <f ca="1" t="shared" si="0"/>
        <v>按时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31"/>
    </row>
    <row r="25" spans="2:15">
      <c r="B25" s="8" t="s">
        <v>38</v>
      </c>
      <c r="C25" s="9" t="str">
        <f ca="1" t="shared" si="0"/>
        <v>按时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31"/>
    </row>
    <row r="26" ht="15" spans="2:15">
      <c r="B26" s="12" t="s">
        <v>39</v>
      </c>
      <c r="C26" s="13" t="str">
        <f ca="1" t="shared" si="0"/>
        <v>按时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32"/>
    </row>
    <row r="27" ht="15" spans="2:15">
      <c r="B27" s="16" t="s">
        <v>40</v>
      </c>
      <c r="C27" s="17" t="str">
        <f ca="1" t="shared" si="0"/>
        <v>已完成</v>
      </c>
      <c r="D27" s="17"/>
      <c r="E27" s="17"/>
      <c r="F27" s="18"/>
      <c r="G27" s="18"/>
      <c r="H27" s="19">
        <v>1</v>
      </c>
      <c r="I27" s="33">
        <v>43242</v>
      </c>
      <c r="J27" s="33">
        <v>43253</v>
      </c>
      <c r="K27" s="33">
        <v>43253</v>
      </c>
      <c r="L27" s="33">
        <v>43255</v>
      </c>
      <c r="M27" s="18"/>
      <c r="N27" s="18"/>
      <c r="O27" s="34"/>
    </row>
    <row r="28" spans="2:15">
      <c r="B28" s="5" t="s">
        <v>41</v>
      </c>
      <c r="C28" s="6" t="str">
        <f ca="1" t="shared" si="0"/>
        <v>按时</v>
      </c>
      <c r="D28" s="6"/>
      <c r="E28" s="6"/>
      <c r="F28" s="15"/>
      <c r="G28" s="15"/>
      <c r="H28" s="15"/>
      <c r="I28" s="24">
        <v>43242</v>
      </c>
      <c r="J28" s="24">
        <v>43404</v>
      </c>
      <c r="K28" s="24">
        <v>43404</v>
      </c>
      <c r="L28" s="15"/>
      <c r="M28" s="15"/>
      <c r="N28" s="15"/>
      <c r="O28" s="30"/>
    </row>
    <row r="29" spans="2:15">
      <c r="B29" s="8" t="s">
        <v>42</v>
      </c>
      <c r="C29" s="9" t="str">
        <f ca="1" t="shared" si="0"/>
        <v>延迟</v>
      </c>
      <c r="D29" s="9"/>
      <c r="E29" s="9"/>
      <c r="F29" s="9"/>
      <c r="G29" s="9"/>
      <c r="H29" s="20">
        <v>0.8</v>
      </c>
      <c r="I29" s="35">
        <v>43242</v>
      </c>
      <c r="J29" s="35">
        <v>43252</v>
      </c>
      <c r="K29" s="35">
        <v>43259</v>
      </c>
      <c r="L29" s="9"/>
      <c r="M29" s="9"/>
      <c r="N29" s="9"/>
      <c r="O29" s="31"/>
    </row>
    <row r="30" spans="2:15">
      <c r="B30" s="8" t="s">
        <v>43</v>
      </c>
      <c r="C30" s="9" t="str">
        <f ca="1" t="shared" si="0"/>
        <v>按时</v>
      </c>
      <c r="D30" s="9"/>
      <c r="E30" s="9"/>
      <c r="F30" s="9"/>
      <c r="G30" s="9"/>
      <c r="H30" s="20">
        <v>0.1</v>
      </c>
      <c r="I30" s="35">
        <v>43255</v>
      </c>
      <c r="J30" s="35">
        <v>43256</v>
      </c>
      <c r="K30" s="35">
        <v>43256</v>
      </c>
      <c r="L30" s="9"/>
      <c r="M30" s="9"/>
      <c r="N30" s="9"/>
      <c r="O30" s="31"/>
    </row>
    <row r="31" spans="2:15">
      <c r="B31" s="8" t="s">
        <v>44</v>
      </c>
      <c r="C31" s="9" t="str">
        <f ca="1" t="shared" si="0"/>
        <v>延迟</v>
      </c>
      <c r="D31" s="9"/>
      <c r="E31" s="9"/>
      <c r="F31" s="9"/>
      <c r="G31" s="9"/>
      <c r="H31" s="9"/>
      <c r="I31" s="35">
        <v>43252</v>
      </c>
      <c r="J31" s="35">
        <v>43252</v>
      </c>
      <c r="K31" s="35">
        <v>43263</v>
      </c>
      <c r="L31" s="9"/>
      <c r="M31" s="9"/>
      <c r="N31" s="9"/>
      <c r="O31" s="31"/>
    </row>
    <row r="32" spans="2:15">
      <c r="B32" s="8" t="s">
        <v>45</v>
      </c>
      <c r="C32" s="9" t="str">
        <f ca="1" t="shared" si="0"/>
        <v>未开始</v>
      </c>
      <c r="D32" s="9"/>
      <c r="E32" s="9"/>
      <c r="F32" s="9"/>
      <c r="G32" s="9"/>
      <c r="H32" s="9"/>
      <c r="I32" s="35">
        <v>43282</v>
      </c>
      <c r="J32" s="9"/>
      <c r="K32" s="9"/>
      <c r="L32" s="9"/>
      <c r="M32" s="9"/>
      <c r="N32" s="9"/>
      <c r="O32" s="31"/>
    </row>
    <row r="33" spans="2:15">
      <c r="B33" s="8" t="s">
        <v>46</v>
      </c>
      <c r="C33" s="9" t="str">
        <f ca="1" t="shared" si="0"/>
        <v>未开始</v>
      </c>
      <c r="D33" s="9"/>
      <c r="E33" s="9"/>
      <c r="F33" s="9"/>
      <c r="G33" s="9"/>
      <c r="H33" s="9"/>
      <c r="I33" s="35">
        <v>43282</v>
      </c>
      <c r="J33" s="9"/>
      <c r="K33" s="9"/>
      <c r="L33" s="9"/>
      <c r="M33" s="9"/>
      <c r="N33" s="9"/>
      <c r="O33" s="31"/>
    </row>
    <row r="34" spans="2:15">
      <c r="B34" s="8" t="s">
        <v>47</v>
      </c>
      <c r="C34" s="9" t="str">
        <f ca="1" t="shared" si="0"/>
        <v>未开始</v>
      </c>
      <c r="D34" s="9"/>
      <c r="E34" s="9"/>
      <c r="F34" s="9"/>
      <c r="G34" s="9"/>
      <c r="H34" s="9"/>
      <c r="I34" s="35">
        <v>43282</v>
      </c>
      <c r="J34" s="9"/>
      <c r="K34" s="9"/>
      <c r="L34" s="9"/>
      <c r="M34" s="9"/>
      <c r="N34" s="9"/>
      <c r="O34" s="31"/>
    </row>
    <row r="35" spans="2:15">
      <c r="B35" s="8" t="s">
        <v>48</v>
      </c>
      <c r="C35" s="9" t="str">
        <f ca="1" t="shared" si="0"/>
        <v>未开始</v>
      </c>
      <c r="D35" s="9"/>
      <c r="E35" s="9"/>
      <c r="F35" s="9"/>
      <c r="G35" s="9"/>
      <c r="H35" s="9"/>
      <c r="I35" s="35">
        <v>43282</v>
      </c>
      <c r="J35" s="9"/>
      <c r="K35" s="9"/>
      <c r="L35" s="9"/>
      <c r="M35" s="9"/>
      <c r="N35" s="9"/>
      <c r="O35" s="31"/>
    </row>
    <row r="36" spans="2:15">
      <c r="B36" s="8" t="s">
        <v>49</v>
      </c>
      <c r="C36" s="9" t="str">
        <f ca="1" t="shared" si="0"/>
        <v>未开始</v>
      </c>
      <c r="D36" s="9"/>
      <c r="E36" s="9"/>
      <c r="F36" s="9"/>
      <c r="G36" s="9"/>
      <c r="H36" s="9"/>
      <c r="I36" s="35">
        <v>43282</v>
      </c>
      <c r="J36" s="9"/>
      <c r="K36" s="9"/>
      <c r="L36" s="9"/>
      <c r="M36" s="9"/>
      <c r="N36" s="9"/>
      <c r="O36" s="31"/>
    </row>
    <row r="37" ht="15" spans="2:15">
      <c r="B37" s="12" t="s">
        <v>50</v>
      </c>
      <c r="C37" s="13" t="str">
        <f ca="1" t="shared" si="0"/>
        <v>未开始</v>
      </c>
      <c r="D37" s="13"/>
      <c r="E37" s="13"/>
      <c r="F37" s="13"/>
      <c r="G37" s="13"/>
      <c r="H37" s="13"/>
      <c r="I37" s="36">
        <v>43282</v>
      </c>
      <c r="J37" s="13"/>
      <c r="K37" s="13"/>
      <c r="L37" s="13"/>
      <c r="M37" s="13"/>
      <c r="N37" s="13"/>
      <c r="O37" s="32"/>
    </row>
    <row r="38" spans="2:15">
      <c r="B38" s="5" t="s">
        <v>51</v>
      </c>
      <c r="C38" s="6" t="str">
        <f ca="1" t="shared" si="0"/>
        <v>未开始</v>
      </c>
      <c r="D38" s="6"/>
      <c r="E38" s="6"/>
      <c r="F38" s="15"/>
      <c r="G38" s="15"/>
      <c r="H38" s="15"/>
      <c r="I38" s="37">
        <v>43282</v>
      </c>
      <c r="J38" s="15"/>
      <c r="K38" s="15"/>
      <c r="L38" s="15"/>
      <c r="M38" s="15"/>
      <c r="N38" s="15"/>
      <c r="O38" s="30"/>
    </row>
    <row r="39" spans="2:15">
      <c r="B39" s="8" t="s">
        <v>52</v>
      </c>
      <c r="C39" s="9" t="str">
        <f ca="1" t="shared" si="0"/>
        <v>未开始</v>
      </c>
      <c r="D39" s="9"/>
      <c r="E39" s="9"/>
      <c r="F39" s="9"/>
      <c r="G39" s="9"/>
      <c r="H39" s="9"/>
      <c r="I39" s="35">
        <v>43282</v>
      </c>
      <c r="J39" s="9"/>
      <c r="K39" s="9"/>
      <c r="L39" s="9"/>
      <c r="M39" s="9"/>
      <c r="N39" s="9"/>
      <c r="O39" s="31"/>
    </row>
    <row r="40" ht="15" spans="2:15">
      <c r="B40" s="12" t="s">
        <v>53</v>
      </c>
      <c r="C40" s="13" t="str">
        <f ca="1" t="shared" si="0"/>
        <v>未开始</v>
      </c>
      <c r="D40" s="13"/>
      <c r="E40" s="13"/>
      <c r="F40" s="13"/>
      <c r="G40" s="13"/>
      <c r="H40" s="13"/>
      <c r="I40" s="36">
        <v>43282</v>
      </c>
      <c r="J40" s="13"/>
      <c r="K40" s="13"/>
      <c r="L40" s="13"/>
      <c r="M40" s="13"/>
      <c r="N40" s="13"/>
      <c r="O40" s="32"/>
    </row>
    <row r="41" s="1" customFormat="1" ht="15" spans="2:15">
      <c r="B41" s="16" t="s">
        <v>54</v>
      </c>
      <c r="C41" s="17" t="str">
        <f ca="1" t="shared" si="0"/>
        <v>已完成</v>
      </c>
      <c r="D41" s="17"/>
      <c r="E41" s="17"/>
      <c r="F41" s="17"/>
      <c r="G41" s="17"/>
      <c r="H41" s="21">
        <v>1</v>
      </c>
      <c r="I41" s="38">
        <v>43245</v>
      </c>
      <c r="J41" s="38">
        <v>43253</v>
      </c>
      <c r="K41" s="38">
        <v>43253</v>
      </c>
      <c r="L41" s="38">
        <v>43253</v>
      </c>
      <c r="M41" s="17"/>
      <c r="N41" s="17"/>
      <c r="O41" s="39"/>
    </row>
  </sheetData>
  <mergeCells count="7">
    <mergeCell ref="P2:R2"/>
    <mergeCell ref="S2:U2"/>
    <mergeCell ref="V2:X2"/>
    <mergeCell ref="Y2:AA2"/>
    <mergeCell ref="AB2:AD2"/>
    <mergeCell ref="AE2:AG2"/>
    <mergeCell ref="AH2:AJ2"/>
  </mergeCells>
  <conditionalFormatting sqref="H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{2e7f2501-456d-4dcc-8bbc-83af12d567c4}</x14:id>
        </ext>
      </extLst>
    </cfRule>
  </conditionalFormatting>
  <conditionalFormatting sqref="E9:E22">
    <cfRule type="cellIs" dxfId="0" priority="4" operator="equal">
      <formula>"已完成"</formula>
    </cfRule>
    <cfRule type="cellIs" dxfId="1" priority="3" operator="equal">
      <formula>"已完成"</formula>
    </cfRule>
    <cfRule type="cellIs" dxfId="2" priority="2" operator="equal">
      <formula>"按时"</formula>
    </cfRule>
    <cfRule type="cellIs" dxfId="3" priority="1" operator="equal">
      <formula>"延迟"</formula>
    </cfRule>
  </conditionalFormatting>
  <conditionalFormatting sqref="H4:H41">
    <cfRule type="cellIs" dxfId="1" priority="5" operator="equal">
      <formula>1</formula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{4ad726ac-733a-45bd-8ac3-fb83e0ce9088}</x14:id>
        </ext>
      </extLst>
    </cfRule>
  </conditionalFormatting>
  <conditionalFormatting sqref="H4:H22">
    <cfRule type="dataBar" priority="1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{8310ce46-15db-4e7e-b5bf-dde23e977829}</x14:id>
        </ext>
      </extLst>
    </cfRule>
    <cfRule type="dataBar" priority="14">
      <dataBar>
        <cfvo type="percent" val="0"/>
        <cfvo type="percent" val="1"/>
        <color theme="9"/>
      </dataBar>
      <extLst>
        <ext xmlns:x14="http://schemas.microsoft.com/office/spreadsheetml/2009/9/main" uri="{B025F937-C7B1-47D3-B67F-A62EFF666E3E}">
          <x14:id>{d07dcbce-2e44-426a-ab56-92632dbeae90}</x14:id>
        </ext>
      </extLst>
    </cfRule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{9c3e8839-14b0-4f4e-a6f4-d13ffe4114fd}</x14:id>
        </ext>
      </extLst>
    </cfRule>
    <cfRule type="dataBar" priority="17">
      <dataBar>
        <cfvo type="min"/>
        <cfvo type="max"/>
        <color theme="9" tint="0.6"/>
      </dataBar>
      <extLst>
        <ext xmlns:x14="http://schemas.microsoft.com/office/spreadsheetml/2009/9/main" uri="{B025F937-C7B1-47D3-B67F-A62EFF666E3E}">
          <x14:id>{37c60cf1-1c04-443b-8cfb-0eb77ebe9b0a}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{e1f25357-613b-408a-8b7d-3d6a45122329}</x14:id>
        </ext>
      </extLst>
    </cfRule>
    <cfRule type="dataBar" priority="15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{04613cdd-0413-4910-a24d-f055625d0308}</x14:id>
        </ext>
      </extLst>
    </cfRule>
  </conditionalFormatting>
  <conditionalFormatting sqref="C4:E4 C5:D22 C23:E41">
    <cfRule type="cellIs" dxfId="3" priority="6" operator="equal">
      <formula>"延迟"</formula>
    </cfRule>
    <cfRule type="cellIs" dxfId="2" priority="7" operator="equal">
      <formula>"按时"</formula>
    </cfRule>
    <cfRule type="cellIs" dxfId="1" priority="8" operator="equal">
      <formula>"已完成"</formula>
    </cfRule>
    <cfRule type="cellIs" dxfId="0" priority="9" operator="equal">
      <formula>"已完成"</formula>
    </cfRule>
  </conditionalFormatting>
  <pageMargins left="0.75" right="0.75" top="1" bottom="1" header="0.511805555555556" footer="0.511805555555556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7f2501-456d-4dcc-8bbc-83af12d567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4ad726ac-733a-45bd-8ac3-fb83e0ce9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H4:H41</xm:sqref>
        </x14:conditionalFormatting>
        <x14:conditionalFormatting xmlns:xm="http://schemas.microsoft.com/office/excel/2006/main">
          <x14:cfRule type="dataBar" id="{8310ce46-15db-4e7e-b5bf-dde23e977829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07dcbce-2e44-426a-ab56-92632dbeae90}">
            <x14:dataBar minLength="0" maxLength="100" gradient="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14:cfRule type="dataBar" id="{9c3e8839-14b0-4f4e-a6f4-d13ffe411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c60cf1-1c04-443b-8cfb-0eb77ebe9b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f25357-613b-408a-8b7d-3d6a45122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4613cdd-0413-4910-a24d-f055625d030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H4:H22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8" sqref="I38"/>
    </sheetView>
  </sheetViews>
  <sheetFormatPr defaultColWidth="8.725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LBP项目进度</vt:lpstr>
      <vt:lpstr>LBP标注量考核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余力</cp:lastModifiedBy>
  <dcterms:created xsi:type="dcterms:W3CDTF">2018-02-27T11:14:00Z</dcterms:created>
  <dcterms:modified xsi:type="dcterms:W3CDTF">2018-06-14T10:51:46Z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