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9100" windowHeight="8880" tabRatio="993" activeTab="3"/>
  </bookViews>
  <sheets>
    <sheet name="Stage1" sheetId="1" r:id="rId1"/>
    <sheet name="Sheet2" sheetId="2" r:id="rId2"/>
    <sheet name="Sheet3" sheetId="3" r:id="rId3"/>
    <sheet name="Sheet4" sheetId="4" r:id="rId4"/>
    <sheet name="Stage2" sheetId="5" r:id="rId5"/>
  </sheets>
  <calcPr calcId="144525"/>
</workbook>
</file>

<file path=xl/sharedStrings.xml><?xml version="1.0" encoding="utf-8"?>
<sst xmlns="http://schemas.openxmlformats.org/spreadsheetml/2006/main" count="189">
  <si>
    <t>名称</t>
  </si>
  <si>
    <t>color</t>
  </si>
  <si>
    <t>单项总数</t>
  </si>
  <si>
    <t>钟文龙</t>
  </si>
  <si>
    <t>赖剑龙</t>
  </si>
  <si>
    <t>梁新荣</t>
  </si>
  <si>
    <t>买丽娇</t>
  </si>
  <si>
    <t>陈礼杰</t>
  </si>
  <si>
    <t>于莉娜</t>
  </si>
  <si>
    <t>刘腾飞</t>
  </si>
  <si>
    <t>郑林</t>
  </si>
  <si>
    <t>杨敏慧</t>
  </si>
  <si>
    <t>陆艳霞</t>
  </si>
  <si>
    <t>王晓燕</t>
  </si>
  <si>
    <t>齐鲁</t>
  </si>
  <si>
    <t>朱孝辉</t>
  </si>
  <si>
    <t>徐碧鸿</t>
  </si>
  <si>
    <r>
      <rPr>
        <sz val="11"/>
        <color rgb="FF000000"/>
        <rFont val="Noto Sans CJK SC Regular"/>
        <charset val="134"/>
      </rPr>
      <t>审核</t>
    </r>
    <r>
      <rPr>
        <sz val="11"/>
        <color rgb="FF000000"/>
        <rFont val="宋体"/>
        <charset val="134"/>
      </rPr>
      <t>:</t>
    </r>
  </si>
  <si>
    <t>梁心荣</t>
  </si>
  <si>
    <t>中表层细胞</t>
  </si>
  <si>
    <t>#000000</t>
  </si>
  <si>
    <t>HSIL</t>
  </si>
  <si>
    <t>#aa0000</t>
  </si>
  <si>
    <t>ASCUS-H</t>
  </si>
  <si>
    <t>#aa007f</t>
  </si>
  <si>
    <t>单个细胞</t>
  </si>
  <si>
    <t>#aa00ff</t>
  </si>
  <si>
    <t>成团细胞</t>
  </si>
  <si>
    <t>#ff0000</t>
  </si>
  <si>
    <t>LSIL</t>
  </si>
  <si>
    <t>#005500</t>
  </si>
  <si>
    <t>ASCUS</t>
  </si>
  <si>
    <t>#00557f</t>
  </si>
  <si>
    <t>SCC</t>
  </si>
  <si>
    <t>#0055ff</t>
  </si>
  <si>
    <t>宫颈管腺上皮</t>
  </si>
  <si>
    <t>#aa5500</t>
  </si>
  <si>
    <t>腺癌</t>
  </si>
  <si>
    <t>#aa557f</t>
  </si>
  <si>
    <t>子宫内膜</t>
  </si>
  <si>
    <t>#aa55ff</t>
  </si>
  <si>
    <t>AGC1</t>
  </si>
  <si>
    <t>#ff5500</t>
  </si>
  <si>
    <t>AGC2</t>
  </si>
  <si>
    <t>#ff557f</t>
  </si>
  <si>
    <t>AGC3</t>
  </si>
  <si>
    <t>#ff55ff</t>
  </si>
  <si>
    <t>真菌</t>
  </si>
  <si>
    <t>#00aa00</t>
  </si>
  <si>
    <t>滴虫</t>
  </si>
  <si>
    <t>#00aa7f</t>
  </si>
  <si>
    <t>线索</t>
  </si>
  <si>
    <t>#00aaff</t>
  </si>
  <si>
    <t>放射菌</t>
  </si>
  <si>
    <t>#55aa00</t>
  </si>
  <si>
    <t>病毒</t>
  </si>
  <si>
    <t>#55aa7f</t>
  </si>
  <si>
    <t>颜色误标</t>
  </si>
  <si>
    <t>标记总数</t>
  </si>
  <si>
    <t>例数</t>
  </si>
  <si>
    <t>当日工作量</t>
  </si>
  <si>
    <t>当日总计</t>
  </si>
  <si>
    <r>
      <rPr>
        <sz val="11"/>
        <color rgb="FF000000"/>
        <rFont val="宋体"/>
        <charset val="134"/>
      </rPr>
      <t>3</t>
    </r>
    <r>
      <rPr>
        <sz val="11"/>
        <color rgb="FF000000"/>
        <rFont val="Noto Sans CJK SC Regular"/>
        <charset val="134"/>
      </rPr>
      <t>月</t>
    </r>
    <r>
      <rPr>
        <sz val="11"/>
        <color rgb="FF000000"/>
        <rFont val="宋体"/>
        <charset val="134"/>
      </rPr>
      <t>21</t>
    </r>
    <r>
      <rPr>
        <sz val="11"/>
        <color rgb="FF000000"/>
        <rFont val="Noto Sans CJK SC Regular"/>
        <charset val="134"/>
      </rPr>
      <t>号</t>
    </r>
  </si>
  <si>
    <t>找片 扫片</t>
  </si>
  <si>
    <t>标记数</t>
  </si>
  <si>
    <r>
      <rPr>
        <sz val="11"/>
        <color rgb="FF000000"/>
        <rFont val="Noto Sans CJK SC Regular"/>
        <charset val="134"/>
      </rPr>
      <t>累计：</t>
    </r>
    <r>
      <rPr>
        <sz val="11"/>
        <color rgb="FF000000"/>
        <rFont val="宋体"/>
        <charset val="134"/>
      </rPr>
      <t>600</t>
    </r>
  </si>
  <si>
    <r>
      <rPr>
        <sz val="11"/>
        <color rgb="FF000000"/>
        <rFont val="宋体"/>
        <charset val="134"/>
      </rPr>
      <t>3</t>
    </r>
    <r>
      <rPr>
        <sz val="11"/>
        <color rgb="FF000000"/>
        <rFont val="Noto Sans CJK SC Regular"/>
        <charset val="134"/>
      </rPr>
      <t>月</t>
    </r>
    <r>
      <rPr>
        <sz val="11"/>
        <color rgb="FF000000"/>
        <rFont val="宋体"/>
        <charset val="134"/>
      </rPr>
      <t>22</t>
    </r>
    <r>
      <rPr>
        <sz val="11"/>
        <color rgb="FF000000"/>
        <rFont val="Noto Sans CJK SC Regular"/>
        <charset val="134"/>
      </rPr>
      <t>号</t>
    </r>
  </si>
  <si>
    <r>
      <rPr>
        <sz val="11"/>
        <color rgb="FF000000"/>
        <rFont val="宋体"/>
        <charset val="134"/>
      </rPr>
      <t>3</t>
    </r>
    <r>
      <rPr>
        <sz val="11"/>
        <color rgb="FF000000"/>
        <rFont val="Noto Sans CJK SC Regular"/>
        <charset val="134"/>
      </rPr>
      <t>月</t>
    </r>
    <r>
      <rPr>
        <sz val="11"/>
        <color rgb="FF000000"/>
        <rFont val="宋体"/>
        <charset val="134"/>
      </rPr>
      <t>23</t>
    </r>
    <r>
      <rPr>
        <sz val="11"/>
        <color rgb="FF000000"/>
        <rFont val="Noto Sans CJK SC Regular"/>
        <charset val="134"/>
      </rPr>
      <t>号</t>
    </r>
  </si>
  <si>
    <r>
      <rPr>
        <sz val="11"/>
        <color rgb="FF000000"/>
        <rFont val="宋体"/>
        <charset val="134"/>
      </rPr>
      <t>3</t>
    </r>
    <r>
      <rPr>
        <sz val="11"/>
        <color rgb="FF000000"/>
        <rFont val="Noto Sans CJK SC Regular"/>
        <charset val="134"/>
      </rPr>
      <t>月</t>
    </r>
    <r>
      <rPr>
        <sz val="11"/>
        <color rgb="FF000000"/>
        <rFont val="宋体"/>
        <charset val="134"/>
      </rPr>
      <t>24</t>
    </r>
    <r>
      <rPr>
        <sz val="11"/>
        <color rgb="FF000000"/>
        <rFont val="Noto Sans CJK SC Regular"/>
        <charset val="134"/>
      </rPr>
      <t>号</t>
    </r>
  </si>
  <si>
    <r>
      <rPr>
        <sz val="11"/>
        <color rgb="FF000000"/>
        <rFont val="宋体"/>
        <charset val="134"/>
      </rPr>
      <t>3</t>
    </r>
    <r>
      <rPr>
        <sz val="11"/>
        <color rgb="FF000000"/>
        <rFont val="Noto Sans CJK SC Regular"/>
        <charset val="134"/>
      </rPr>
      <t>月</t>
    </r>
    <r>
      <rPr>
        <sz val="11"/>
        <color rgb="FF000000"/>
        <rFont val="宋体"/>
        <charset val="134"/>
      </rPr>
      <t>25</t>
    </r>
    <r>
      <rPr>
        <sz val="11"/>
        <color rgb="FF000000"/>
        <rFont val="Noto Sans CJK SC Regular"/>
        <charset val="134"/>
      </rPr>
      <t>号</t>
    </r>
  </si>
  <si>
    <r>
      <rPr>
        <sz val="11"/>
        <color rgb="FF000000"/>
        <rFont val="宋体"/>
        <charset val="134"/>
      </rPr>
      <t>3</t>
    </r>
    <r>
      <rPr>
        <sz val="11"/>
        <color rgb="FF000000"/>
        <rFont val="Noto Sans CJK SC Regular"/>
        <charset val="134"/>
      </rPr>
      <t>月</t>
    </r>
    <r>
      <rPr>
        <sz val="11"/>
        <color rgb="FF000000"/>
        <rFont val="宋体"/>
        <charset val="134"/>
      </rPr>
      <t>26</t>
    </r>
    <r>
      <rPr>
        <sz val="11"/>
        <color rgb="FF000000"/>
        <rFont val="Noto Sans CJK SC Regular"/>
        <charset val="134"/>
      </rPr>
      <t>号</t>
    </r>
  </si>
  <si>
    <r>
      <rPr>
        <sz val="11"/>
        <color rgb="FF000000"/>
        <rFont val="宋体"/>
        <charset val="134"/>
      </rPr>
      <t>3</t>
    </r>
    <r>
      <rPr>
        <sz val="11"/>
        <color rgb="FF000000"/>
        <rFont val="Noto Sans CJK SC Regular"/>
        <charset val="134"/>
      </rPr>
      <t>月</t>
    </r>
    <r>
      <rPr>
        <sz val="11"/>
        <color rgb="FF000000"/>
        <rFont val="宋体"/>
        <charset val="134"/>
      </rPr>
      <t>27</t>
    </r>
    <r>
      <rPr>
        <sz val="11"/>
        <color rgb="FF000000"/>
        <rFont val="Noto Sans CJK SC Regular"/>
        <charset val="134"/>
      </rPr>
      <t>号</t>
    </r>
  </si>
  <si>
    <r>
      <rPr>
        <sz val="11"/>
        <color rgb="FF000000"/>
        <rFont val="宋体"/>
        <charset val="134"/>
      </rPr>
      <t>3</t>
    </r>
    <r>
      <rPr>
        <sz val="11"/>
        <color rgb="FF000000"/>
        <rFont val="Noto Sans CJK SC Regular"/>
        <charset val="134"/>
      </rPr>
      <t>月</t>
    </r>
    <r>
      <rPr>
        <sz val="11"/>
        <color rgb="FF000000"/>
        <rFont val="宋体"/>
        <charset val="134"/>
      </rPr>
      <t>28</t>
    </r>
    <r>
      <rPr>
        <sz val="11"/>
        <color rgb="FF000000"/>
        <rFont val="Noto Sans CJK SC Regular"/>
        <charset val="134"/>
      </rPr>
      <t>号</t>
    </r>
  </si>
  <si>
    <r>
      <rPr>
        <sz val="11"/>
        <color rgb="FF000000"/>
        <rFont val="宋体"/>
        <charset val="134"/>
      </rPr>
      <t>3</t>
    </r>
    <r>
      <rPr>
        <sz val="11"/>
        <color rgb="FF000000"/>
        <rFont val="Noto Sans CJK SC Regular"/>
        <charset val="134"/>
      </rPr>
      <t>月</t>
    </r>
    <r>
      <rPr>
        <sz val="11"/>
        <color rgb="FF000000"/>
        <rFont val="宋体"/>
        <charset val="134"/>
      </rPr>
      <t>29</t>
    </r>
    <r>
      <rPr>
        <sz val="11"/>
        <color rgb="FF000000"/>
        <rFont val="Noto Sans CJK SC Regular"/>
        <charset val="134"/>
      </rPr>
      <t>号</t>
    </r>
  </si>
  <si>
    <r>
      <rPr>
        <sz val="11"/>
        <color rgb="FF000000"/>
        <rFont val="宋体"/>
        <charset val="134"/>
      </rPr>
      <t>3</t>
    </r>
    <r>
      <rPr>
        <sz val="11"/>
        <color rgb="FF000000"/>
        <rFont val="Noto Sans CJK SC Regular"/>
        <charset val="134"/>
      </rPr>
      <t>月</t>
    </r>
    <r>
      <rPr>
        <sz val="11"/>
        <color rgb="FF000000"/>
        <rFont val="宋体"/>
        <charset val="134"/>
      </rPr>
      <t>30</t>
    </r>
    <r>
      <rPr>
        <sz val="11"/>
        <color rgb="FF000000"/>
        <rFont val="Noto Sans CJK SC Regular"/>
        <charset val="134"/>
      </rPr>
      <t>号</t>
    </r>
  </si>
  <si>
    <t>正在审核</t>
  </si>
  <si>
    <r>
      <rPr>
        <sz val="11"/>
        <color rgb="FF000000"/>
        <rFont val="宋体"/>
        <charset val="134"/>
      </rPr>
      <t>4</t>
    </r>
    <r>
      <rPr>
        <sz val="11"/>
        <color rgb="FF000000"/>
        <rFont val="Noto Sans CJK SC Regular"/>
        <charset val="134"/>
      </rPr>
      <t>月</t>
    </r>
    <r>
      <rPr>
        <sz val="11"/>
        <color rgb="FF000000"/>
        <rFont val="宋体"/>
        <charset val="134"/>
      </rPr>
      <t>1</t>
    </r>
    <r>
      <rPr>
        <sz val="11"/>
        <color rgb="FF000000"/>
        <rFont val="Noto Sans CJK SC Regular"/>
        <charset val="134"/>
      </rPr>
      <t>号</t>
    </r>
  </si>
  <si>
    <t>审核完成</t>
  </si>
  <si>
    <r>
      <rPr>
        <sz val="11"/>
        <color rgb="FF000000"/>
        <rFont val="宋体"/>
        <charset val="134"/>
      </rPr>
      <t>4</t>
    </r>
    <r>
      <rPr>
        <sz val="11"/>
        <color rgb="FF000000"/>
        <rFont val="Noto Sans CJK SC Regular"/>
        <charset val="134"/>
      </rPr>
      <t>月</t>
    </r>
    <r>
      <rPr>
        <sz val="11"/>
        <color rgb="FF000000"/>
        <rFont val="宋体"/>
        <charset val="134"/>
      </rPr>
      <t>2</t>
    </r>
    <r>
      <rPr>
        <sz val="11"/>
        <color rgb="FF000000"/>
        <rFont val="Noto Sans CJK SC Regular"/>
        <charset val="134"/>
      </rPr>
      <t>号</t>
    </r>
  </si>
  <si>
    <r>
      <rPr>
        <sz val="11"/>
        <color rgb="FF000000"/>
        <rFont val="宋体"/>
        <charset val="134"/>
      </rPr>
      <t>4</t>
    </r>
    <r>
      <rPr>
        <sz val="11"/>
        <color rgb="FF000000"/>
        <rFont val="Noto Sans CJK SC Regular"/>
        <charset val="134"/>
      </rPr>
      <t>月</t>
    </r>
    <r>
      <rPr>
        <sz val="11"/>
        <color rgb="FF000000"/>
        <rFont val="宋体"/>
        <charset val="134"/>
      </rPr>
      <t>3</t>
    </r>
    <r>
      <rPr>
        <sz val="11"/>
        <color rgb="FF000000"/>
        <rFont val="Noto Sans CJK SC Regular"/>
        <charset val="134"/>
      </rPr>
      <t>号</t>
    </r>
  </si>
  <si>
    <r>
      <rPr>
        <sz val="11"/>
        <color rgb="FF000000"/>
        <rFont val="宋体"/>
        <charset val="134"/>
      </rPr>
      <t>4</t>
    </r>
    <r>
      <rPr>
        <sz val="11"/>
        <color rgb="FF000000"/>
        <rFont val="Noto Sans CJK SC Regular"/>
        <charset val="134"/>
      </rPr>
      <t>月</t>
    </r>
    <r>
      <rPr>
        <sz val="11"/>
        <color rgb="FF000000"/>
        <rFont val="宋体"/>
        <charset val="134"/>
      </rPr>
      <t>7</t>
    </r>
    <r>
      <rPr>
        <sz val="11"/>
        <color rgb="FF000000"/>
        <rFont val="Noto Sans CJK SC Regular"/>
        <charset val="134"/>
      </rPr>
      <t>号</t>
    </r>
  </si>
  <si>
    <t>5月11号</t>
  </si>
  <si>
    <t>挑出正常的</t>
  </si>
  <si>
    <t>5月14号</t>
  </si>
  <si>
    <t>E:\data1-3\yulina\LSIL-yulina-0319\2017-10-11 18_01_00.xml 6</t>
  </si>
  <si>
    <t>E:\data1-3\yulina\LSIL-yulina-0319\2017-10-11 15_19_25.xml 6</t>
  </si>
  <si>
    <t>E:\data1-3\yulina\LSIL-yulina-0319\2017-10-11 15_15_19.xml 6</t>
  </si>
  <si>
    <t>E:\data1-3\yulina\LSIL-yulina-0319\2017-10-11 15_05_56.xml 6</t>
  </si>
  <si>
    <t>E:\data1-3\yulina\LSIL-yulina-0319\2017-10-11 14_55_30.xml 6</t>
  </si>
  <si>
    <t>E:\data1-3\zhongwenlong\zhongwenlong-asc-us-0321\5\2017-09-22 13_43_15.xml 5</t>
  </si>
  <si>
    <t>E:\data1-3\zhongwenlong\zhongwenlong-asc-us-0315\3\2017-09-22 11_35_06.xml 5</t>
  </si>
  <si>
    <t>E:\data1-3\yulina\LSIL-yulina-0326\2017-10-11 16_23_44.xml 5</t>
  </si>
  <si>
    <t>E:\data1-3\yulina\LSIL-yulina-0319\2017-10-11 15_26_35.xml 5</t>
  </si>
  <si>
    <t>E:\data1-3\yulina\LSIL-yulina-0319\2017-10-11 15_21_37.xml 5</t>
  </si>
  <si>
    <t>E:\data4\03_ASCUS\acs-h-xubihong-0327\2017-10-25-15_22_03.xml 5</t>
  </si>
  <si>
    <t>E:\data4\03_ASCUS\acsus-zhongwenlong-0327\8\2018-03-14-22_16_01.xml 4</t>
  </si>
  <si>
    <t>E:\data4\03_ASCUS\acsus-zhongwenlong-0327\8\2018-03-14-22_09_11.xml 4</t>
  </si>
  <si>
    <t>E:\data4\03_ASCUS\acsus-zhongwenlong-0327\8\2018-03-14-22_02_32.xml 4</t>
  </si>
  <si>
    <t>E:\data4\03_ASCUS\acsus-zhongwenlong-0327\8\2018-03-14-22_00_33.xml 4</t>
  </si>
  <si>
    <t>E:\data4\03_ASCUS\acsus-zhongwenlong-0327\7\2018-03-14-21_51_13.xml 4</t>
  </si>
  <si>
    <t>E:\data4\03_ASCUS\acsus-zhongwenlong-0327\6\2017-09-22-14_00_25.xml 4</t>
  </si>
  <si>
    <t>E:\data4\03_ASCUS\acsus-yangminhui-0328\2018-03-16-17_54_37.xml 4</t>
  </si>
  <si>
    <t>E:\data4\03_ASCUS\acsus-yangminhui-0328\2018-03-16-17_29_46.xml 4</t>
  </si>
  <si>
    <t>E:\data4\03_ASCUS\acsus-yangminhui-0328\2018-03-16-17_08_38.xml 4</t>
  </si>
  <si>
    <t>E:\data5\04_LSIL\LSIL-yulina-0402\2017-10-11-17_31_38.xml 7</t>
  </si>
  <si>
    <t>E:\data5\04_LSIL\LSIL-yulina-0402\2017-10-11-17_21_14.xml 6</t>
  </si>
  <si>
    <t>E:\data5\04_LSIL\LSIL-yulina-0402\2017-10-11-17_16_54.xml 6</t>
  </si>
  <si>
    <t>E:\data5\04_LSIL\LSIL-yulina-0402\2017-10-11-17_14_41.xml 6</t>
  </si>
  <si>
    <t>E:\data5\04_LSIL\LSIL-yulina-0402\2017-10-11-17_08_03.xml 6</t>
  </si>
  <si>
    <t>E:\data5\04_LSIL\LSIL-yulina-0330\2017-10-11-16_59_43.xml 6</t>
  </si>
  <si>
    <t>E:\data5\04_LSIL\LSIL-yulina-0330\2017-10-11-16_57_37.xml 6</t>
  </si>
  <si>
    <t>E:\data5\04_LSIL\LSIL-yulina-0330\2017-10-11-16_51_07.xml 6</t>
  </si>
  <si>
    <t>E:\data5\04_LSIL\LSIL-yulina-0330\2017-10-11-16_48_59.xml 6</t>
  </si>
  <si>
    <t>E:\data5\04_LSIL\LSIL-yulina-0330\2017-10-11-16_40_34.xml 6</t>
  </si>
  <si>
    <t>E:\data6\02_HSIL\HSIL-liutengfei-0404\2017-09-07-11_30_04.xml 2</t>
  </si>
  <si>
    <t>E:\data6\02_HSIL\HSIL-liutengfei-0404\2017-09-07-10_07_48.xml 2</t>
  </si>
  <si>
    <t>E:\data6\02_HSIL\HSIL-liutengfei-0404\2017-09-07-09_06_21.xml 2</t>
  </si>
  <si>
    <t>E:\data6\03_ASCUS\asc-h-zhuxiaohui-0407\2018-03-27-17_36_26.xml 1</t>
  </si>
  <si>
    <t>E:\data6\03_ASCUS\asc-h-zhuxiaohui-0407\2018-03-27-17_34_21.xml 1</t>
  </si>
  <si>
    <t>E:\data6\03_ASCUS\asc-h-zhuxiaohui-0407\2018-03-27-17_32_21.xml 1</t>
  </si>
  <si>
    <t>E:\data6\03_ASCUS\asc-h-zhuxiaohui-0407\2018-03-27-17_30_14.xml 1</t>
  </si>
  <si>
    <t>E:\data6\03_ASCUS\asc-h-zhuxiaohui-0407\2018-03-27-17_26_01.xml 1</t>
  </si>
  <si>
    <t>E:\data6\02_HSIL\HSIL-liutengfei-0404\2017-09-07-09_08_17.xml 1</t>
  </si>
  <si>
    <t>E:\data6\03_ASCUS\asc-h-zhuxiaohui-0407\2018-03-27-17_21_46.xml 1</t>
  </si>
  <si>
    <t>英文</t>
  </si>
  <si>
    <t>中文</t>
  </si>
  <si>
    <t>mc</t>
  </si>
  <si>
    <t>正常细胞</t>
  </si>
  <si>
    <t>sc</t>
  </si>
  <si>
    <t>rc</t>
  </si>
  <si>
    <t>gec</t>
  </si>
  <si>
    <t>非典型鳞状细胞，意义不明确</t>
  </si>
  <si>
    <t>低级别鳞状上皮内病变</t>
  </si>
  <si>
    <t>ASC-H</t>
  </si>
  <si>
    <t>非典型鳞状细胞，不除外高度鳞状上皮内病变</t>
  </si>
  <si>
    <t>高级别鳞状上皮内病变</t>
  </si>
  <si>
    <t>鳞状细胞癌</t>
  </si>
  <si>
    <t>非典型腺细胞，意义不明确</t>
  </si>
  <si>
    <t>AGC2-3</t>
  </si>
  <si>
    <t>非典型腺细胞，倾向肿瘤</t>
  </si>
  <si>
    <t>#ff557f,#ff55ff</t>
  </si>
  <si>
    <t>ADC</t>
  </si>
  <si>
    <t>ec</t>
  </si>
  <si>
    <t>fungi</t>
  </si>
  <si>
    <t>tri</t>
  </si>
  <si>
    <t>cc</t>
  </si>
  <si>
    <t>放线菌</t>
  </si>
  <si>
    <t>actino</t>
  </si>
  <si>
    <t>virus</t>
  </si>
  <si>
    <t>label</t>
  </si>
  <si>
    <t>实际</t>
  </si>
  <si>
    <t>第一阶段</t>
  </si>
  <si>
    <t>原标记数</t>
  </si>
  <si>
    <t>清理后标记数</t>
  </si>
  <si>
    <t>MC</t>
  </si>
  <si>
    <t>SC</t>
  </si>
  <si>
    <t>RC</t>
  </si>
  <si>
    <t>GEC</t>
  </si>
  <si>
    <t>ASCH</t>
  </si>
  <si>
    <t>EC</t>
  </si>
  <si>
    <t>FUNGI</t>
  </si>
  <si>
    <t>TRI</t>
  </si>
  <si>
    <t>CC</t>
  </si>
  <si>
    <t>ACTINO</t>
  </si>
  <si>
    <t>VIRUS</t>
  </si>
  <si>
    <t>总计</t>
  </si>
  <si>
    <t>sum</t>
  </si>
  <si>
    <t>计划完成</t>
  </si>
  <si>
    <t>已完成</t>
  </si>
  <si>
    <t>总进度</t>
  </si>
  <si>
    <t>第二阶段本地版</t>
  </si>
  <si>
    <t>杨敏惠</t>
  </si>
  <si>
    <t>NORMAL</t>
  </si>
  <si>
    <t>合计</t>
  </si>
  <si>
    <t>在线版</t>
  </si>
  <si>
    <t>六月计划完成</t>
  </si>
  <si>
    <t>六月已完成</t>
  </si>
  <si>
    <t>六月进度</t>
  </si>
  <si>
    <t>LSIL_50</t>
  </si>
  <si>
    <t>ACTINO_5</t>
  </si>
  <si>
    <t>注：另有六月前两周标的正常细胞大分类标记共6769个。</t>
  </si>
  <si>
    <t>第二阶段总计</t>
  </si>
  <si>
    <t>七月计划完成</t>
  </si>
  <si>
    <t>七月已完成</t>
  </si>
  <si>
    <t>七月进度</t>
  </si>
  <si>
    <t>标记</t>
  </si>
  <si>
    <t>6月27日</t>
  </si>
  <si>
    <t>6月29日-7月1日</t>
  </si>
  <si>
    <t>7月3日-7月5日</t>
  </si>
</sst>
</file>

<file path=xl/styles.xml><?xml version="1.0" encoding="utf-8"?>
<styleSheet xmlns="http://schemas.openxmlformats.org/spreadsheetml/2006/main">
  <numFmts count="5">
    <numFmt numFmtId="41" formatCode="_(* #,##0_);_(* \(#,##0\);_(* &quot;-&quot;_);_(@_)"/>
    <numFmt numFmtId="43" formatCode="_(* #,##0.00_);_(* \(#,##0.00\);_(* &quot;-&quot;??_);_(@_)"/>
    <numFmt numFmtId="176" formatCode="0.00_);[Red]\(0.00\)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41">
    <font>
      <sz val="11"/>
      <color rgb="FF000000"/>
      <name val="宋体"/>
      <charset val="134"/>
    </font>
    <font>
      <sz val="11"/>
      <color theme="1"/>
      <name val="Calibri"/>
      <charset val="134"/>
      <scheme val="minor"/>
    </font>
    <font>
      <sz val="11"/>
      <color theme="1"/>
      <name val="等线"/>
      <charset val="134"/>
    </font>
    <font>
      <sz val="12"/>
      <color theme="1"/>
      <name val="Calibri"/>
      <charset val="134"/>
      <scheme val="minor"/>
    </font>
    <font>
      <b/>
      <sz val="12"/>
      <color rgb="FFFF0000"/>
      <name val="Calibri"/>
      <charset val="134"/>
      <scheme val="minor"/>
    </font>
    <font>
      <sz val="12"/>
      <color rgb="FFFF0000"/>
      <name val="Calibri"/>
      <charset val="134"/>
      <scheme val="minor"/>
    </font>
    <font>
      <sz val="11"/>
      <color rgb="FFFF0000"/>
      <name val="等线"/>
      <charset val="134"/>
    </font>
    <font>
      <sz val="11"/>
      <color rgb="FFFF0000"/>
      <name val="宋体"/>
      <charset val="134"/>
    </font>
    <font>
      <sz val="11"/>
      <color rgb="FFFF0000"/>
      <name val="Calibri"/>
      <charset val="134"/>
      <scheme val="minor"/>
    </font>
    <font>
      <sz val="11"/>
      <color rgb="FF000000"/>
      <name val="Times New Roman"/>
      <charset val="134"/>
    </font>
    <font>
      <sz val="11"/>
      <color theme="1"/>
      <name val="Times New Roman"/>
      <charset val="134"/>
    </font>
    <font>
      <sz val="11"/>
      <color rgb="FFFF0000"/>
      <name val="Times New Roman"/>
      <charset val="134"/>
    </font>
    <font>
      <sz val="11"/>
      <color rgb="FF000000"/>
      <name val="SimSun"/>
      <charset val="134"/>
    </font>
    <font>
      <sz val="11"/>
      <color theme="1"/>
      <name val="SimSun"/>
      <charset val="134"/>
    </font>
    <font>
      <sz val="11"/>
      <color theme="1"/>
      <name val="宋体"/>
      <charset val="134"/>
    </font>
    <font>
      <sz val="11"/>
      <name val="宋体"/>
      <charset val="134"/>
    </font>
    <font>
      <sz val="11"/>
      <name val="Noto Sans CJK SC Regular"/>
      <charset val="134"/>
    </font>
    <font>
      <sz val="11"/>
      <color rgb="FF000000"/>
      <name val="Noto Sans CJK SC Regular"/>
      <charset val="134"/>
    </font>
    <font>
      <sz val="11"/>
      <name val="SimSun"/>
      <charset val="134"/>
    </font>
    <font>
      <sz val="11"/>
      <color rgb="FFFF0000"/>
      <name val="Noto Sans CJK SC Regular"/>
      <charset val="134"/>
    </font>
    <font>
      <sz val="11"/>
      <color rgb="FF00B050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sz val="10"/>
      <name val="Arial"/>
      <charset val="134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22" fillId="5" borderId="0" applyNumberFormat="0" applyBorder="0" applyAlignment="0" applyProtection="0">
      <alignment vertical="center"/>
    </xf>
    <xf numFmtId="43" fontId="24" fillId="0" borderId="0" applyBorder="0" applyAlignment="0" applyProtection="0"/>
    <xf numFmtId="41" fontId="24" fillId="0" borderId="0" applyBorder="0" applyAlignment="0" applyProtection="0"/>
    <xf numFmtId="42" fontId="24" fillId="0" borderId="0" applyBorder="0" applyAlignment="0" applyProtection="0"/>
    <xf numFmtId="44" fontId="24" fillId="0" borderId="0" applyBorder="0" applyAlignment="0" applyProtection="0"/>
    <xf numFmtId="9" fontId="24" fillId="0" borderId="0" applyBorder="0" applyAlignment="0" applyProtection="0"/>
    <xf numFmtId="0" fontId="29" fillId="8" borderId="9" applyNumberFormat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" fillId="15" borderId="12" applyNumberFormat="0" applyFont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5" fillId="0" borderId="8" applyNumberFormat="0" applyFill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1" fillId="13" borderId="10" applyNumberFormat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6" fillId="14" borderId="13" applyNumberFormat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34" fillId="14" borderId="10" applyNumberFormat="0" applyAlignment="0" applyProtection="0">
      <alignment vertical="center"/>
    </xf>
    <xf numFmtId="0" fontId="38" fillId="0" borderId="14" applyNumberFormat="0" applyFill="0" applyAlignment="0" applyProtection="0">
      <alignment vertical="center"/>
    </xf>
    <xf numFmtId="0" fontId="40" fillId="0" borderId="15" applyNumberFormat="0" applyFill="0" applyAlignment="0" applyProtection="0">
      <alignment vertical="center"/>
    </xf>
    <xf numFmtId="0" fontId="37" fillId="26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</cellStyleXfs>
  <cellXfs count="69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3" xfId="0" applyFont="1" applyFill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176" fontId="0" fillId="0" borderId="6" xfId="0" applyNumberFormat="1" applyBorder="1">
      <alignment vertical="center"/>
    </xf>
    <xf numFmtId="9" fontId="0" fillId="0" borderId="7" xfId="0" applyNumberFormat="1" applyBorder="1">
      <alignment vertical="center"/>
    </xf>
    <xf numFmtId="0" fontId="1" fillId="0" borderId="5" xfId="0" applyFont="1" applyFill="1" applyBorder="1" applyAlignment="1">
      <alignment horizontal="center"/>
    </xf>
    <xf numFmtId="9" fontId="0" fillId="0" borderId="6" xfId="0" applyNumberFormat="1" applyBorder="1">
      <alignment vertical="center"/>
    </xf>
    <xf numFmtId="0" fontId="0" fillId="0" borderId="5" xfId="0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9" fontId="0" fillId="0" borderId="3" xfId="0" applyNumberFormat="1" applyBorder="1">
      <alignment vertical="center"/>
    </xf>
    <xf numFmtId="9" fontId="0" fillId="0" borderId="4" xfId="0" applyNumberFormat="1" applyBorder="1">
      <alignment vertical="center"/>
    </xf>
    <xf numFmtId="0" fontId="0" fillId="0" borderId="6" xfId="0" applyBorder="1" applyAlignment="1">
      <alignment horizontal="right" vertical="center"/>
    </xf>
    <xf numFmtId="0" fontId="0" fillId="0" borderId="7" xfId="0" applyBorder="1" applyAlignment="1">
      <alignment vertical="center"/>
    </xf>
    <xf numFmtId="9" fontId="0" fillId="0" borderId="7" xfId="0" applyNumberFormat="1" applyBorder="1" applyAlignment="1">
      <alignment vertical="center"/>
    </xf>
    <xf numFmtId="0" fontId="0" fillId="0" borderId="0" xfId="0" applyAlignment="1">
      <alignment horizontal="right" vertical="center"/>
    </xf>
    <xf numFmtId="0" fontId="1" fillId="0" borderId="0" xfId="0" applyFont="1" applyFill="1" applyAlignment="1">
      <alignment horizontal="right"/>
    </xf>
    <xf numFmtId="0" fontId="1" fillId="0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NumberFormat="1" applyFont="1" applyFill="1" applyAlignment="1">
      <alignment horizontal="center"/>
    </xf>
    <xf numFmtId="0" fontId="2" fillId="0" borderId="0" xfId="0" applyFont="1" applyFill="1" applyBorder="1" applyAlignment="1">
      <alignment horizontal="center" vertical="center"/>
    </xf>
    <xf numFmtId="0" fontId="3" fillId="0" borderId="0" xfId="0" applyNumberFormat="1" applyFont="1" applyFill="1" applyAlignment="1"/>
    <xf numFmtId="0" fontId="1" fillId="0" borderId="0" xfId="0" applyFont="1" applyFill="1" applyBorder="1" applyAlignment="1">
      <alignment horizontal="center"/>
    </xf>
    <xf numFmtId="0" fontId="4" fillId="0" borderId="0" xfId="0" applyNumberFormat="1" applyFont="1" applyFill="1" applyAlignment="1">
      <alignment horizontal="center"/>
    </xf>
    <xf numFmtId="0" fontId="5" fillId="0" borderId="0" xfId="0" applyNumberFormat="1" applyFon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Fill="1" applyBorder="1" applyAlignment="1">
      <alignment horizontal="center"/>
    </xf>
    <xf numFmtId="0" fontId="7" fillId="0" borderId="0" xfId="0" applyFont="1">
      <alignment vertical="center"/>
    </xf>
    <xf numFmtId="58" fontId="0" fillId="0" borderId="0" xfId="0" applyNumberFormat="1" applyAlignment="1">
      <alignment horizontal="center" vertical="center"/>
    </xf>
    <xf numFmtId="0" fontId="9" fillId="0" borderId="0" xfId="0" applyFont="1">
      <alignment vertical="center"/>
    </xf>
    <xf numFmtId="0" fontId="10" fillId="0" borderId="0" xfId="0" applyFont="1" applyAlignment="1"/>
    <xf numFmtId="0" fontId="9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9" fillId="0" borderId="0" xfId="0" applyFont="1" applyAlignment="1"/>
    <xf numFmtId="0" fontId="12" fillId="0" borderId="0" xfId="0" applyFont="1">
      <alignment vertical="center"/>
    </xf>
    <xf numFmtId="0" fontId="10" fillId="0" borderId="0" xfId="0" applyFont="1" applyAlignment="1">
      <alignment horizontal="center"/>
    </xf>
    <xf numFmtId="0" fontId="11" fillId="0" borderId="0" xfId="0" applyFont="1" applyAlignment="1"/>
    <xf numFmtId="0" fontId="10" fillId="0" borderId="0" xfId="0" applyFont="1" applyFill="1" applyAlignment="1"/>
    <xf numFmtId="0" fontId="13" fillId="0" borderId="0" xfId="0" applyFont="1" applyAlignment="1"/>
    <xf numFmtId="0" fontId="13" fillId="0" borderId="0" xfId="0" applyFont="1" applyAlignment="1">
      <alignment horizontal="center"/>
    </xf>
    <xf numFmtId="0" fontId="9" fillId="0" borderId="0" xfId="0" applyFont="1" applyAlignment="1">
      <alignment horizontal="center" vertical="center"/>
    </xf>
    <xf numFmtId="0" fontId="14" fillId="0" borderId="0" xfId="0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10" fillId="0" borderId="0" xfId="0" applyFont="1" applyFill="1" applyAlignment="1">
      <alignment horizontal="center"/>
    </xf>
    <xf numFmtId="0" fontId="15" fillId="0" borderId="0" xfId="0" applyFont="1">
      <alignment vertical="center"/>
    </xf>
    <xf numFmtId="0" fontId="16" fillId="0" borderId="0" xfId="0" applyFont="1" applyAlignment="1"/>
    <xf numFmtId="0" fontId="17" fillId="0" borderId="0" xfId="0" applyFont="1">
      <alignment vertical="center"/>
    </xf>
    <xf numFmtId="0" fontId="0" fillId="0" borderId="0" xfId="0" applyFont="1" applyAlignment="1">
      <alignment horizontal="center"/>
    </xf>
    <xf numFmtId="0" fontId="15" fillId="0" borderId="0" xfId="0" applyFont="1" applyAlignment="1"/>
    <xf numFmtId="0" fontId="0" fillId="0" borderId="0" xfId="0" applyFont="1" applyAlignment="1">
      <alignment horizontal="left"/>
    </xf>
    <xf numFmtId="0" fontId="18" fillId="0" borderId="0" xfId="0" applyFont="1" applyAlignment="1"/>
    <xf numFmtId="0" fontId="19" fillId="0" borderId="0" xfId="0" applyFont="1" applyAlignment="1"/>
    <xf numFmtId="0" fontId="0" fillId="0" borderId="0" xfId="0" applyFont="1" applyAlignment="1"/>
    <xf numFmtId="0" fontId="1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1" fillId="0" borderId="0" xfId="0" applyFont="1" applyFill="1" applyAlignment="1"/>
    <xf numFmtId="0" fontId="7" fillId="0" borderId="0" xfId="0" applyFont="1" applyAlignment="1"/>
    <xf numFmtId="0" fontId="20" fillId="0" borderId="0" xfId="0" applyFont="1" applyFill="1" applyAlignment="1"/>
    <xf numFmtId="0" fontId="17" fillId="0" borderId="0" xfId="0" applyFont="1" applyAlignment="1"/>
    <xf numFmtId="0" fontId="16" fillId="0" borderId="0" xfId="0" applyFont="1" applyAlignment="1">
      <alignment horizont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K68"/>
  <sheetViews>
    <sheetView workbookViewId="0">
      <selection activeCell="E12" sqref="E12"/>
    </sheetView>
  </sheetViews>
  <sheetFormatPr defaultColWidth="9" defaultRowHeight="14"/>
  <cols>
    <col min="1" max="1" width="12.6272727272727" style="61"/>
    <col min="2" max="2" width="9" style="61" customWidth="1"/>
    <col min="3" max="3" width="9" style="61"/>
    <col min="4" max="4" width="9" style="57"/>
    <col min="5" max="1025" width="9" style="61"/>
  </cols>
  <sheetData>
    <row r="1" spans="1:24">
      <c r="A1" s="60" t="s">
        <v>0</v>
      </c>
      <c r="B1"/>
      <c r="C1" s="56" t="s">
        <v>1</v>
      </c>
      <c r="D1" s="62" t="s">
        <v>2</v>
      </c>
      <c r="F1" s="63" t="s">
        <v>3</v>
      </c>
      <c r="G1" s="63" t="s">
        <v>4</v>
      </c>
      <c r="H1" s="63" t="s">
        <v>5</v>
      </c>
      <c r="I1" s="63" t="s">
        <v>6</v>
      </c>
      <c r="J1" s="63" t="s">
        <v>7</v>
      </c>
      <c r="K1" s="63" t="s">
        <v>8</v>
      </c>
      <c r="L1" s="63" t="s">
        <v>9</v>
      </c>
      <c r="M1" s="63" t="s">
        <v>10</v>
      </c>
      <c r="N1" s="63" t="s">
        <v>11</v>
      </c>
      <c r="O1" s="63" t="s">
        <v>12</v>
      </c>
      <c r="P1" s="63" t="s">
        <v>13</v>
      </c>
      <c r="Q1" s="63" t="s">
        <v>14</v>
      </c>
      <c r="R1" s="63" t="s">
        <v>15</v>
      </c>
      <c r="S1" s="63" t="s">
        <v>16</v>
      </c>
      <c r="U1" s="63" t="s">
        <v>17</v>
      </c>
      <c r="V1" s="63" t="s">
        <v>15</v>
      </c>
      <c r="W1" s="63" t="s">
        <v>16</v>
      </c>
      <c r="X1" s="61" t="s">
        <v>18</v>
      </c>
    </row>
    <row r="2" ht="14.5" spans="1:1025">
      <c r="A2" s="60" t="s">
        <v>19</v>
      </c>
      <c r="C2" s="56" t="s">
        <v>20</v>
      </c>
      <c r="D2" s="60">
        <f t="shared" ref="D2:D20" si="0">SUM(F2:S2)</f>
        <v>7248</v>
      </c>
      <c r="E2" s="64"/>
      <c r="F2" s="61">
        <v>1611</v>
      </c>
      <c r="G2" s="61">
        <v>7</v>
      </c>
      <c r="H2" s="61">
        <v>3707</v>
      </c>
      <c r="I2" s="61">
        <v>427</v>
      </c>
      <c r="J2" s="61">
        <v>307</v>
      </c>
      <c r="K2" s="61">
        <v>164</v>
      </c>
      <c r="L2" s="61">
        <v>0</v>
      </c>
      <c r="M2" s="61">
        <v>322</v>
      </c>
      <c r="N2" s="61">
        <v>152</v>
      </c>
      <c r="O2" s="61">
        <v>274</v>
      </c>
      <c r="P2" s="61">
        <v>0</v>
      </c>
      <c r="Q2" s="61">
        <v>66</v>
      </c>
      <c r="R2" s="61">
        <v>196</v>
      </c>
      <c r="S2" s="61">
        <v>15</v>
      </c>
      <c r="T2"/>
      <c r="U2"/>
      <c r="V2">
        <v>85000</v>
      </c>
      <c r="W2">
        <v>54000</v>
      </c>
      <c r="X2">
        <v>17000</v>
      </c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  <c r="AMK2"/>
    </row>
    <row r="3" ht="14.5" spans="1:1025">
      <c r="A3" s="65" t="s">
        <v>21</v>
      </c>
      <c r="B3" s="66"/>
      <c r="C3" s="56" t="s">
        <v>22</v>
      </c>
      <c r="D3" s="60">
        <f t="shared" si="0"/>
        <v>9399</v>
      </c>
      <c r="F3" s="61">
        <v>0</v>
      </c>
      <c r="G3" s="61">
        <v>0</v>
      </c>
      <c r="H3" s="61">
        <v>5812</v>
      </c>
      <c r="I3" s="61">
        <v>1551</v>
      </c>
      <c r="J3" s="61">
        <v>0</v>
      </c>
      <c r="K3" s="61">
        <v>0</v>
      </c>
      <c r="L3" s="61">
        <v>732</v>
      </c>
      <c r="M3" s="61">
        <v>0</v>
      </c>
      <c r="N3" s="61">
        <v>0</v>
      </c>
      <c r="O3" s="61">
        <v>56</v>
      </c>
      <c r="P3" s="61">
        <v>1058</v>
      </c>
      <c r="Q3" s="61">
        <v>0</v>
      </c>
      <c r="R3" s="61">
        <v>190</v>
      </c>
      <c r="S3" s="61">
        <v>0</v>
      </c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  <c r="AMK3"/>
    </row>
    <row r="4" ht="14.5" spans="1:1025">
      <c r="A4" s="65" t="s">
        <v>23</v>
      </c>
      <c r="B4" s="66"/>
      <c r="C4" s="56" t="s">
        <v>24</v>
      </c>
      <c r="D4" s="60">
        <f t="shared" si="0"/>
        <v>3504</v>
      </c>
      <c r="F4" s="61">
        <v>0</v>
      </c>
      <c r="G4" s="61">
        <v>0</v>
      </c>
      <c r="H4" s="61">
        <v>299</v>
      </c>
      <c r="I4" s="61">
        <v>219</v>
      </c>
      <c r="J4" s="61">
        <v>0</v>
      </c>
      <c r="K4" s="61">
        <v>0</v>
      </c>
      <c r="L4" s="61">
        <v>2670</v>
      </c>
      <c r="M4" s="61">
        <v>0</v>
      </c>
      <c r="N4" s="61">
        <v>0</v>
      </c>
      <c r="O4" s="61">
        <v>0</v>
      </c>
      <c r="P4" s="61">
        <v>0</v>
      </c>
      <c r="Q4" s="61">
        <v>0</v>
      </c>
      <c r="R4" s="61">
        <v>286</v>
      </c>
      <c r="S4" s="61">
        <v>30</v>
      </c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  <c r="AMK4"/>
    </row>
    <row r="5" ht="14.5" spans="1:1025">
      <c r="A5" s="60" t="s">
        <v>25</v>
      </c>
      <c r="B5" s="64"/>
      <c r="C5" s="56" t="s">
        <v>26</v>
      </c>
      <c r="D5" s="60">
        <f t="shared" si="0"/>
        <v>4580</v>
      </c>
      <c r="F5" s="61">
        <v>1566</v>
      </c>
      <c r="G5" s="61">
        <v>0</v>
      </c>
      <c r="H5" s="61">
        <v>290</v>
      </c>
      <c r="I5" s="61">
        <v>160</v>
      </c>
      <c r="J5" s="61">
        <v>84</v>
      </c>
      <c r="K5" s="61">
        <v>306</v>
      </c>
      <c r="L5" s="61">
        <v>0</v>
      </c>
      <c r="M5" s="61">
        <v>73</v>
      </c>
      <c r="N5" s="61">
        <v>453</v>
      </c>
      <c r="O5" s="61">
        <v>288</v>
      </c>
      <c r="P5" s="61">
        <v>0</v>
      </c>
      <c r="Q5" s="61">
        <v>1356</v>
      </c>
      <c r="R5" s="61">
        <v>0</v>
      </c>
      <c r="S5" s="61">
        <v>4</v>
      </c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  <c r="AMK5"/>
    </row>
    <row r="6" ht="14.5" spans="1:1025">
      <c r="A6" s="60" t="s">
        <v>27</v>
      </c>
      <c r="B6" s="64"/>
      <c r="C6" s="56" t="s">
        <v>28</v>
      </c>
      <c r="D6" s="60">
        <f t="shared" si="0"/>
        <v>1397</v>
      </c>
      <c r="F6" s="61">
        <v>80</v>
      </c>
      <c r="G6" s="61">
        <v>1</v>
      </c>
      <c r="H6" s="61">
        <v>167</v>
      </c>
      <c r="I6" s="61">
        <v>8</v>
      </c>
      <c r="J6" s="61">
        <v>0</v>
      </c>
      <c r="K6" s="61">
        <v>843</v>
      </c>
      <c r="L6" s="61">
        <v>0</v>
      </c>
      <c r="M6" s="61">
        <v>0</v>
      </c>
      <c r="N6" s="61">
        <v>239</v>
      </c>
      <c r="O6" s="61">
        <v>33</v>
      </c>
      <c r="P6" s="61">
        <v>0</v>
      </c>
      <c r="Q6" s="61">
        <v>15</v>
      </c>
      <c r="R6" s="61">
        <v>11</v>
      </c>
      <c r="S6" s="61">
        <v>0</v>
      </c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  <c r="AMK6"/>
    </row>
    <row r="7" ht="14.5" spans="1:1025">
      <c r="A7" s="65" t="s">
        <v>29</v>
      </c>
      <c r="B7" s="66"/>
      <c r="C7" s="56" t="s">
        <v>30</v>
      </c>
      <c r="D7" s="60">
        <f t="shared" si="0"/>
        <v>7328</v>
      </c>
      <c r="F7" s="61">
        <v>0</v>
      </c>
      <c r="G7" s="61">
        <v>758</v>
      </c>
      <c r="H7" s="61">
        <v>4</v>
      </c>
      <c r="I7" s="61">
        <v>3</v>
      </c>
      <c r="J7" s="61">
        <v>2107</v>
      </c>
      <c r="K7" s="61">
        <v>1685</v>
      </c>
      <c r="L7" s="61">
        <v>0</v>
      </c>
      <c r="M7" s="61">
        <v>566</v>
      </c>
      <c r="N7" s="61">
        <v>17</v>
      </c>
      <c r="O7" s="61">
        <v>2147</v>
      </c>
      <c r="P7" s="61">
        <v>0</v>
      </c>
      <c r="Q7" s="61">
        <v>0</v>
      </c>
      <c r="R7" s="61">
        <v>41</v>
      </c>
      <c r="S7" s="61">
        <v>0</v>
      </c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  <c r="AMK7"/>
    </row>
    <row r="8" ht="14.5" spans="1:1025">
      <c r="A8" s="65" t="s">
        <v>31</v>
      </c>
      <c r="B8" s="66"/>
      <c r="C8" s="56" t="s">
        <v>32</v>
      </c>
      <c r="D8" s="60">
        <f t="shared" si="0"/>
        <v>5538</v>
      </c>
      <c r="F8" s="61">
        <v>134</v>
      </c>
      <c r="G8" s="61">
        <v>479</v>
      </c>
      <c r="H8" s="61">
        <v>180</v>
      </c>
      <c r="I8" s="61">
        <v>38</v>
      </c>
      <c r="J8" s="61">
        <v>557</v>
      </c>
      <c r="K8" s="61">
        <v>1146</v>
      </c>
      <c r="L8" s="61">
        <v>33</v>
      </c>
      <c r="M8" s="61">
        <v>659</v>
      </c>
      <c r="N8" s="61">
        <v>363</v>
      </c>
      <c r="O8" s="61">
        <v>1496</v>
      </c>
      <c r="P8" s="61">
        <v>0</v>
      </c>
      <c r="Q8" s="61">
        <v>58</v>
      </c>
      <c r="R8" s="61">
        <v>391</v>
      </c>
      <c r="S8" s="61">
        <v>4</v>
      </c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  <c r="AMK8"/>
    </row>
    <row r="9" ht="14.5" spans="1:1025">
      <c r="A9" s="65" t="s">
        <v>33</v>
      </c>
      <c r="B9" s="64"/>
      <c r="C9" s="56" t="s">
        <v>34</v>
      </c>
      <c r="D9" s="60">
        <f t="shared" si="0"/>
        <v>1156</v>
      </c>
      <c r="F9" s="61">
        <v>1</v>
      </c>
      <c r="G9" s="61">
        <v>0</v>
      </c>
      <c r="H9" s="61">
        <v>5</v>
      </c>
      <c r="I9" s="61">
        <v>3</v>
      </c>
      <c r="J9" s="61">
        <v>0</v>
      </c>
      <c r="K9" s="61">
        <v>1</v>
      </c>
      <c r="L9" s="61">
        <v>0</v>
      </c>
      <c r="M9" s="61">
        <v>0</v>
      </c>
      <c r="N9" s="61">
        <v>0</v>
      </c>
      <c r="O9" s="61">
        <v>0</v>
      </c>
      <c r="P9" s="61">
        <v>1146</v>
      </c>
      <c r="Q9" s="61">
        <v>0</v>
      </c>
      <c r="R9" s="61">
        <v>0</v>
      </c>
      <c r="S9" s="61">
        <v>0</v>
      </c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  <c r="AMK9"/>
    </row>
    <row r="10" ht="14.5" spans="1:1025">
      <c r="A10" s="60" t="s">
        <v>35</v>
      </c>
      <c r="B10" s="64"/>
      <c r="C10" s="56" t="s">
        <v>36</v>
      </c>
      <c r="D10" s="60">
        <f t="shared" si="0"/>
        <v>2846</v>
      </c>
      <c r="F10" s="61">
        <v>539</v>
      </c>
      <c r="G10" s="61">
        <v>605</v>
      </c>
      <c r="H10" s="61">
        <v>325</v>
      </c>
      <c r="I10" s="61">
        <v>78</v>
      </c>
      <c r="J10" s="61">
        <v>90</v>
      </c>
      <c r="K10" s="61">
        <v>294</v>
      </c>
      <c r="L10" s="61">
        <v>0</v>
      </c>
      <c r="M10" s="61">
        <v>17</v>
      </c>
      <c r="N10" s="61">
        <v>76</v>
      </c>
      <c r="O10" s="61">
        <v>177</v>
      </c>
      <c r="P10" s="61">
        <v>0</v>
      </c>
      <c r="Q10" s="61">
        <v>597</v>
      </c>
      <c r="R10" s="61">
        <v>40</v>
      </c>
      <c r="S10" s="61">
        <v>8</v>
      </c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  <c r="AMK10"/>
    </row>
    <row r="11" ht="14.5" spans="1:1025">
      <c r="A11" s="60" t="s">
        <v>37</v>
      </c>
      <c r="B11" s="66"/>
      <c r="C11" s="56" t="s">
        <v>38</v>
      </c>
      <c r="D11" s="60">
        <f t="shared" si="0"/>
        <v>371</v>
      </c>
      <c r="F11" s="61">
        <v>0</v>
      </c>
      <c r="G11" s="61">
        <v>0</v>
      </c>
      <c r="H11" s="61">
        <v>0</v>
      </c>
      <c r="I11" s="61">
        <v>0</v>
      </c>
      <c r="J11" s="61">
        <v>0</v>
      </c>
      <c r="K11" s="61">
        <v>1</v>
      </c>
      <c r="L11" s="61">
        <v>0</v>
      </c>
      <c r="M11" s="61">
        <v>0</v>
      </c>
      <c r="N11" s="61">
        <v>0</v>
      </c>
      <c r="O11" s="61">
        <v>0</v>
      </c>
      <c r="P11" s="61">
        <v>0</v>
      </c>
      <c r="Q11" s="61">
        <v>0</v>
      </c>
      <c r="R11" s="61">
        <v>0</v>
      </c>
      <c r="S11" s="61">
        <v>370</v>
      </c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  <c r="AMK11"/>
    </row>
    <row r="12" ht="14.5" spans="1:1025">
      <c r="A12" s="60" t="s">
        <v>39</v>
      </c>
      <c r="B12" s="64"/>
      <c r="C12" s="56" t="s">
        <v>40</v>
      </c>
      <c r="D12" s="60">
        <f t="shared" si="0"/>
        <v>242</v>
      </c>
      <c r="F12" s="61">
        <v>1</v>
      </c>
      <c r="G12" s="61">
        <v>30</v>
      </c>
      <c r="H12" s="61">
        <v>3</v>
      </c>
      <c r="I12" s="61">
        <v>1</v>
      </c>
      <c r="J12" s="61">
        <v>0</v>
      </c>
      <c r="K12" s="61">
        <v>0</v>
      </c>
      <c r="L12" s="61">
        <v>0</v>
      </c>
      <c r="M12" s="61">
        <v>0</v>
      </c>
      <c r="N12" s="61">
        <v>188</v>
      </c>
      <c r="O12" s="61">
        <v>4</v>
      </c>
      <c r="P12" s="61">
        <v>0</v>
      </c>
      <c r="Q12" s="61">
        <v>0</v>
      </c>
      <c r="R12" s="61">
        <v>0</v>
      </c>
      <c r="S12" s="61">
        <v>15</v>
      </c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  <c r="AMK12"/>
    </row>
    <row r="13" ht="14.5" spans="1:1025">
      <c r="A13" s="65" t="s">
        <v>41</v>
      </c>
      <c r="B13" s="66"/>
      <c r="C13" s="56" t="s">
        <v>42</v>
      </c>
      <c r="D13" s="60">
        <f t="shared" si="0"/>
        <v>509</v>
      </c>
      <c r="F13" s="61">
        <v>0</v>
      </c>
      <c r="G13" s="61">
        <v>0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  <c r="P13" s="61">
        <v>0</v>
      </c>
      <c r="Q13" s="61">
        <v>0</v>
      </c>
      <c r="R13" s="61">
        <v>360</v>
      </c>
      <c r="S13" s="61">
        <v>149</v>
      </c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  <c r="AMK13"/>
    </row>
    <row r="14" ht="14.5" spans="1:1025">
      <c r="A14" s="65" t="s">
        <v>43</v>
      </c>
      <c r="B14" s="66"/>
      <c r="C14" s="56" t="s">
        <v>44</v>
      </c>
      <c r="D14" s="60">
        <f t="shared" si="0"/>
        <v>253</v>
      </c>
      <c r="F14" s="61">
        <v>0</v>
      </c>
      <c r="G14" s="61">
        <v>53</v>
      </c>
      <c r="H14" s="61">
        <v>0</v>
      </c>
      <c r="I14" s="61">
        <v>0</v>
      </c>
      <c r="J14" s="61">
        <v>0</v>
      </c>
      <c r="K14" s="61">
        <v>0</v>
      </c>
      <c r="L14" s="61">
        <v>0</v>
      </c>
      <c r="M14" s="61">
        <v>0</v>
      </c>
      <c r="N14" s="61">
        <v>0</v>
      </c>
      <c r="O14" s="61">
        <v>0</v>
      </c>
      <c r="P14" s="61">
        <v>0</v>
      </c>
      <c r="Q14" s="61">
        <v>0</v>
      </c>
      <c r="R14" s="61">
        <v>200</v>
      </c>
      <c r="S14" s="61">
        <v>0</v>
      </c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  <c r="AMK14"/>
    </row>
    <row r="15" ht="14.5" spans="1:1025">
      <c r="A15" s="65" t="s">
        <v>45</v>
      </c>
      <c r="B15" s="66"/>
      <c r="C15" s="56" t="s">
        <v>46</v>
      </c>
      <c r="D15" s="60">
        <f t="shared" si="0"/>
        <v>0</v>
      </c>
      <c r="F15" s="61">
        <v>0</v>
      </c>
      <c r="G15" s="61">
        <v>0</v>
      </c>
      <c r="H15" s="61">
        <v>0</v>
      </c>
      <c r="I15" s="61">
        <v>0</v>
      </c>
      <c r="J15" s="61">
        <v>0</v>
      </c>
      <c r="K15" s="61">
        <v>0</v>
      </c>
      <c r="L15" s="61">
        <v>0</v>
      </c>
      <c r="M15" s="61">
        <v>0</v>
      </c>
      <c r="N15" s="61">
        <v>0</v>
      </c>
      <c r="O15" s="61">
        <v>0</v>
      </c>
      <c r="P15" s="61">
        <v>0</v>
      </c>
      <c r="Q15" s="61">
        <v>0</v>
      </c>
      <c r="R15" s="61">
        <v>0</v>
      </c>
      <c r="S15" s="61">
        <v>0</v>
      </c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  <c r="AMK15"/>
    </row>
    <row r="16" ht="14.5" spans="1:1025">
      <c r="A16" s="60" t="s">
        <v>47</v>
      </c>
      <c r="B16" s="64"/>
      <c r="C16" s="56" t="s">
        <v>48</v>
      </c>
      <c r="D16" s="60">
        <f t="shared" si="0"/>
        <v>747</v>
      </c>
      <c r="F16" s="61">
        <v>0</v>
      </c>
      <c r="G16" s="61">
        <v>6</v>
      </c>
      <c r="H16" s="61">
        <v>191</v>
      </c>
      <c r="I16" s="61">
        <v>0</v>
      </c>
      <c r="J16" s="61">
        <v>92</v>
      </c>
      <c r="K16" s="61">
        <v>0</v>
      </c>
      <c r="L16" s="61">
        <v>0</v>
      </c>
      <c r="M16" s="61">
        <v>128</v>
      </c>
      <c r="N16" s="61">
        <v>326</v>
      </c>
      <c r="O16" s="61">
        <v>0</v>
      </c>
      <c r="P16" s="61">
        <v>0</v>
      </c>
      <c r="Q16" s="61">
        <v>0</v>
      </c>
      <c r="R16" s="61">
        <v>4</v>
      </c>
      <c r="S16" s="61">
        <v>0</v>
      </c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  <c r="RI16"/>
      <c r="RJ16"/>
      <c r="RK16"/>
      <c r="RL16"/>
      <c r="RM16"/>
      <c r="RN16"/>
      <c r="RO16"/>
      <c r="RP16"/>
      <c r="RQ16"/>
      <c r="RR16"/>
      <c r="RS16"/>
      <c r="RT16"/>
      <c r="RU16"/>
      <c r="RV16"/>
      <c r="RW16"/>
      <c r="RX16"/>
      <c r="RY16"/>
      <c r="RZ16"/>
      <c r="SA16"/>
      <c r="SB16"/>
      <c r="SC16"/>
      <c r="SD16"/>
      <c r="SE16"/>
      <c r="SF16"/>
      <c r="SG16"/>
      <c r="SH16"/>
      <c r="SI16"/>
      <c r="SJ16"/>
      <c r="SK16"/>
      <c r="SL16"/>
      <c r="SM16"/>
      <c r="SN16"/>
      <c r="SO16"/>
      <c r="SP16"/>
      <c r="SQ16"/>
      <c r="SR16"/>
      <c r="SS16"/>
      <c r="ST16"/>
      <c r="SU16"/>
      <c r="SV16"/>
      <c r="SW16"/>
      <c r="SX16"/>
      <c r="SY16"/>
      <c r="SZ16"/>
      <c r="TA16"/>
      <c r="TB16"/>
      <c r="TC16"/>
      <c r="TD16"/>
      <c r="TE16"/>
      <c r="TF16"/>
      <c r="TG16"/>
      <c r="TH16"/>
      <c r="TI16"/>
      <c r="TJ16"/>
      <c r="TK16"/>
      <c r="TL16"/>
      <c r="TM16"/>
      <c r="TN16"/>
      <c r="TO16"/>
      <c r="TP16"/>
      <c r="TQ16"/>
      <c r="TR16"/>
      <c r="TS16"/>
      <c r="TT16"/>
      <c r="TU16"/>
      <c r="TV16"/>
      <c r="TW16"/>
      <c r="TX16"/>
      <c r="TY16"/>
      <c r="TZ16"/>
      <c r="UA16"/>
      <c r="UB16"/>
      <c r="UC16"/>
      <c r="UD16"/>
      <c r="UE16"/>
      <c r="UF16"/>
      <c r="UG16"/>
      <c r="UH16"/>
      <c r="UI16"/>
      <c r="UJ16"/>
      <c r="UK16"/>
      <c r="UL16"/>
      <c r="UM16"/>
      <c r="UN16"/>
      <c r="UO16"/>
      <c r="UP16"/>
      <c r="UQ16"/>
      <c r="UR16"/>
      <c r="US16"/>
      <c r="UT16"/>
      <c r="UU16"/>
      <c r="UV16"/>
      <c r="UW16"/>
      <c r="UX16"/>
      <c r="UY16"/>
      <c r="UZ16"/>
      <c r="VA16"/>
      <c r="VB16"/>
      <c r="VC16"/>
      <c r="VD16"/>
      <c r="VE16"/>
      <c r="VF16"/>
      <c r="VG16"/>
      <c r="VH16"/>
      <c r="VI16"/>
      <c r="VJ16"/>
      <c r="VK16"/>
      <c r="VL16"/>
      <c r="VM16"/>
      <c r="VN16"/>
      <c r="VO16"/>
      <c r="VP16"/>
      <c r="VQ16"/>
      <c r="VR16"/>
      <c r="VS16"/>
      <c r="VT16"/>
      <c r="VU16"/>
      <c r="VV16"/>
      <c r="VW16"/>
      <c r="VX16"/>
      <c r="VY16"/>
      <c r="VZ16"/>
      <c r="WA16"/>
      <c r="WB16"/>
      <c r="WC16"/>
      <c r="WD16"/>
      <c r="WE16"/>
      <c r="WF16"/>
      <c r="WG16"/>
      <c r="WH16"/>
      <c r="WI16"/>
      <c r="WJ16"/>
      <c r="WK16"/>
      <c r="WL16"/>
      <c r="WM16"/>
      <c r="WN16"/>
      <c r="WO16"/>
      <c r="WP16"/>
      <c r="WQ16"/>
      <c r="WR16"/>
      <c r="WS16"/>
      <c r="WT16"/>
      <c r="WU16"/>
      <c r="WV16"/>
      <c r="WW16"/>
      <c r="WX16"/>
      <c r="WY16"/>
      <c r="WZ16"/>
      <c r="XA16"/>
      <c r="XB16"/>
      <c r="XC16"/>
      <c r="XD16"/>
      <c r="XE16"/>
      <c r="XF16"/>
      <c r="XG16"/>
      <c r="XH16"/>
      <c r="XI16"/>
      <c r="XJ16"/>
      <c r="XK16"/>
      <c r="XL16"/>
      <c r="XM16"/>
      <c r="XN16"/>
      <c r="XO16"/>
      <c r="XP16"/>
      <c r="XQ16"/>
      <c r="XR16"/>
      <c r="XS16"/>
      <c r="XT16"/>
      <c r="XU16"/>
      <c r="XV16"/>
      <c r="XW16"/>
      <c r="XX16"/>
      <c r="XY16"/>
      <c r="XZ16"/>
      <c r="YA16"/>
      <c r="YB16"/>
      <c r="YC16"/>
      <c r="YD16"/>
      <c r="YE16"/>
      <c r="YF16"/>
      <c r="YG16"/>
      <c r="YH16"/>
      <c r="YI16"/>
      <c r="YJ16"/>
      <c r="YK16"/>
      <c r="YL16"/>
      <c r="YM16"/>
      <c r="YN16"/>
      <c r="YO16"/>
      <c r="YP16"/>
      <c r="YQ16"/>
      <c r="YR16"/>
      <c r="YS16"/>
      <c r="YT16"/>
      <c r="YU16"/>
      <c r="YV16"/>
      <c r="YW16"/>
      <c r="YX16"/>
      <c r="YY16"/>
      <c r="YZ16"/>
      <c r="ZA16"/>
      <c r="ZB16"/>
      <c r="ZC16"/>
      <c r="ZD16"/>
      <c r="ZE16"/>
      <c r="ZF16"/>
      <c r="ZG16"/>
      <c r="ZH16"/>
      <c r="ZI16"/>
      <c r="ZJ16"/>
      <c r="ZK16"/>
      <c r="ZL16"/>
      <c r="ZM16"/>
      <c r="ZN16"/>
      <c r="ZO16"/>
      <c r="ZP16"/>
      <c r="ZQ16"/>
      <c r="ZR16"/>
      <c r="ZS16"/>
      <c r="ZT16"/>
      <c r="ZU16"/>
      <c r="ZV16"/>
      <c r="ZW16"/>
      <c r="ZX16"/>
      <c r="ZY16"/>
      <c r="ZZ16"/>
      <c r="AAA16"/>
      <c r="AAB16"/>
      <c r="AAC16"/>
      <c r="AAD16"/>
      <c r="AAE16"/>
      <c r="AAF16"/>
      <c r="AAG16"/>
      <c r="AAH16"/>
      <c r="AAI16"/>
      <c r="AAJ16"/>
      <c r="AAK16"/>
      <c r="AAL16"/>
      <c r="AAM16"/>
      <c r="AAN16"/>
      <c r="AAO16"/>
      <c r="AAP16"/>
      <c r="AAQ16"/>
      <c r="AAR16"/>
      <c r="AAS16"/>
      <c r="AAT16"/>
      <c r="AAU16"/>
      <c r="AAV16"/>
      <c r="AAW16"/>
      <c r="AAX16"/>
      <c r="AAY16"/>
      <c r="AAZ16"/>
      <c r="ABA16"/>
      <c r="ABB16"/>
      <c r="ABC16"/>
      <c r="ABD16"/>
      <c r="ABE16"/>
      <c r="ABF16"/>
      <c r="ABG16"/>
      <c r="ABH16"/>
      <c r="ABI16"/>
      <c r="ABJ16"/>
      <c r="ABK16"/>
      <c r="ABL16"/>
      <c r="ABM16"/>
      <c r="ABN16"/>
      <c r="ABO16"/>
      <c r="ABP16"/>
      <c r="ABQ16"/>
      <c r="ABR16"/>
      <c r="ABS16"/>
      <c r="ABT16"/>
      <c r="ABU16"/>
      <c r="ABV16"/>
      <c r="ABW16"/>
      <c r="ABX16"/>
      <c r="ABY16"/>
      <c r="ABZ16"/>
      <c r="ACA16"/>
      <c r="ACB16"/>
      <c r="ACC16"/>
      <c r="ACD16"/>
      <c r="ACE16"/>
      <c r="ACF16"/>
      <c r="ACG16"/>
      <c r="ACH16"/>
      <c r="ACI16"/>
      <c r="ACJ16"/>
      <c r="ACK16"/>
      <c r="ACL16"/>
      <c r="ACM16"/>
      <c r="ACN16"/>
      <c r="ACO16"/>
      <c r="ACP16"/>
      <c r="ACQ16"/>
      <c r="ACR16"/>
      <c r="ACS16"/>
      <c r="ACT16"/>
      <c r="ACU16"/>
      <c r="ACV16"/>
      <c r="ACW16"/>
      <c r="ACX16"/>
      <c r="ACY16"/>
      <c r="ACZ16"/>
      <c r="ADA16"/>
      <c r="ADB16"/>
      <c r="ADC16"/>
      <c r="ADD16"/>
      <c r="ADE16"/>
      <c r="ADF16"/>
      <c r="ADG16"/>
      <c r="ADH16"/>
      <c r="ADI16"/>
      <c r="ADJ16"/>
      <c r="ADK16"/>
      <c r="ADL16"/>
      <c r="ADM16"/>
      <c r="ADN16"/>
      <c r="ADO16"/>
      <c r="ADP16"/>
      <c r="ADQ16"/>
      <c r="ADR16"/>
      <c r="ADS16"/>
      <c r="ADT16"/>
      <c r="ADU16"/>
      <c r="ADV16"/>
      <c r="ADW16"/>
      <c r="ADX16"/>
      <c r="ADY16"/>
      <c r="ADZ16"/>
      <c r="AEA16"/>
      <c r="AEB16"/>
      <c r="AEC16"/>
      <c r="AED16"/>
      <c r="AEE16"/>
      <c r="AEF16"/>
      <c r="AEG16"/>
      <c r="AEH16"/>
      <c r="AEI16"/>
      <c r="AEJ16"/>
      <c r="AEK16"/>
      <c r="AEL16"/>
      <c r="AEM16"/>
      <c r="AEN16"/>
      <c r="AEO16"/>
      <c r="AEP16"/>
      <c r="AEQ16"/>
      <c r="AER16"/>
      <c r="AES16"/>
      <c r="AET16"/>
      <c r="AEU16"/>
      <c r="AEV16"/>
      <c r="AEW16"/>
      <c r="AEX16"/>
      <c r="AEY16"/>
      <c r="AEZ16"/>
      <c r="AFA16"/>
      <c r="AFB16"/>
      <c r="AFC16"/>
      <c r="AFD16"/>
      <c r="AFE16"/>
      <c r="AFF16"/>
      <c r="AFG16"/>
      <c r="AFH16"/>
      <c r="AFI16"/>
      <c r="AFJ16"/>
      <c r="AFK16"/>
      <c r="AFL16"/>
      <c r="AFM16"/>
      <c r="AFN16"/>
      <c r="AFO16"/>
      <c r="AFP16"/>
      <c r="AFQ16"/>
      <c r="AFR16"/>
      <c r="AFS16"/>
      <c r="AFT16"/>
      <c r="AFU16"/>
      <c r="AFV16"/>
      <c r="AFW16"/>
      <c r="AFX16"/>
      <c r="AFY16"/>
      <c r="AFZ16"/>
      <c r="AGA16"/>
      <c r="AGB16"/>
      <c r="AGC16"/>
      <c r="AGD16"/>
      <c r="AGE16"/>
      <c r="AGF16"/>
      <c r="AGG16"/>
      <c r="AGH16"/>
      <c r="AGI16"/>
      <c r="AGJ16"/>
      <c r="AGK16"/>
      <c r="AGL16"/>
      <c r="AGM16"/>
      <c r="AGN16"/>
      <c r="AGO16"/>
      <c r="AGP16"/>
      <c r="AGQ16"/>
      <c r="AGR16"/>
      <c r="AGS16"/>
      <c r="AGT16"/>
      <c r="AGU16"/>
      <c r="AGV16"/>
      <c r="AGW16"/>
      <c r="AGX16"/>
      <c r="AGY16"/>
      <c r="AGZ16"/>
      <c r="AHA16"/>
      <c r="AHB16"/>
      <c r="AHC16"/>
      <c r="AHD16"/>
      <c r="AHE16"/>
      <c r="AHF16"/>
      <c r="AHG16"/>
      <c r="AHH16"/>
      <c r="AHI16"/>
      <c r="AHJ16"/>
      <c r="AHK16"/>
      <c r="AHL16"/>
      <c r="AHM16"/>
      <c r="AHN16"/>
      <c r="AHO16"/>
      <c r="AHP16"/>
      <c r="AHQ16"/>
      <c r="AHR16"/>
      <c r="AHS16"/>
      <c r="AHT16"/>
      <c r="AHU16"/>
      <c r="AHV16"/>
      <c r="AHW16"/>
      <c r="AHX16"/>
      <c r="AHY16"/>
      <c r="AHZ16"/>
      <c r="AIA16"/>
      <c r="AIB16"/>
      <c r="AIC16"/>
      <c r="AID16"/>
      <c r="AIE16"/>
      <c r="AIF16"/>
      <c r="AIG16"/>
      <c r="AIH16"/>
      <c r="AII16"/>
      <c r="AIJ16"/>
      <c r="AIK16"/>
      <c r="AIL16"/>
      <c r="AIM16"/>
      <c r="AIN16"/>
      <c r="AIO16"/>
      <c r="AIP16"/>
      <c r="AIQ16"/>
      <c r="AIR16"/>
      <c r="AIS16"/>
      <c r="AIT16"/>
      <c r="AIU16"/>
      <c r="AIV16"/>
      <c r="AIW16"/>
      <c r="AIX16"/>
      <c r="AIY16"/>
      <c r="AIZ16"/>
      <c r="AJA16"/>
      <c r="AJB16"/>
      <c r="AJC16"/>
      <c r="AJD16"/>
      <c r="AJE16"/>
      <c r="AJF16"/>
      <c r="AJG16"/>
      <c r="AJH16"/>
      <c r="AJI16"/>
      <c r="AJJ16"/>
      <c r="AJK16"/>
      <c r="AJL16"/>
      <c r="AJM16"/>
      <c r="AJN16"/>
      <c r="AJO16"/>
      <c r="AJP16"/>
      <c r="AJQ16"/>
      <c r="AJR16"/>
      <c r="AJS16"/>
      <c r="AJT16"/>
      <c r="AJU16"/>
      <c r="AJV16"/>
      <c r="AJW16"/>
      <c r="AJX16"/>
      <c r="AJY16"/>
      <c r="AJZ16"/>
      <c r="AKA16"/>
      <c r="AKB16"/>
      <c r="AKC16"/>
      <c r="AKD16"/>
      <c r="AKE16"/>
      <c r="AKF16"/>
      <c r="AKG16"/>
      <c r="AKH16"/>
      <c r="AKI16"/>
      <c r="AKJ16"/>
      <c r="AKK16"/>
      <c r="AKL16"/>
      <c r="AKM16"/>
      <c r="AKN16"/>
      <c r="AKO16"/>
      <c r="AKP16"/>
      <c r="AKQ16"/>
      <c r="AKR16"/>
      <c r="AKS16"/>
      <c r="AKT16"/>
      <c r="AKU16"/>
      <c r="AKV16"/>
      <c r="AKW16"/>
      <c r="AKX16"/>
      <c r="AKY16"/>
      <c r="AKZ16"/>
      <c r="ALA16"/>
      <c r="ALB16"/>
      <c r="ALC16"/>
      <c r="ALD16"/>
      <c r="ALE16"/>
      <c r="ALF16"/>
      <c r="ALG16"/>
      <c r="ALH16"/>
      <c r="ALI16"/>
      <c r="ALJ16"/>
      <c r="ALK16"/>
      <c r="ALL16"/>
      <c r="ALM16"/>
      <c r="ALO16"/>
      <c r="ALP16"/>
      <c r="ALQ16"/>
      <c r="ALR16"/>
      <c r="ALS16"/>
      <c r="ALT16"/>
      <c r="ALU16"/>
      <c r="ALV16"/>
      <c r="ALW16"/>
      <c r="ALX16"/>
      <c r="ALY16"/>
      <c r="ALZ16"/>
      <c r="AMA16"/>
      <c r="AMB16"/>
      <c r="AMC16"/>
      <c r="AMD16"/>
      <c r="AME16"/>
      <c r="AMF16"/>
      <c r="AMG16"/>
      <c r="AMH16"/>
      <c r="AMI16"/>
      <c r="AMJ16"/>
      <c r="AMK16"/>
    </row>
    <row r="17" ht="14.5" spans="1:1025">
      <c r="A17" s="60" t="s">
        <v>49</v>
      </c>
      <c r="B17" s="66"/>
      <c r="C17" s="56" t="s">
        <v>50</v>
      </c>
      <c r="D17" s="60">
        <f t="shared" si="0"/>
        <v>264</v>
      </c>
      <c r="F17" s="61">
        <v>8</v>
      </c>
      <c r="G17" s="61">
        <v>0</v>
      </c>
      <c r="H17" s="61">
        <v>0</v>
      </c>
      <c r="I17" s="61">
        <v>0</v>
      </c>
      <c r="J17" s="61">
        <v>0</v>
      </c>
      <c r="K17" s="61">
        <v>0</v>
      </c>
      <c r="L17" s="61">
        <v>118</v>
      </c>
      <c r="M17" s="61">
        <v>0</v>
      </c>
      <c r="N17" s="61">
        <v>138</v>
      </c>
      <c r="O17" s="61">
        <v>0</v>
      </c>
      <c r="P17" s="61">
        <v>0</v>
      </c>
      <c r="Q17" s="61">
        <v>0</v>
      </c>
      <c r="R17" s="61">
        <v>0</v>
      </c>
      <c r="S17" s="61">
        <v>0</v>
      </c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  <c r="AAA17"/>
      <c r="AAB17"/>
      <c r="AAC17"/>
      <c r="AAD17"/>
      <c r="AAE17"/>
      <c r="AAF17"/>
      <c r="AAG17"/>
      <c r="AAH17"/>
      <c r="AAI17"/>
      <c r="AAJ17"/>
      <c r="AAK17"/>
      <c r="AAL17"/>
      <c r="AAM17"/>
      <c r="AAN17"/>
      <c r="AAO17"/>
      <c r="AAP17"/>
      <c r="AAQ17"/>
      <c r="AAR17"/>
      <c r="AAS17"/>
      <c r="AAT17"/>
      <c r="AAU17"/>
      <c r="AAV17"/>
      <c r="AAW17"/>
      <c r="AAX17"/>
      <c r="AAY17"/>
      <c r="AAZ17"/>
      <c r="ABA17"/>
      <c r="ABB17"/>
      <c r="ABC17"/>
      <c r="ABD17"/>
      <c r="ABE17"/>
      <c r="ABF17"/>
      <c r="ABG17"/>
      <c r="ABH17"/>
      <c r="ABI17"/>
      <c r="ABJ17"/>
      <c r="ABK17"/>
      <c r="ABL17"/>
      <c r="ABM17"/>
      <c r="ABN17"/>
      <c r="ABO17"/>
      <c r="ABP17"/>
      <c r="ABQ17"/>
      <c r="ABR17"/>
      <c r="ABS17"/>
      <c r="ABT17"/>
      <c r="ABU17"/>
      <c r="ABV17"/>
      <c r="ABW17"/>
      <c r="ABX17"/>
      <c r="ABY17"/>
      <c r="ABZ17"/>
      <c r="ACA17"/>
      <c r="ACB17"/>
      <c r="ACC17"/>
      <c r="ACD17"/>
      <c r="ACE17"/>
      <c r="ACF17"/>
      <c r="ACG17"/>
      <c r="ACH17"/>
      <c r="ACI17"/>
      <c r="ACJ17"/>
      <c r="ACK17"/>
      <c r="ACL17"/>
      <c r="ACM17"/>
      <c r="ACN17"/>
      <c r="ACO17"/>
      <c r="ACP17"/>
      <c r="ACQ17"/>
      <c r="ACR17"/>
      <c r="ACS17"/>
      <c r="ACT17"/>
      <c r="ACU17"/>
      <c r="ACV17"/>
      <c r="ACW17"/>
      <c r="ACX17"/>
      <c r="ACY17"/>
      <c r="ACZ17"/>
      <c r="ADA17"/>
      <c r="ADB17"/>
      <c r="ADC17"/>
      <c r="ADD17"/>
      <c r="ADE17"/>
      <c r="ADF17"/>
      <c r="ADG17"/>
      <c r="ADH17"/>
      <c r="ADI17"/>
      <c r="ADJ17"/>
      <c r="ADK17"/>
      <c r="ADL17"/>
      <c r="ADM17"/>
      <c r="ADN17"/>
      <c r="ADO17"/>
      <c r="ADP17"/>
      <c r="ADQ17"/>
      <c r="ADR17"/>
      <c r="ADS17"/>
      <c r="ADT17"/>
      <c r="ADU17"/>
      <c r="ADV17"/>
      <c r="ADW17"/>
      <c r="ADX17"/>
      <c r="ADY17"/>
      <c r="ADZ17"/>
      <c r="AEA17"/>
      <c r="AEB17"/>
      <c r="AEC17"/>
      <c r="AED17"/>
      <c r="AEE17"/>
      <c r="AEF17"/>
      <c r="AEG17"/>
      <c r="AEH17"/>
      <c r="AEI17"/>
      <c r="AEJ17"/>
      <c r="AEK17"/>
      <c r="AEL17"/>
      <c r="AEM17"/>
      <c r="AEN17"/>
      <c r="AEO17"/>
      <c r="AEP17"/>
      <c r="AEQ17"/>
      <c r="AER17"/>
      <c r="AES17"/>
      <c r="AET17"/>
      <c r="AEU17"/>
      <c r="AEV17"/>
      <c r="AEW17"/>
      <c r="AEX17"/>
      <c r="AEY17"/>
      <c r="AEZ17"/>
      <c r="AFA17"/>
      <c r="AFB17"/>
      <c r="AFC17"/>
      <c r="AFD17"/>
      <c r="AFE17"/>
      <c r="AFF17"/>
      <c r="AFG17"/>
      <c r="AFH17"/>
      <c r="AFI17"/>
      <c r="AFJ17"/>
      <c r="AFK17"/>
      <c r="AFL17"/>
      <c r="AFM17"/>
      <c r="AFN17"/>
      <c r="AFO17"/>
      <c r="AFP17"/>
      <c r="AFQ17"/>
      <c r="AFR17"/>
      <c r="AFS17"/>
      <c r="AFT17"/>
      <c r="AFU17"/>
      <c r="AFV17"/>
      <c r="AFW17"/>
      <c r="AFX17"/>
      <c r="AFY17"/>
      <c r="AFZ17"/>
      <c r="AGA17"/>
      <c r="AGB17"/>
      <c r="AGC17"/>
      <c r="AGD17"/>
      <c r="AGE17"/>
      <c r="AGF17"/>
      <c r="AGG17"/>
      <c r="AGH17"/>
      <c r="AGI17"/>
      <c r="AGJ17"/>
      <c r="AGK17"/>
      <c r="AGL17"/>
      <c r="AGM17"/>
      <c r="AGN17"/>
      <c r="AGO17"/>
      <c r="AGP17"/>
      <c r="AGQ17"/>
      <c r="AGR17"/>
      <c r="AGS17"/>
      <c r="AGT17"/>
      <c r="AGU17"/>
      <c r="AGV17"/>
      <c r="AGW17"/>
      <c r="AGX17"/>
      <c r="AGY17"/>
      <c r="AGZ17"/>
      <c r="AHA17"/>
      <c r="AHB17"/>
      <c r="AHC17"/>
      <c r="AHD17"/>
      <c r="AHE17"/>
      <c r="AHF17"/>
      <c r="AHG17"/>
      <c r="AHH17"/>
      <c r="AHI17"/>
      <c r="AHJ17"/>
      <c r="AHK17"/>
      <c r="AHL17"/>
      <c r="AHM17"/>
      <c r="AHN17"/>
      <c r="AHO17"/>
      <c r="AHP17"/>
      <c r="AHQ17"/>
      <c r="AHR17"/>
      <c r="AHS17"/>
      <c r="AHT17"/>
      <c r="AHU17"/>
      <c r="AHV17"/>
      <c r="AHW17"/>
      <c r="AHX17"/>
      <c r="AHY17"/>
      <c r="AHZ17"/>
      <c r="AIA17"/>
      <c r="AIB17"/>
      <c r="AIC17"/>
      <c r="AID17"/>
      <c r="AIE17"/>
      <c r="AIF17"/>
      <c r="AIG17"/>
      <c r="AIH17"/>
      <c r="AII17"/>
      <c r="AIJ17"/>
      <c r="AIK17"/>
      <c r="AIL17"/>
      <c r="AIM17"/>
      <c r="AIN17"/>
      <c r="AIO17"/>
      <c r="AIP17"/>
      <c r="AIQ17"/>
      <c r="AIR17"/>
      <c r="AIS17"/>
      <c r="AIT17"/>
      <c r="AIU17"/>
      <c r="AIV17"/>
      <c r="AIW17"/>
      <c r="AIX17"/>
      <c r="AIY17"/>
      <c r="AIZ17"/>
      <c r="AJA17"/>
      <c r="AJB17"/>
      <c r="AJC17"/>
      <c r="AJD17"/>
      <c r="AJE17"/>
      <c r="AJF17"/>
      <c r="AJG17"/>
      <c r="AJH17"/>
      <c r="AJI17"/>
      <c r="AJJ17"/>
      <c r="AJK17"/>
      <c r="AJL17"/>
      <c r="AJM17"/>
      <c r="AJN17"/>
      <c r="AJO17"/>
      <c r="AJP17"/>
      <c r="AJQ17"/>
      <c r="AJR17"/>
      <c r="AJS17"/>
      <c r="AJT17"/>
      <c r="AJU17"/>
      <c r="AJV17"/>
      <c r="AJW17"/>
      <c r="AJX17"/>
      <c r="AJY17"/>
      <c r="AJZ17"/>
      <c r="AKA17"/>
      <c r="AKB17"/>
      <c r="AKC17"/>
      <c r="AKD17"/>
      <c r="AKE17"/>
      <c r="AKF17"/>
      <c r="AKG17"/>
      <c r="AKH17"/>
      <c r="AKI17"/>
      <c r="AKJ17"/>
      <c r="AKK17"/>
      <c r="AKL17"/>
      <c r="AKM17"/>
      <c r="AKN17"/>
      <c r="AKO17"/>
      <c r="AKP17"/>
      <c r="AKQ17"/>
      <c r="AKR17"/>
      <c r="AKS17"/>
      <c r="AKT17"/>
      <c r="AKU17"/>
      <c r="AKV17"/>
      <c r="AKW17"/>
      <c r="AKX17"/>
      <c r="AKY17"/>
      <c r="AKZ17"/>
      <c r="ALA17"/>
      <c r="ALB17"/>
      <c r="ALC17"/>
      <c r="ALD17"/>
      <c r="ALE17"/>
      <c r="ALF17"/>
      <c r="ALG17"/>
      <c r="ALH17"/>
      <c r="ALI17"/>
      <c r="ALJ17"/>
      <c r="ALK17"/>
      <c r="ALL17"/>
      <c r="ALM17"/>
      <c r="ALO17"/>
      <c r="ALP17"/>
      <c r="ALQ17"/>
      <c r="ALR17"/>
      <c r="ALS17"/>
      <c r="ALT17"/>
      <c r="ALU17"/>
      <c r="ALV17"/>
      <c r="ALW17"/>
      <c r="ALX17"/>
      <c r="ALY17"/>
      <c r="ALZ17"/>
      <c r="AMA17"/>
      <c r="AMB17"/>
      <c r="AMC17"/>
      <c r="AMD17"/>
      <c r="AME17"/>
      <c r="AMF17"/>
      <c r="AMG17"/>
      <c r="AMH17"/>
      <c r="AMI17"/>
      <c r="AMJ17"/>
      <c r="AMK17"/>
    </row>
    <row r="18" ht="14.5" spans="1:1025">
      <c r="A18" s="60" t="s">
        <v>51</v>
      </c>
      <c r="C18" s="56" t="s">
        <v>52</v>
      </c>
      <c r="D18" s="60">
        <f t="shared" si="0"/>
        <v>4615</v>
      </c>
      <c r="E18" s="64"/>
      <c r="F18" s="61">
        <v>1593</v>
      </c>
      <c r="G18" s="61">
        <v>1</v>
      </c>
      <c r="H18" s="61">
        <v>123</v>
      </c>
      <c r="I18" s="61">
        <v>0</v>
      </c>
      <c r="J18" s="61">
        <v>1330</v>
      </c>
      <c r="K18" s="61">
        <v>0</v>
      </c>
      <c r="L18" s="61">
        <v>0</v>
      </c>
      <c r="M18" s="61">
        <v>0</v>
      </c>
      <c r="N18" s="61">
        <v>1563</v>
      </c>
      <c r="O18" s="61">
        <v>5</v>
      </c>
      <c r="P18" s="61">
        <v>0</v>
      </c>
      <c r="Q18" s="61">
        <v>0</v>
      </c>
      <c r="R18" s="61">
        <v>0</v>
      </c>
      <c r="S18" s="61">
        <v>0</v>
      </c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  <c r="AAA18"/>
      <c r="AAB18"/>
      <c r="AAC18"/>
      <c r="AAD18"/>
      <c r="AAE18"/>
      <c r="AAF18"/>
      <c r="AAG18"/>
      <c r="AAH18"/>
      <c r="AAI18"/>
      <c r="AAJ18"/>
      <c r="AAK18"/>
      <c r="AAL18"/>
      <c r="AAM18"/>
      <c r="AAN18"/>
      <c r="AAO18"/>
      <c r="AAP18"/>
      <c r="AAQ18"/>
      <c r="AAR18"/>
      <c r="AAS18"/>
      <c r="AAT18"/>
      <c r="AAU18"/>
      <c r="AAV18"/>
      <c r="AAW18"/>
      <c r="AAX18"/>
      <c r="AAY18"/>
      <c r="AAZ18"/>
      <c r="ABA18"/>
      <c r="ABB18"/>
      <c r="ABC18"/>
      <c r="ABD18"/>
      <c r="ABE18"/>
      <c r="ABF18"/>
      <c r="ABG18"/>
      <c r="ABH18"/>
      <c r="ABI18"/>
      <c r="ABJ18"/>
      <c r="ABK18"/>
      <c r="ABL18"/>
      <c r="ABM18"/>
      <c r="ABN18"/>
      <c r="ABO18"/>
      <c r="ABP18"/>
      <c r="ABQ18"/>
      <c r="ABR18"/>
      <c r="ABS18"/>
      <c r="ABT18"/>
      <c r="ABU18"/>
      <c r="ABV18"/>
      <c r="ABW18"/>
      <c r="ABX18"/>
      <c r="ABY18"/>
      <c r="ABZ18"/>
      <c r="ACA18"/>
      <c r="ACB18"/>
      <c r="ACC18"/>
      <c r="ACD18"/>
      <c r="ACE18"/>
      <c r="ACF18"/>
      <c r="ACG18"/>
      <c r="ACH18"/>
      <c r="ACI18"/>
      <c r="ACJ18"/>
      <c r="ACK18"/>
      <c r="ACL18"/>
      <c r="ACM18"/>
      <c r="ACN18"/>
      <c r="ACO18"/>
      <c r="ACP18"/>
      <c r="ACQ18"/>
      <c r="ACR18"/>
      <c r="ACS18"/>
      <c r="ACT18"/>
      <c r="ACU18"/>
      <c r="ACV18"/>
      <c r="ACW18"/>
      <c r="ACX18"/>
      <c r="ACY18"/>
      <c r="ACZ18"/>
      <c r="ADA18"/>
      <c r="ADB18"/>
      <c r="ADC18"/>
      <c r="ADD18"/>
      <c r="ADE18"/>
      <c r="ADF18"/>
      <c r="ADG18"/>
      <c r="ADH18"/>
      <c r="ADI18"/>
      <c r="ADJ18"/>
      <c r="ADK18"/>
      <c r="ADL18"/>
      <c r="ADM18"/>
      <c r="ADN18"/>
      <c r="ADO18"/>
      <c r="ADP18"/>
      <c r="ADQ18"/>
      <c r="ADR18"/>
      <c r="ADS18"/>
      <c r="ADT18"/>
      <c r="ADU18"/>
      <c r="ADV18"/>
      <c r="ADW18"/>
      <c r="ADX18"/>
      <c r="ADY18"/>
      <c r="ADZ18"/>
      <c r="AEA18"/>
      <c r="AEB18"/>
      <c r="AEC18"/>
      <c r="AED18"/>
      <c r="AEE18"/>
      <c r="AEF18"/>
      <c r="AEG18"/>
      <c r="AEH18"/>
      <c r="AEI18"/>
      <c r="AEJ18"/>
      <c r="AEK18"/>
      <c r="AEL18"/>
      <c r="AEM18"/>
      <c r="AEN18"/>
      <c r="AEO18"/>
      <c r="AEP18"/>
      <c r="AEQ18"/>
      <c r="AER18"/>
      <c r="AES18"/>
      <c r="AET18"/>
      <c r="AEU18"/>
      <c r="AEV18"/>
      <c r="AEW18"/>
      <c r="AEX18"/>
      <c r="AEY18"/>
      <c r="AEZ18"/>
      <c r="AFA18"/>
      <c r="AFB18"/>
      <c r="AFC18"/>
      <c r="AFD18"/>
      <c r="AFE18"/>
      <c r="AFF18"/>
      <c r="AFG18"/>
      <c r="AFH18"/>
      <c r="AFI18"/>
      <c r="AFJ18"/>
      <c r="AFK18"/>
      <c r="AFL18"/>
      <c r="AFM18"/>
      <c r="AFN18"/>
      <c r="AFO18"/>
      <c r="AFP18"/>
      <c r="AFQ18"/>
      <c r="AFR18"/>
      <c r="AFS18"/>
      <c r="AFT18"/>
      <c r="AFU18"/>
      <c r="AFV18"/>
      <c r="AFW18"/>
      <c r="AFX18"/>
      <c r="AFY18"/>
      <c r="AFZ18"/>
      <c r="AGA18"/>
      <c r="AGB18"/>
      <c r="AGC18"/>
      <c r="AGD18"/>
      <c r="AGE18"/>
      <c r="AGF18"/>
      <c r="AGG18"/>
      <c r="AGH18"/>
      <c r="AGI18"/>
      <c r="AGJ18"/>
      <c r="AGK18"/>
      <c r="AGL18"/>
      <c r="AGM18"/>
      <c r="AGN18"/>
      <c r="AGO18"/>
      <c r="AGP18"/>
      <c r="AGQ18"/>
      <c r="AGR18"/>
      <c r="AGS18"/>
      <c r="AGT18"/>
      <c r="AGU18"/>
      <c r="AGV18"/>
      <c r="AGW18"/>
      <c r="AGX18"/>
      <c r="AGY18"/>
      <c r="AGZ18"/>
      <c r="AHA18"/>
      <c r="AHB18"/>
      <c r="AHC18"/>
      <c r="AHD18"/>
      <c r="AHE18"/>
      <c r="AHF18"/>
      <c r="AHG18"/>
      <c r="AHH18"/>
      <c r="AHI18"/>
      <c r="AHJ18"/>
      <c r="AHK18"/>
      <c r="AHL18"/>
      <c r="AHM18"/>
      <c r="AHN18"/>
      <c r="AHO18"/>
      <c r="AHP18"/>
      <c r="AHQ18"/>
      <c r="AHR18"/>
      <c r="AHS18"/>
      <c r="AHT18"/>
      <c r="AHU18"/>
      <c r="AHV18"/>
      <c r="AHW18"/>
      <c r="AHX18"/>
      <c r="AHY18"/>
      <c r="AHZ18"/>
      <c r="AIA18"/>
      <c r="AIB18"/>
      <c r="AIC18"/>
      <c r="AID18"/>
      <c r="AIE18"/>
      <c r="AIF18"/>
      <c r="AIG18"/>
      <c r="AIH18"/>
      <c r="AII18"/>
      <c r="AIJ18"/>
      <c r="AIK18"/>
      <c r="AIL18"/>
      <c r="AIM18"/>
      <c r="AIN18"/>
      <c r="AIO18"/>
      <c r="AIP18"/>
      <c r="AIQ18"/>
      <c r="AIR18"/>
      <c r="AIS18"/>
      <c r="AIT18"/>
      <c r="AIU18"/>
      <c r="AIV18"/>
      <c r="AIW18"/>
      <c r="AIX18"/>
      <c r="AIY18"/>
      <c r="AIZ18"/>
      <c r="AJA18"/>
      <c r="AJB18"/>
      <c r="AJC18"/>
      <c r="AJD18"/>
      <c r="AJE18"/>
      <c r="AJF18"/>
      <c r="AJG18"/>
      <c r="AJH18"/>
      <c r="AJI18"/>
      <c r="AJJ18"/>
      <c r="AJK18"/>
      <c r="AJL18"/>
      <c r="AJM18"/>
      <c r="AJN18"/>
      <c r="AJO18"/>
      <c r="AJP18"/>
      <c r="AJQ18"/>
      <c r="AJR18"/>
      <c r="AJS18"/>
      <c r="AJT18"/>
      <c r="AJU18"/>
      <c r="AJV18"/>
      <c r="AJW18"/>
      <c r="AJX18"/>
      <c r="AJY18"/>
      <c r="AJZ18"/>
      <c r="AKA18"/>
      <c r="AKB18"/>
      <c r="AKC18"/>
      <c r="AKD18"/>
      <c r="AKE18"/>
      <c r="AKF18"/>
      <c r="AKG18"/>
      <c r="AKH18"/>
      <c r="AKI18"/>
      <c r="AKJ18"/>
      <c r="AKK18"/>
      <c r="AKL18"/>
      <c r="AKM18"/>
      <c r="AKN18"/>
      <c r="AKO18"/>
      <c r="AKP18"/>
      <c r="AKQ18"/>
      <c r="AKR18"/>
      <c r="AKS18"/>
      <c r="AKT18"/>
      <c r="AKU18"/>
      <c r="AKV18"/>
      <c r="AKW18"/>
      <c r="AKX18"/>
      <c r="AKY18"/>
      <c r="AKZ18"/>
      <c r="ALA18"/>
      <c r="ALB18"/>
      <c r="ALC18"/>
      <c r="ALD18"/>
      <c r="ALE18"/>
      <c r="ALF18"/>
      <c r="ALG18"/>
      <c r="ALH18"/>
      <c r="ALI18"/>
      <c r="ALJ18"/>
      <c r="ALK18"/>
      <c r="ALL18"/>
      <c r="ALM18"/>
      <c r="ALO18"/>
      <c r="ALP18"/>
      <c r="ALQ18"/>
      <c r="ALR18"/>
      <c r="ALS18"/>
      <c r="ALT18"/>
      <c r="ALU18"/>
      <c r="ALV18"/>
      <c r="ALW18"/>
      <c r="ALX18"/>
      <c r="ALY18"/>
      <c r="ALZ18"/>
      <c r="AMA18"/>
      <c r="AMB18"/>
      <c r="AMC18"/>
      <c r="AMD18"/>
      <c r="AME18"/>
      <c r="AMF18"/>
      <c r="AMG18"/>
      <c r="AMH18"/>
      <c r="AMI18"/>
      <c r="AMJ18"/>
      <c r="AMK18"/>
    </row>
    <row r="19" ht="14.5" spans="1:1025">
      <c r="A19" s="60" t="s">
        <v>53</v>
      </c>
      <c r="C19" s="56" t="s">
        <v>54</v>
      </c>
      <c r="D19" s="60">
        <f t="shared" si="0"/>
        <v>1524</v>
      </c>
      <c r="E19" s="64"/>
      <c r="F19" s="61">
        <v>0</v>
      </c>
      <c r="G19" s="61">
        <v>456</v>
      </c>
      <c r="H19" s="61">
        <v>0</v>
      </c>
      <c r="I19" s="61">
        <v>0</v>
      </c>
      <c r="J19" s="61">
        <v>0</v>
      </c>
      <c r="K19" s="61">
        <v>0</v>
      </c>
      <c r="L19" s="61">
        <v>0</v>
      </c>
      <c r="M19" s="61">
        <v>0</v>
      </c>
      <c r="N19" s="61">
        <v>0</v>
      </c>
      <c r="O19" s="61">
        <v>493</v>
      </c>
      <c r="P19" s="61">
        <v>0</v>
      </c>
      <c r="Q19" s="61">
        <v>0</v>
      </c>
      <c r="R19" s="61">
        <v>0</v>
      </c>
      <c r="S19" s="61">
        <v>575</v>
      </c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  <c r="TC19"/>
      <c r="TD19"/>
      <c r="TE19"/>
      <c r="TF19"/>
      <c r="TG19"/>
      <c r="TH19"/>
      <c r="TI19"/>
      <c r="TJ19"/>
      <c r="TK19"/>
      <c r="TL19"/>
      <c r="TM19"/>
      <c r="TN19"/>
      <c r="TO19"/>
      <c r="TP19"/>
      <c r="TQ19"/>
      <c r="TR19"/>
      <c r="TS19"/>
      <c r="TT19"/>
      <c r="TU19"/>
      <c r="TV19"/>
      <c r="TW19"/>
      <c r="TX19"/>
      <c r="TY19"/>
      <c r="TZ19"/>
      <c r="UA19"/>
      <c r="UB19"/>
      <c r="UC19"/>
      <c r="UD19"/>
      <c r="UE19"/>
      <c r="UF19"/>
      <c r="UG19"/>
      <c r="UH19"/>
      <c r="UI19"/>
      <c r="UJ19"/>
      <c r="UK19"/>
      <c r="UL19"/>
      <c r="UM19"/>
      <c r="UN19"/>
      <c r="UO19"/>
      <c r="UP19"/>
      <c r="UQ19"/>
      <c r="UR19"/>
      <c r="US19"/>
      <c r="UT19"/>
      <c r="UU19"/>
      <c r="UV19"/>
      <c r="UW19"/>
      <c r="UX19"/>
      <c r="UY19"/>
      <c r="UZ19"/>
      <c r="VA19"/>
      <c r="VB19"/>
      <c r="VC19"/>
      <c r="VD19"/>
      <c r="VE19"/>
      <c r="VF19"/>
      <c r="VG19"/>
      <c r="VH19"/>
      <c r="VI19"/>
      <c r="VJ19"/>
      <c r="VK19"/>
      <c r="VL19"/>
      <c r="VM19"/>
      <c r="VN19"/>
      <c r="VO19"/>
      <c r="VP19"/>
      <c r="VQ19"/>
      <c r="VR19"/>
      <c r="VS19"/>
      <c r="VT19"/>
      <c r="VU19"/>
      <c r="VV19"/>
      <c r="VW19"/>
      <c r="VX19"/>
      <c r="VY19"/>
      <c r="VZ19"/>
      <c r="WA19"/>
      <c r="WB19"/>
      <c r="WC19"/>
      <c r="WD19"/>
      <c r="WE19"/>
      <c r="WF19"/>
      <c r="WG19"/>
      <c r="WH19"/>
      <c r="WI19"/>
      <c r="WJ19"/>
      <c r="WK19"/>
      <c r="WL19"/>
      <c r="WM19"/>
      <c r="WN19"/>
      <c r="WO19"/>
      <c r="WP19"/>
      <c r="WQ19"/>
      <c r="WR19"/>
      <c r="WS19"/>
      <c r="WT19"/>
      <c r="WU19"/>
      <c r="WV19"/>
      <c r="WW19"/>
      <c r="WX19"/>
      <c r="WY19"/>
      <c r="WZ19"/>
      <c r="XA19"/>
      <c r="XB19"/>
      <c r="XC19"/>
      <c r="XD19"/>
      <c r="XE19"/>
      <c r="XF19"/>
      <c r="XG19"/>
      <c r="XH19"/>
      <c r="XI19"/>
      <c r="XJ19"/>
      <c r="XK19"/>
      <c r="XL19"/>
      <c r="XM19"/>
      <c r="XN19"/>
      <c r="XO19"/>
      <c r="XP19"/>
      <c r="XQ19"/>
      <c r="XR19"/>
      <c r="XS19"/>
      <c r="XT19"/>
      <c r="XU19"/>
      <c r="XV19"/>
      <c r="XW19"/>
      <c r="XX19"/>
      <c r="XY19"/>
      <c r="XZ19"/>
      <c r="YA19"/>
      <c r="YB19"/>
      <c r="YC19"/>
      <c r="YD19"/>
      <c r="YE19"/>
      <c r="YF19"/>
      <c r="YG19"/>
      <c r="YH19"/>
      <c r="YI19"/>
      <c r="YJ19"/>
      <c r="YK19"/>
      <c r="YL19"/>
      <c r="YM19"/>
      <c r="YN19"/>
      <c r="YO19"/>
      <c r="YP19"/>
      <c r="YQ19"/>
      <c r="YR19"/>
      <c r="YS19"/>
      <c r="YT19"/>
      <c r="YU19"/>
      <c r="YV19"/>
      <c r="YW19"/>
      <c r="YX19"/>
      <c r="YY19"/>
      <c r="YZ19"/>
      <c r="ZA19"/>
      <c r="ZB19"/>
      <c r="ZC19"/>
      <c r="ZD19"/>
      <c r="ZE19"/>
      <c r="ZF19"/>
      <c r="ZG19"/>
      <c r="ZH19"/>
      <c r="ZI19"/>
      <c r="ZJ19"/>
      <c r="ZK19"/>
      <c r="ZL19"/>
      <c r="ZM19"/>
      <c r="ZN19"/>
      <c r="ZO19"/>
      <c r="ZP19"/>
      <c r="ZQ19"/>
      <c r="ZR19"/>
      <c r="ZS19"/>
      <c r="ZT19"/>
      <c r="ZU19"/>
      <c r="ZV19"/>
      <c r="ZW19"/>
      <c r="ZX19"/>
      <c r="ZY19"/>
      <c r="ZZ19"/>
      <c r="AAA19"/>
      <c r="AAB19"/>
      <c r="AAC19"/>
      <c r="AAD19"/>
      <c r="AAE19"/>
      <c r="AAF19"/>
      <c r="AAG19"/>
      <c r="AAH19"/>
      <c r="AAI19"/>
      <c r="AAJ19"/>
      <c r="AAK19"/>
      <c r="AAL19"/>
      <c r="AAM19"/>
      <c r="AAN19"/>
      <c r="AAO19"/>
      <c r="AAP19"/>
      <c r="AAQ19"/>
      <c r="AAR19"/>
      <c r="AAS19"/>
      <c r="AAT19"/>
      <c r="AAU19"/>
      <c r="AAV19"/>
      <c r="AAW19"/>
      <c r="AAX19"/>
      <c r="AAY19"/>
      <c r="AAZ19"/>
      <c r="ABA19"/>
      <c r="ABB19"/>
      <c r="ABC19"/>
      <c r="ABD19"/>
      <c r="ABE19"/>
      <c r="ABF19"/>
      <c r="ABG19"/>
      <c r="ABH19"/>
      <c r="ABI19"/>
      <c r="ABJ19"/>
      <c r="ABK19"/>
      <c r="ABL19"/>
      <c r="ABM19"/>
      <c r="ABN19"/>
      <c r="ABO19"/>
      <c r="ABP19"/>
      <c r="ABQ19"/>
      <c r="ABR19"/>
      <c r="ABS19"/>
      <c r="ABT19"/>
      <c r="ABU19"/>
      <c r="ABV19"/>
      <c r="ABW19"/>
      <c r="ABX19"/>
      <c r="ABY19"/>
      <c r="ABZ19"/>
      <c r="ACA19"/>
      <c r="ACB19"/>
      <c r="ACC19"/>
      <c r="ACD19"/>
      <c r="ACE19"/>
      <c r="ACF19"/>
      <c r="ACG19"/>
      <c r="ACH19"/>
      <c r="ACI19"/>
      <c r="ACJ19"/>
      <c r="ACK19"/>
      <c r="ACL19"/>
      <c r="ACM19"/>
      <c r="ACN19"/>
      <c r="ACO19"/>
      <c r="ACP19"/>
      <c r="ACQ19"/>
      <c r="ACR19"/>
      <c r="ACS19"/>
      <c r="ACT19"/>
      <c r="ACU19"/>
      <c r="ACV19"/>
      <c r="ACW19"/>
      <c r="ACX19"/>
      <c r="ACY19"/>
      <c r="ACZ19"/>
      <c r="ADA19"/>
      <c r="ADB19"/>
      <c r="ADC19"/>
      <c r="ADD19"/>
      <c r="ADE19"/>
      <c r="ADF19"/>
      <c r="ADG19"/>
      <c r="ADH19"/>
      <c r="ADI19"/>
      <c r="ADJ19"/>
      <c r="ADK19"/>
      <c r="ADL19"/>
      <c r="ADM19"/>
      <c r="ADN19"/>
      <c r="ADO19"/>
      <c r="ADP19"/>
      <c r="ADQ19"/>
      <c r="ADR19"/>
      <c r="ADS19"/>
      <c r="ADT19"/>
      <c r="ADU19"/>
      <c r="ADV19"/>
      <c r="ADW19"/>
      <c r="ADX19"/>
      <c r="ADY19"/>
      <c r="ADZ19"/>
      <c r="AEA19"/>
      <c r="AEB19"/>
      <c r="AEC19"/>
      <c r="AED19"/>
      <c r="AEE19"/>
      <c r="AEF19"/>
      <c r="AEG19"/>
      <c r="AEH19"/>
      <c r="AEI19"/>
      <c r="AEJ19"/>
      <c r="AEK19"/>
      <c r="AEL19"/>
      <c r="AEM19"/>
      <c r="AEN19"/>
      <c r="AEO19"/>
      <c r="AEP19"/>
      <c r="AEQ19"/>
      <c r="AER19"/>
      <c r="AES19"/>
      <c r="AET19"/>
      <c r="AEU19"/>
      <c r="AEV19"/>
      <c r="AEW19"/>
      <c r="AEX19"/>
      <c r="AEY19"/>
      <c r="AEZ19"/>
      <c r="AFA19"/>
      <c r="AFB19"/>
      <c r="AFC19"/>
      <c r="AFD19"/>
      <c r="AFE19"/>
      <c r="AFF19"/>
      <c r="AFG19"/>
      <c r="AFH19"/>
      <c r="AFI19"/>
      <c r="AFJ19"/>
      <c r="AFK19"/>
      <c r="AFL19"/>
      <c r="AFM19"/>
      <c r="AFN19"/>
      <c r="AFO19"/>
      <c r="AFP19"/>
      <c r="AFQ19"/>
      <c r="AFR19"/>
      <c r="AFS19"/>
      <c r="AFT19"/>
      <c r="AFU19"/>
      <c r="AFV19"/>
      <c r="AFW19"/>
      <c r="AFX19"/>
      <c r="AFY19"/>
      <c r="AFZ19"/>
      <c r="AGA19"/>
      <c r="AGB19"/>
      <c r="AGC19"/>
      <c r="AGD19"/>
      <c r="AGE19"/>
      <c r="AGF19"/>
      <c r="AGG19"/>
      <c r="AGH19"/>
      <c r="AGI19"/>
      <c r="AGJ19"/>
      <c r="AGK19"/>
      <c r="AGL19"/>
      <c r="AGM19"/>
      <c r="AGN19"/>
      <c r="AGO19"/>
      <c r="AGP19"/>
      <c r="AGQ19"/>
      <c r="AGR19"/>
      <c r="AGS19"/>
      <c r="AGT19"/>
      <c r="AGU19"/>
      <c r="AGV19"/>
      <c r="AGW19"/>
      <c r="AGX19"/>
      <c r="AGY19"/>
      <c r="AGZ19"/>
      <c r="AHA19"/>
      <c r="AHB19"/>
      <c r="AHC19"/>
      <c r="AHD19"/>
      <c r="AHE19"/>
      <c r="AHF19"/>
      <c r="AHG19"/>
      <c r="AHH19"/>
      <c r="AHI19"/>
      <c r="AHJ19"/>
      <c r="AHK19"/>
      <c r="AHL19"/>
      <c r="AHM19"/>
      <c r="AHN19"/>
      <c r="AHO19"/>
      <c r="AHP19"/>
      <c r="AHQ19"/>
      <c r="AHR19"/>
      <c r="AHS19"/>
      <c r="AHT19"/>
      <c r="AHU19"/>
      <c r="AHV19"/>
      <c r="AHW19"/>
      <c r="AHX19"/>
      <c r="AHY19"/>
      <c r="AHZ19"/>
      <c r="AIA19"/>
      <c r="AIB19"/>
      <c r="AIC19"/>
      <c r="AID19"/>
      <c r="AIE19"/>
      <c r="AIF19"/>
      <c r="AIG19"/>
      <c r="AIH19"/>
      <c r="AII19"/>
      <c r="AIJ19"/>
      <c r="AIK19"/>
      <c r="AIL19"/>
      <c r="AIM19"/>
      <c r="AIN19"/>
      <c r="AIO19"/>
      <c r="AIP19"/>
      <c r="AIQ19"/>
      <c r="AIR19"/>
      <c r="AIS19"/>
      <c r="AIT19"/>
      <c r="AIU19"/>
      <c r="AIV19"/>
      <c r="AIW19"/>
      <c r="AIX19"/>
      <c r="AIY19"/>
      <c r="AIZ19"/>
      <c r="AJA19"/>
      <c r="AJB19"/>
      <c r="AJC19"/>
      <c r="AJD19"/>
      <c r="AJE19"/>
      <c r="AJF19"/>
      <c r="AJG19"/>
      <c r="AJH19"/>
      <c r="AJI19"/>
      <c r="AJJ19"/>
      <c r="AJK19"/>
      <c r="AJL19"/>
      <c r="AJM19"/>
      <c r="AJN19"/>
      <c r="AJO19"/>
      <c r="AJP19"/>
      <c r="AJQ19"/>
      <c r="AJR19"/>
      <c r="AJS19"/>
      <c r="AJT19"/>
      <c r="AJU19"/>
      <c r="AJV19"/>
      <c r="AJW19"/>
      <c r="AJX19"/>
      <c r="AJY19"/>
      <c r="AJZ19"/>
      <c r="AKA19"/>
      <c r="AKB19"/>
      <c r="AKC19"/>
      <c r="AKD19"/>
      <c r="AKE19"/>
      <c r="AKF19"/>
      <c r="AKG19"/>
      <c r="AKH19"/>
      <c r="AKI19"/>
      <c r="AKJ19"/>
      <c r="AKK19"/>
      <c r="AKL19"/>
      <c r="AKM19"/>
      <c r="AKN19"/>
      <c r="AKO19"/>
      <c r="AKP19"/>
      <c r="AKQ19"/>
      <c r="AKR19"/>
      <c r="AKS19"/>
      <c r="AKT19"/>
      <c r="AKU19"/>
      <c r="AKV19"/>
      <c r="AKW19"/>
      <c r="AKX19"/>
      <c r="AKY19"/>
      <c r="AKZ19"/>
      <c r="ALA19"/>
      <c r="ALB19"/>
      <c r="ALC19"/>
      <c r="ALD19"/>
      <c r="ALE19"/>
      <c r="ALF19"/>
      <c r="ALG19"/>
      <c r="ALH19"/>
      <c r="ALI19"/>
      <c r="ALJ19"/>
      <c r="ALK19"/>
      <c r="ALL19"/>
      <c r="ALM19"/>
      <c r="ALO19"/>
      <c r="ALP19"/>
      <c r="ALQ19"/>
      <c r="ALR19"/>
      <c r="ALS19"/>
      <c r="ALT19"/>
      <c r="ALU19"/>
      <c r="ALV19"/>
      <c r="ALW19"/>
      <c r="ALX19"/>
      <c r="ALY19"/>
      <c r="ALZ19"/>
      <c r="AMA19"/>
      <c r="AMB19"/>
      <c r="AMC19"/>
      <c r="AMD19"/>
      <c r="AME19"/>
      <c r="AMF19"/>
      <c r="AMG19"/>
      <c r="AMH19"/>
      <c r="AMI19"/>
      <c r="AMJ19"/>
      <c r="AMK19"/>
    </row>
    <row r="20" ht="14.5" spans="1:1025">
      <c r="A20" s="60" t="s">
        <v>55</v>
      </c>
      <c r="C20" s="56" t="s">
        <v>56</v>
      </c>
      <c r="D20" s="60">
        <f t="shared" si="0"/>
        <v>530</v>
      </c>
      <c r="E20" s="64"/>
      <c r="F20" s="61">
        <v>0</v>
      </c>
      <c r="G20" s="61">
        <v>7</v>
      </c>
      <c r="H20" s="61">
        <v>146</v>
      </c>
      <c r="I20" s="61">
        <v>0</v>
      </c>
      <c r="J20" s="61">
        <v>0</v>
      </c>
      <c r="K20" s="61">
        <v>0</v>
      </c>
      <c r="L20" s="61">
        <v>0</v>
      </c>
      <c r="M20" s="61">
        <v>0</v>
      </c>
      <c r="N20" s="61">
        <v>0</v>
      </c>
      <c r="O20" s="61">
        <v>1</v>
      </c>
      <c r="P20" s="61">
        <v>0</v>
      </c>
      <c r="Q20" s="61">
        <v>0</v>
      </c>
      <c r="R20" s="61">
        <v>0</v>
      </c>
      <c r="S20" s="61">
        <v>376</v>
      </c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  <c r="RI20"/>
      <c r="RJ20"/>
      <c r="RK20"/>
      <c r="RL20"/>
      <c r="RM20"/>
      <c r="RN20"/>
      <c r="RO20"/>
      <c r="RP20"/>
      <c r="RQ20"/>
      <c r="RR20"/>
      <c r="RS20"/>
      <c r="RT20"/>
      <c r="RU20"/>
      <c r="RV20"/>
      <c r="RW20"/>
      <c r="RX20"/>
      <c r="RY20"/>
      <c r="RZ20"/>
      <c r="SA20"/>
      <c r="SB20"/>
      <c r="SC20"/>
      <c r="SD20"/>
      <c r="SE20"/>
      <c r="SF20"/>
      <c r="SG20"/>
      <c r="SH20"/>
      <c r="SI20"/>
      <c r="SJ20"/>
      <c r="SK20"/>
      <c r="SL20"/>
      <c r="SM20"/>
      <c r="SN20"/>
      <c r="SO20"/>
      <c r="SP20"/>
      <c r="SQ20"/>
      <c r="SR20"/>
      <c r="SS20"/>
      <c r="ST20"/>
      <c r="SU20"/>
      <c r="SV20"/>
      <c r="SW20"/>
      <c r="SX20"/>
      <c r="SY20"/>
      <c r="SZ20"/>
      <c r="TA20"/>
      <c r="TB20"/>
      <c r="TC20"/>
      <c r="TD20"/>
      <c r="TE20"/>
      <c r="TF20"/>
      <c r="TG20"/>
      <c r="TH20"/>
      <c r="TI20"/>
      <c r="TJ20"/>
      <c r="TK20"/>
      <c r="TL20"/>
      <c r="TM20"/>
      <c r="TN20"/>
      <c r="TO20"/>
      <c r="TP20"/>
      <c r="TQ20"/>
      <c r="TR20"/>
      <c r="TS20"/>
      <c r="TT20"/>
      <c r="TU20"/>
      <c r="TV20"/>
      <c r="TW20"/>
      <c r="TX20"/>
      <c r="TY20"/>
      <c r="TZ20"/>
      <c r="UA20"/>
      <c r="UB20"/>
      <c r="UC20"/>
      <c r="UD20"/>
      <c r="UE20"/>
      <c r="UF20"/>
      <c r="UG20"/>
      <c r="UH20"/>
      <c r="UI20"/>
      <c r="UJ20"/>
      <c r="UK20"/>
      <c r="UL20"/>
      <c r="UM20"/>
      <c r="UN20"/>
      <c r="UO20"/>
      <c r="UP20"/>
      <c r="UQ20"/>
      <c r="UR20"/>
      <c r="US20"/>
      <c r="UT20"/>
      <c r="UU20"/>
      <c r="UV20"/>
      <c r="UW20"/>
      <c r="UX20"/>
      <c r="UY20"/>
      <c r="UZ20"/>
      <c r="VA20"/>
      <c r="VB20"/>
      <c r="VC20"/>
      <c r="VD20"/>
      <c r="VE20"/>
      <c r="VF20"/>
      <c r="VG20"/>
      <c r="VH20"/>
      <c r="VI20"/>
      <c r="VJ20"/>
      <c r="VK20"/>
      <c r="VL20"/>
      <c r="VM20"/>
      <c r="VN20"/>
      <c r="VO20"/>
      <c r="VP20"/>
      <c r="VQ20"/>
      <c r="VR20"/>
      <c r="VS20"/>
      <c r="VT20"/>
      <c r="VU20"/>
      <c r="VV20"/>
      <c r="VW20"/>
      <c r="VX20"/>
      <c r="VY20"/>
      <c r="VZ20"/>
      <c r="WA20"/>
      <c r="WB20"/>
      <c r="WC20"/>
      <c r="WD20"/>
      <c r="WE20"/>
      <c r="WF20"/>
      <c r="WG20"/>
      <c r="WH20"/>
      <c r="WI20"/>
      <c r="WJ20"/>
      <c r="WK20"/>
      <c r="WL20"/>
      <c r="WM20"/>
      <c r="WN20"/>
      <c r="WO20"/>
      <c r="WP20"/>
      <c r="WQ20"/>
      <c r="WR20"/>
      <c r="WS20"/>
      <c r="WT20"/>
      <c r="WU20"/>
      <c r="WV20"/>
      <c r="WW20"/>
      <c r="WX20"/>
      <c r="WY20"/>
      <c r="WZ20"/>
      <c r="XA20"/>
      <c r="XB20"/>
      <c r="XC20"/>
      <c r="XD20"/>
      <c r="XE20"/>
      <c r="XF20"/>
      <c r="XG20"/>
      <c r="XH20"/>
      <c r="XI20"/>
      <c r="XJ20"/>
      <c r="XK20"/>
      <c r="XL20"/>
      <c r="XM20"/>
      <c r="XN20"/>
      <c r="XO20"/>
      <c r="XP20"/>
      <c r="XQ20"/>
      <c r="XR20"/>
      <c r="XS20"/>
      <c r="XT20"/>
      <c r="XU20"/>
      <c r="XV20"/>
      <c r="XW20"/>
      <c r="XX20"/>
      <c r="XY20"/>
      <c r="XZ20"/>
      <c r="YA20"/>
      <c r="YB20"/>
      <c r="YC20"/>
      <c r="YD20"/>
      <c r="YE20"/>
      <c r="YF20"/>
      <c r="YG20"/>
      <c r="YH20"/>
      <c r="YI20"/>
      <c r="YJ20"/>
      <c r="YK20"/>
      <c r="YL20"/>
      <c r="YM20"/>
      <c r="YN20"/>
      <c r="YO20"/>
      <c r="YP20"/>
      <c r="YQ20"/>
      <c r="YR20"/>
      <c r="YS20"/>
      <c r="YT20"/>
      <c r="YU20"/>
      <c r="YV20"/>
      <c r="YW20"/>
      <c r="YX20"/>
      <c r="YY20"/>
      <c r="YZ20"/>
      <c r="ZA20"/>
      <c r="ZB20"/>
      <c r="ZC20"/>
      <c r="ZD20"/>
      <c r="ZE20"/>
      <c r="ZF20"/>
      <c r="ZG20"/>
      <c r="ZH20"/>
      <c r="ZI20"/>
      <c r="ZJ20"/>
      <c r="ZK20"/>
      <c r="ZL20"/>
      <c r="ZM20"/>
      <c r="ZN20"/>
      <c r="ZO20"/>
      <c r="ZP20"/>
      <c r="ZQ20"/>
      <c r="ZR20"/>
      <c r="ZS20"/>
      <c r="ZT20"/>
      <c r="ZU20"/>
      <c r="ZV20"/>
      <c r="ZW20"/>
      <c r="ZX20"/>
      <c r="ZY20"/>
      <c r="ZZ20"/>
      <c r="AAA20"/>
      <c r="AAB20"/>
      <c r="AAC20"/>
      <c r="AAD20"/>
      <c r="AAE20"/>
      <c r="AAF20"/>
      <c r="AAG20"/>
      <c r="AAH20"/>
      <c r="AAI20"/>
      <c r="AAJ20"/>
      <c r="AAK20"/>
      <c r="AAL20"/>
      <c r="AAM20"/>
      <c r="AAN20"/>
      <c r="AAO20"/>
      <c r="AAP20"/>
      <c r="AAQ20"/>
      <c r="AAR20"/>
      <c r="AAS20"/>
      <c r="AAT20"/>
      <c r="AAU20"/>
      <c r="AAV20"/>
      <c r="AAW20"/>
      <c r="AAX20"/>
      <c r="AAY20"/>
      <c r="AAZ20"/>
      <c r="ABA20"/>
      <c r="ABB20"/>
      <c r="ABC20"/>
      <c r="ABD20"/>
      <c r="ABE20"/>
      <c r="ABF20"/>
      <c r="ABG20"/>
      <c r="ABH20"/>
      <c r="ABI20"/>
      <c r="ABJ20"/>
      <c r="ABK20"/>
      <c r="ABL20"/>
      <c r="ABM20"/>
      <c r="ABN20"/>
      <c r="ABO20"/>
      <c r="ABP20"/>
      <c r="ABQ20"/>
      <c r="ABR20"/>
      <c r="ABS20"/>
      <c r="ABT20"/>
      <c r="ABU20"/>
      <c r="ABV20"/>
      <c r="ABW20"/>
      <c r="ABX20"/>
      <c r="ABY20"/>
      <c r="ABZ20"/>
      <c r="ACA20"/>
      <c r="ACB20"/>
      <c r="ACC20"/>
      <c r="ACD20"/>
      <c r="ACE20"/>
      <c r="ACF20"/>
      <c r="ACG20"/>
      <c r="ACH20"/>
      <c r="ACI20"/>
      <c r="ACJ20"/>
      <c r="ACK20"/>
      <c r="ACL20"/>
      <c r="ACM20"/>
      <c r="ACN20"/>
      <c r="ACO20"/>
      <c r="ACP20"/>
      <c r="ACQ20"/>
      <c r="ACR20"/>
      <c r="ACS20"/>
      <c r="ACT20"/>
      <c r="ACU20"/>
      <c r="ACV20"/>
      <c r="ACW20"/>
      <c r="ACX20"/>
      <c r="ACY20"/>
      <c r="ACZ20"/>
      <c r="ADA20"/>
      <c r="ADB20"/>
      <c r="ADC20"/>
      <c r="ADD20"/>
      <c r="ADE20"/>
      <c r="ADF20"/>
      <c r="ADG20"/>
      <c r="ADH20"/>
      <c r="ADI20"/>
      <c r="ADJ20"/>
      <c r="ADK20"/>
      <c r="ADL20"/>
      <c r="ADM20"/>
      <c r="ADN20"/>
      <c r="ADO20"/>
      <c r="ADP20"/>
      <c r="ADQ20"/>
      <c r="ADR20"/>
      <c r="ADS20"/>
      <c r="ADT20"/>
      <c r="ADU20"/>
      <c r="ADV20"/>
      <c r="ADW20"/>
      <c r="ADX20"/>
      <c r="ADY20"/>
      <c r="ADZ20"/>
      <c r="AEA20"/>
      <c r="AEB20"/>
      <c r="AEC20"/>
      <c r="AED20"/>
      <c r="AEE20"/>
      <c r="AEF20"/>
      <c r="AEG20"/>
      <c r="AEH20"/>
      <c r="AEI20"/>
      <c r="AEJ20"/>
      <c r="AEK20"/>
      <c r="AEL20"/>
      <c r="AEM20"/>
      <c r="AEN20"/>
      <c r="AEO20"/>
      <c r="AEP20"/>
      <c r="AEQ20"/>
      <c r="AER20"/>
      <c r="AES20"/>
      <c r="AET20"/>
      <c r="AEU20"/>
      <c r="AEV20"/>
      <c r="AEW20"/>
      <c r="AEX20"/>
      <c r="AEY20"/>
      <c r="AEZ20"/>
      <c r="AFA20"/>
      <c r="AFB20"/>
      <c r="AFC20"/>
      <c r="AFD20"/>
      <c r="AFE20"/>
      <c r="AFF20"/>
      <c r="AFG20"/>
      <c r="AFH20"/>
      <c r="AFI20"/>
      <c r="AFJ20"/>
      <c r="AFK20"/>
      <c r="AFL20"/>
      <c r="AFM20"/>
      <c r="AFN20"/>
      <c r="AFO20"/>
      <c r="AFP20"/>
      <c r="AFQ20"/>
      <c r="AFR20"/>
      <c r="AFS20"/>
      <c r="AFT20"/>
      <c r="AFU20"/>
      <c r="AFV20"/>
      <c r="AFW20"/>
      <c r="AFX20"/>
      <c r="AFY20"/>
      <c r="AFZ20"/>
      <c r="AGA20"/>
      <c r="AGB20"/>
      <c r="AGC20"/>
      <c r="AGD20"/>
      <c r="AGE20"/>
      <c r="AGF20"/>
      <c r="AGG20"/>
      <c r="AGH20"/>
      <c r="AGI20"/>
      <c r="AGJ20"/>
      <c r="AGK20"/>
      <c r="AGL20"/>
      <c r="AGM20"/>
      <c r="AGN20"/>
      <c r="AGO20"/>
      <c r="AGP20"/>
      <c r="AGQ20"/>
      <c r="AGR20"/>
      <c r="AGS20"/>
      <c r="AGT20"/>
      <c r="AGU20"/>
      <c r="AGV20"/>
      <c r="AGW20"/>
      <c r="AGX20"/>
      <c r="AGY20"/>
      <c r="AGZ20"/>
      <c r="AHA20"/>
      <c r="AHB20"/>
      <c r="AHC20"/>
      <c r="AHD20"/>
      <c r="AHE20"/>
      <c r="AHF20"/>
      <c r="AHG20"/>
      <c r="AHH20"/>
      <c r="AHI20"/>
      <c r="AHJ20"/>
      <c r="AHK20"/>
      <c r="AHL20"/>
      <c r="AHM20"/>
      <c r="AHN20"/>
      <c r="AHO20"/>
      <c r="AHP20"/>
      <c r="AHQ20"/>
      <c r="AHR20"/>
      <c r="AHS20"/>
      <c r="AHT20"/>
      <c r="AHU20"/>
      <c r="AHV20"/>
      <c r="AHW20"/>
      <c r="AHX20"/>
      <c r="AHY20"/>
      <c r="AHZ20"/>
      <c r="AIA20"/>
      <c r="AIB20"/>
      <c r="AIC20"/>
      <c r="AID20"/>
      <c r="AIE20"/>
      <c r="AIF20"/>
      <c r="AIG20"/>
      <c r="AIH20"/>
      <c r="AII20"/>
      <c r="AIJ20"/>
      <c r="AIK20"/>
      <c r="AIL20"/>
      <c r="AIM20"/>
      <c r="AIN20"/>
      <c r="AIO20"/>
      <c r="AIP20"/>
      <c r="AIQ20"/>
      <c r="AIR20"/>
      <c r="AIS20"/>
      <c r="AIT20"/>
      <c r="AIU20"/>
      <c r="AIV20"/>
      <c r="AIW20"/>
      <c r="AIX20"/>
      <c r="AIY20"/>
      <c r="AIZ20"/>
      <c r="AJA20"/>
      <c r="AJB20"/>
      <c r="AJC20"/>
      <c r="AJD20"/>
      <c r="AJE20"/>
      <c r="AJF20"/>
      <c r="AJG20"/>
      <c r="AJH20"/>
      <c r="AJI20"/>
      <c r="AJJ20"/>
      <c r="AJK20"/>
      <c r="AJL20"/>
      <c r="AJM20"/>
      <c r="AJN20"/>
      <c r="AJO20"/>
      <c r="AJP20"/>
      <c r="AJQ20"/>
      <c r="AJR20"/>
      <c r="AJS20"/>
      <c r="AJT20"/>
      <c r="AJU20"/>
      <c r="AJV20"/>
      <c r="AJW20"/>
      <c r="AJX20"/>
      <c r="AJY20"/>
      <c r="AJZ20"/>
      <c r="AKA20"/>
      <c r="AKB20"/>
      <c r="AKC20"/>
      <c r="AKD20"/>
      <c r="AKE20"/>
      <c r="AKF20"/>
      <c r="AKG20"/>
      <c r="AKH20"/>
      <c r="AKI20"/>
      <c r="AKJ20"/>
      <c r="AKK20"/>
      <c r="AKL20"/>
      <c r="AKM20"/>
      <c r="AKN20"/>
      <c r="AKO20"/>
      <c r="AKP20"/>
      <c r="AKQ20"/>
      <c r="AKR20"/>
      <c r="AKS20"/>
      <c r="AKT20"/>
      <c r="AKU20"/>
      <c r="AKV20"/>
      <c r="AKW20"/>
      <c r="AKX20"/>
      <c r="AKY20"/>
      <c r="AKZ20"/>
      <c r="ALA20"/>
      <c r="ALB20"/>
      <c r="ALC20"/>
      <c r="ALD20"/>
      <c r="ALE20"/>
      <c r="ALF20"/>
      <c r="ALG20"/>
      <c r="ALH20"/>
      <c r="ALI20"/>
      <c r="ALJ20"/>
      <c r="ALK20"/>
      <c r="ALL20"/>
      <c r="ALM20"/>
      <c r="ALO20"/>
      <c r="ALP20"/>
      <c r="ALQ20"/>
      <c r="ALR20"/>
      <c r="ALS20"/>
      <c r="ALT20"/>
      <c r="ALU20"/>
      <c r="ALV20"/>
      <c r="ALW20"/>
      <c r="ALX20"/>
      <c r="ALY20"/>
      <c r="ALZ20"/>
      <c r="AMA20"/>
      <c r="AMB20"/>
      <c r="AMC20"/>
      <c r="AMD20"/>
      <c r="AME20"/>
      <c r="AMF20"/>
      <c r="AMG20"/>
      <c r="AMH20"/>
      <c r="AMI20"/>
      <c r="AMJ20"/>
      <c r="AMK20"/>
    </row>
    <row r="21" spans="1:1025">
      <c r="A21" s="60"/>
      <c r="C21"/>
      <c r="D21" s="60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  <c r="OG21"/>
      <c r="OH21"/>
      <c r="OI21"/>
      <c r="OJ21"/>
      <c r="OK21"/>
      <c r="OL21"/>
      <c r="OM21"/>
      <c r="ON21"/>
      <c r="OO21"/>
      <c r="OP21"/>
      <c r="OQ21"/>
      <c r="OR21"/>
      <c r="OS21"/>
      <c r="OT21"/>
      <c r="OU21"/>
      <c r="OV21"/>
      <c r="OW21"/>
      <c r="OX21"/>
      <c r="OY21"/>
      <c r="OZ21"/>
      <c r="PA21"/>
      <c r="PB21"/>
      <c r="PC21"/>
      <c r="PD21"/>
      <c r="PE21"/>
      <c r="PF21"/>
      <c r="PG21"/>
      <c r="PH21"/>
      <c r="PI21"/>
      <c r="PJ21"/>
      <c r="PK21"/>
      <c r="PL21"/>
      <c r="PM21"/>
      <c r="PN21"/>
      <c r="PO21"/>
      <c r="PP21"/>
      <c r="PQ21"/>
      <c r="PR21"/>
      <c r="PS21"/>
      <c r="PT21"/>
      <c r="PU21"/>
      <c r="PV21"/>
      <c r="PW21"/>
      <c r="PX21"/>
      <c r="PY21"/>
      <c r="PZ21"/>
      <c r="QA21"/>
      <c r="QB21"/>
      <c r="QC21"/>
      <c r="QD21"/>
      <c r="QE21"/>
      <c r="QF21"/>
      <c r="QG21"/>
      <c r="QH21"/>
      <c r="QI21"/>
      <c r="QJ21"/>
      <c r="QK21"/>
      <c r="QL21"/>
      <c r="QM21"/>
      <c r="QN21"/>
      <c r="QO21"/>
      <c r="QP21"/>
      <c r="QQ21"/>
      <c r="QR21"/>
      <c r="QS21"/>
      <c r="QT21"/>
      <c r="QU21"/>
      <c r="QV21"/>
      <c r="QW21"/>
      <c r="QX21"/>
      <c r="QY21"/>
      <c r="QZ21"/>
      <c r="RA21"/>
      <c r="RB21"/>
      <c r="RC21"/>
      <c r="RD21"/>
      <c r="RE21"/>
      <c r="RF21"/>
      <c r="RG21"/>
      <c r="RH21"/>
      <c r="RI21"/>
      <c r="RJ21"/>
      <c r="RK21"/>
      <c r="RL21"/>
      <c r="RM21"/>
      <c r="RN21"/>
      <c r="RO21"/>
      <c r="RP21"/>
      <c r="RQ21"/>
      <c r="RR21"/>
      <c r="RS21"/>
      <c r="RT21"/>
      <c r="RU21"/>
      <c r="RV21"/>
      <c r="RW21"/>
      <c r="RX21"/>
      <c r="RY21"/>
      <c r="RZ21"/>
      <c r="SA21"/>
      <c r="SB21"/>
      <c r="SC21"/>
      <c r="SD21"/>
      <c r="SE21"/>
      <c r="SF21"/>
      <c r="SG21"/>
      <c r="SH21"/>
      <c r="SI21"/>
      <c r="SJ21"/>
      <c r="SK21"/>
      <c r="SL21"/>
      <c r="SM21"/>
      <c r="SN21"/>
      <c r="SO21"/>
      <c r="SP21"/>
      <c r="SQ21"/>
      <c r="SR21"/>
      <c r="SS21"/>
      <c r="ST21"/>
      <c r="SU21"/>
      <c r="SV21"/>
      <c r="SW21"/>
      <c r="SX21"/>
      <c r="SY21"/>
      <c r="SZ21"/>
      <c r="TA21"/>
      <c r="TB21"/>
      <c r="TC21"/>
      <c r="TD21"/>
      <c r="TE21"/>
      <c r="TF21"/>
      <c r="TG21"/>
      <c r="TH21"/>
      <c r="TI21"/>
      <c r="TJ21"/>
      <c r="TK21"/>
      <c r="TL21"/>
      <c r="TM21"/>
      <c r="TN21"/>
      <c r="TO21"/>
      <c r="TP21"/>
      <c r="TQ21"/>
      <c r="TR21"/>
      <c r="TS21"/>
      <c r="TT21"/>
      <c r="TU21"/>
      <c r="TV21"/>
      <c r="TW21"/>
      <c r="TX21"/>
      <c r="TY21"/>
      <c r="TZ21"/>
      <c r="UA21"/>
      <c r="UB21"/>
      <c r="UC21"/>
      <c r="UD21"/>
      <c r="UE21"/>
      <c r="UF21"/>
      <c r="UG21"/>
      <c r="UH21"/>
      <c r="UI21"/>
      <c r="UJ21"/>
      <c r="UK21"/>
      <c r="UL21"/>
      <c r="UM21"/>
      <c r="UN21"/>
      <c r="UO21"/>
      <c r="UP21"/>
      <c r="UQ21"/>
      <c r="UR21"/>
      <c r="US21"/>
      <c r="UT21"/>
      <c r="UU21"/>
      <c r="UV21"/>
      <c r="UW21"/>
      <c r="UX21"/>
      <c r="UY21"/>
      <c r="UZ21"/>
      <c r="VA21"/>
      <c r="VB21"/>
      <c r="VC21"/>
      <c r="VD21"/>
      <c r="VE21"/>
      <c r="VF21"/>
      <c r="VG21"/>
      <c r="VH21"/>
      <c r="VI21"/>
      <c r="VJ21"/>
      <c r="VK21"/>
      <c r="VL21"/>
      <c r="VM21"/>
      <c r="VN21"/>
      <c r="VO21"/>
      <c r="VP21"/>
      <c r="VQ21"/>
      <c r="VR21"/>
      <c r="VS21"/>
      <c r="VT21"/>
      <c r="VU21"/>
      <c r="VV21"/>
      <c r="VW21"/>
      <c r="VX21"/>
      <c r="VY21"/>
      <c r="VZ21"/>
      <c r="WA21"/>
      <c r="WB21"/>
      <c r="WC21"/>
      <c r="WD21"/>
      <c r="WE21"/>
      <c r="WF21"/>
      <c r="WG21"/>
      <c r="WH21"/>
      <c r="WI21"/>
      <c r="WJ21"/>
      <c r="WK21"/>
      <c r="WL21"/>
      <c r="WM21"/>
      <c r="WN21"/>
      <c r="WO21"/>
      <c r="WP21"/>
      <c r="WQ21"/>
      <c r="WR21"/>
      <c r="WS21"/>
      <c r="WT21"/>
      <c r="WU21"/>
      <c r="WV21"/>
      <c r="WW21"/>
      <c r="WX21"/>
      <c r="WY21"/>
      <c r="WZ21"/>
      <c r="XA21"/>
      <c r="XB21"/>
      <c r="XC21"/>
      <c r="XD21"/>
      <c r="XE21"/>
      <c r="XF21"/>
      <c r="XG21"/>
      <c r="XH21"/>
      <c r="XI21"/>
      <c r="XJ21"/>
      <c r="XK21"/>
      <c r="XL21"/>
      <c r="XM21"/>
      <c r="XN21"/>
      <c r="XO21"/>
      <c r="XP21"/>
      <c r="XQ21"/>
      <c r="XR21"/>
      <c r="XS21"/>
      <c r="XT21"/>
      <c r="XU21"/>
      <c r="XV21"/>
      <c r="XW21"/>
      <c r="XX21"/>
      <c r="XY21"/>
      <c r="XZ21"/>
      <c r="YA21"/>
      <c r="YB21"/>
      <c r="YC21"/>
      <c r="YD21"/>
      <c r="YE21"/>
      <c r="YF21"/>
      <c r="YG21"/>
      <c r="YH21"/>
      <c r="YI21"/>
      <c r="YJ21"/>
      <c r="YK21"/>
      <c r="YL21"/>
      <c r="YM21"/>
      <c r="YN21"/>
      <c r="YO21"/>
      <c r="YP21"/>
      <c r="YQ21"/>
      <c r="YR21"/>
      <c r="YS21"/>
      <c r="YT21"/>
      <c r="YU21"/>
      <c r="YV21"/>
      <c r="YW21"/>
      <c r="YX21"/>
      <c r="YY21"/>
      <c r="YZ21"/>
      <c r="ZA21"/>
      <c r="ZB21"/>
      <c r="ZC21"/>
      <c r="ZD21"/>
      <c r="ZE21"/>
      <c r="ZF21"/>
      <c r="ZG21"/>
      <c r="ZH21"/>
      <c r="ZI21"/>
      <c r="ZJ21"/>
      <c r="ZK21"/>
      <c r="ZL21"/>
      <c r="ZM21"/>
      <c r="ZN21"/>
      <c r="ZO21"/>
      <c r="ZP21"/>
      <c r="ZQ21"/>
      <c r="ZR21"/>
      <c r="ZS21"/>
      <c r="ZT21"/>
      <c r="ZU21"/>
      <c r="ZV21"/>
      <c r="ZW21"/>
      <c r="ZX21"/>
      <c r="ZY21"/>
      <c r="ZZ21"/>
      <c r="AAA21"/>
      <c r="AAB21"/>
      <c r="AAC21"/>
      <c r="AAD21"/>
      <c r="AAE21"/>
      <c r="AAF21"/>
      <c r="AAG21"/>
      <c r="AAH21"/>
      <c r="AAI21"/>
      <c r="AAJ21"/>
      <c r="AAK21"/>
      <c r="AAL21"/>
      <c r="AAM21"/>
      <c r="AAN21"/>
      <c r="AAO21"/>
      <c r="AAP21"/>
      <c r="AAQ21"/>
      <c r="AAR21"/>
      <c r="AAS21"/>
      <c r="AAT21"/>
      <c r="AAU21"/>
      <c r="AAV21"/>
      <c r="AAW21"/>
      <c r="AAX21"/>
      <c r="AAY21"/>
      <c r="AAZ21"/>
      <c r="ABA21"/>
      <c r="ABB21"/>
      <c r="ABC21"/>
      <c r="ABD21"/>
      <c r="ABE21"/>
      <c r="ABF21"/>
      <c r="ABG21"/>
      <c r="ABH21"/>
      <c r="ABI21"/>
      <c r="ABJ21"/>
      <c r="ABK21"/>
      <c r="ABL21"/>
      <c r="ABM21"/>
      <c r="ABN21"/>
      <c r="ABO21"/>
      <c r="ABP21"/>
      <c r="ABQ21"/>
      <c r="ABR21"/>
      <c r="ABS21"/>
      <c r="ABT21"/>
      <c r="ABU21"/>
      <c r="ABV21"/>
      <c r="ABW21"/>
      <c r="ABX21"/>
      <c r="ABY21"/>
      <c r="ABZ21"/>
      <c r="ACA21"/>
      <c r="ACB21"/>
      <c r="ACC21"/>
      <c r="ACD21"/>
      <c r="ACE21"/>
      <c r="ACF21"/>
      <c r="ACG21"/>
      <c r="ACH21"/>
      <c r="ACI21"/>
      <c r="ACJ21"/>
      <c r="ACK21"/>
      <c r="ACL21"/>
      <c r="ACM21"/>
      <c r="ACN21"/>
      <c r="ACO21"/>
      <c r="ACP21"/>
      <c r="ACQ21"/>
      <c r="ACR21"/>
      <c r="ACS21"/>
      <c r="ACT21"/>
      <c r="ACU21"/>
      <c r="ACV21"/>
      <c r="ACW21"/>
      <c r="ACX21"/>
      <c r="ACY21"/>
      <c r="ACZ21"/>
      <c r="ADA21"/>
      <c r="ADB21"/>
      <c r="ADC21"/>
      <c r="ADD21"/>
      <c r="ADE21"/>
      <c r="ADF21"/>
      <c r="ADG21"/>
      <c r="ADH21"/>
      <c r="ADI21"/>
      <c r="ADJ21"/>
      <c r="ADK21"/>
      <c r="ADL21"/>
      <c r="ADM21"/>
      <c r="ADN21"/>
      <c r="ADO21"/>
      <c r="ADP21"/>
      <c r="ADQ21"/>
      <c r="ADR21"/>
      <c r="ADS21"/>
      <c r="ADT21"/>
      <c r="ADU21"/>
      <c r="ADV21"/>
      <c r="ADW21"/>
      <c r="ADX21"/>
      <c r="ADY21"/>
      <c r="ADZ21"/>
      <c r="AEA21"/>
      <c r="AEB21"/>
      <c r="AEC21"/>
      <c r="AED21"/>
      <c r="AEE21"/>
      <c r="AEF21"/>
      <c r="AEG21"/>
      <c r="AEH21"/>
      <c r="AEI21"/>
      <c r="AEJ21"/>
      <c r="AEK21"/>
      <c r="AEL21"/>
      <c r="AEM21"/>
      <c r="AEN21"/>
      <c r="AEO21"/>
      <c r="AEP21"/>
      <c r="AEQ21"/>
      <c r="AER21"/>
      <c r="AES21"/>
      <c r="AET21"/>
      <c r="AEU21"/>
      <c r="AEV21"/>
      <c r="AEW21"/>
      <c r="AEX21"/>
      <c r="AEY21"/>
      <c r="AEZ21"/>
      <c r="AFA21"/>
      <c r="AFB21"/>
      <c r="AFC21"/>
      <c r="AFD21"/>
      <c r="AFE21"/>
      <c r="AFF21"/>
      <c r="AFG21"/>
      <c r="AFH21"/>
      <c r="AFI21"/>
      <c r="AFJ21"/>
      <c r="AFK21"/>
      <c r="AFL21"/>
      <c r="AFM21"/>
      <c r="AFN21"/>
      <c r="AFO21"/>
      <c r="AFP21"/>
      <c r="AFQ21"/>
      <c r="AFR21"/>
      <c r="AFS21"/>
      <c r="AFT21"/>
      <c r="AFU21"/>
      <c r="AFV21"/>
      <c r="AFW21"/>
      <c r="AFX21"/>
      <c r="AFY21"/>
      <c r="AFZ21"/>
      <c r="AGA21"/>
      <c r="AGB21"/>
      <c r="AGC21"/>
      <c r="AGD21"/>
      <c r="AGE21"/>
      <c r="AGF21"/>
      <c r="AGG21"/>
      <c r="AGH21"/>
      <c r="AGI21"/>
      <c r="AGJ21"/>
      <c r="AGK21"/>
      <c r="AGL21"/>
      <c r="AGM21"/>
      <c r="AGN21"/>
      <c r="AGO21"/>
      <c r="AGP21"/>
      <c r="AGQ21"/>
      <c r="AGR21"/>
      <c r="AGS21"/>
      <c r="AGT21"/>
      <c r="AGU21"/>
      <c r="AGV21"/>
      <c r="AGW21"/>
      <c r="AGX21"/>
      <c r="AGY21"/>
      <c r="AGZ21"/>
      <c r="AHA21"/>
      <c r="AHB21"/>
      <c r="AHC21"/>
      <c r="AHD21"/>
      <c r="AHE21"/>
      <c r="AHF21"/>
      <c r="AHG21"/>
      <c r="AHH21"/>
      <c r="AHI21"/>
      <c r="AHJ21"/>
      <c r="AHK21"/>
      <c r="AHL21"/>
      <c r="AHM21"/>
      <c r="AHN21"/>
      <c r="AHO21"/>
      <c r="AHP21"/>
      <c r="AHQ21"/>
      <c r="AHR21"/>
      <c r="AHS21"/>
      <c r="AHT21"/>
      <c r="AHU21"/>
      <c r="AHV21"/>
      <c r="AHW21"/>
      <c r="AHX21"/>
      <c r="AHY21"/>
      <c r="AHZ21"/>
      <c r="AIA21"/>
      <c r="AIB21"/>
      <c r="AIC21"/>
      <c r="AID21"/>
      <c r="AIE21"/>
      <c r="AIF21"/>
      <c r="AIG21"/>
      <c r="AIH21"/>
      <c r="AII21"/>
      <c r="AIJ21"/>
      <c r="AIK21"/>
      <c r="AIL21"/>
      <c r="AIM21"/>
      <c r="AIN21"/>
      <c r="AIO21"/>
      <c r="AIP21"/>
      <c r="AIQ21"/>
      <c r="AIR21"/>
      <c r="AIS21"/>
      <c r="AIT21"/>
      <c r="AIU21"/>
      <c r="AIV21"/>
      <c r="AIW21"/>
      <c r="AIX21"/>
      <c r="AIY21"/>
      <c r="AIZ21"/>
      <c r="AJA21"/>
      <c r="AJB21"/>
      <c r="AJC21"/>
      <c r="AJD21"/>
      <c r="AJE21"/>
      <c r="AJF21"/>
      <c r="AJG21"/>
      <c r="AJH21"/>
      <c r="AJI21"/>
      <c r="AJJ21"/>
      <c r="AJK21"/>
      <c r="AJL21"/>
      <c r="AJM21"/>
      <c r="AJN21"/>
      <c r="AJO21"/>
      <c r="AJP21"/>
      <c r="AJQ21"/>
      <c r="AJR21"/>
      <c r="AJS21"/>
      <c r="AJT21"/>
      <c r="AJU21"/>
      <c r="AJV21"/>
      <c r="AJW21"/>
      <c r="AJX21"/>
      <c r="AJY21"/>
      <c r="AJZ21"/>
      <c r="AKA21"/>
      <c r="AKB21"/>
      <c r="AKC21"/>
      <c r="AKD21"/>
      <c r="AKE21"/>
      <c r="AKF21"/>
      <c r="AKG21"/>
      <c r="AKH21"/>
      <c r="AKI21"/>
      <c r="AKJ21"/>
      <c r="AKK21"/>
      <c r="AKL21"/>
      <c r="AKM21"/>
      <c r="AKN21"/>
      <c r="AKO21"/>
      <c r="AKP21"/>
      <c r="AKQ21"/>
      <c r="AKR21"/>
      <c r="AKS21"/>
      <c r="AKT21"/>
      <c r="AKU21"/>
      <c r="AKV21"/>
      <c r="AKW21"/>
      <c r="AKX21"/>
      <c r="AKY21"/>
      <c r="AKZ21"/>
      <c r="ALA21"/>
      <c r="ALB21"/>
      <c r="ALC21"/>
      <c r="ALD21"/>
      <c r="ALE21"/>
      <c r="ALF21"/>
      <c r="ALG21"/>
      <c r="ALH21"/>
      <c r="ALI21"/>
      <c r="ALJ21"/>
      <c r="ALK21"/>
      <c r="ALL21"/>
      <c r="ALM21"/>
      <c r="ALN21"/>
      <c r="ALO21"/>
      <c r="ALP21"/>
      <c r="ALQ21"/>
      <c r="ALR21"/>
      <c r="ALS21"/>
      <c r="ALT21"/>
      <c r="ALU21"/>
      <c r="ALV21"/>
      <c r="ALW21"/>
      <c r="ALX21"/>
      <c r="ALY21"/>
      <c r="AMA21"/>
      <c r="AMB21"/>
      <c r="AMC21"/>
      <c r="AMD21"/>
      <c r="AME21"/>
      <c r="AMF21"/>
      <c r="AMG21"/>
      <c r="AMH21"/>
      <c r="AMI21"/>
      <c r="AMJ21"/>
      <c r="AMK21"/>
    </row>
    <row r="22" s="57" customFormat="1" spans="1:18">
      <c r="A22" s="67" t="s">
        <v>57</v>
      </c>
      <c r="B22" s="61"/>
      <c r="D22" s="61">
        <f>SUM(F22:S22)</f>
        <v>47</v>
      </c>
      <c r="F22" s="57">
        <v>11</v>
      </c>
      <c r="G22" s="57">
        <v>2</v>
      </c>
      <c r="H22" s="57">
        <v>1</v>
      </c>
      <c r="K22" s="57">
        <v>5</v>
      </c>
      <c r="L22" s="57">
        <v>3</v>
      </c>
      <c r="M22" s="57">
        <v>3</v>
      </c>
      <c r="O22" s="57">
        <v>19</v>
      </c>
      <c r="Q22" s="57">
        <v>1</v>
      </c>
      <c r="R22" s="57">
        <v>2</v>
      </c>
    </row>
    <row r="23" spans="1015:1025">
      <c r="AMA23"/>
      <c r="AMB23"/>
      <c r="AMC23"/>
      <c r="AMD23"/>
      <c r="AME23"/>
      <c r="AMF23"/>
      <c r="AMG23"/>
      <c r="AMH23"/>
      <c r="AMI23"/>
      <c r="AMJ23"/>
      <c r="AMK23"/>
    </row>
    <row r="24" s="60" customFormat="1" spans="1:19">
      <c r="A24" s="60" t="s">
        <v>58</v>
      </c>
      <c r="B24" s="61"/>
      <c r="D24" s="60">
        <f>SUM(F24:S24)</f>
        <v>52098</v>
      </c>
      <c r="F24" s="60">
        <f t="shared" ref="F24:S24" si="1">SUM(F2:F22)</f>
        <v>5544</v>
      </c>
      <c r="G24" s="60">
        <f t="shared" si="1"/>
        <v>2405</v>
      </c>
      <c r="H24" s="60">
        <f t="shared" si="1"/>
        <v>11253</v>
      </c>
      <c r="I24" s="60">
        <f t="shared" si="1"/>
        <v>2488</v>
      </c>
      <c r="J24" s="60">
        <f t="shared" si="1"/>
        <v>4567</v>
      </c>
      <c r="K24" s="60">
        <f t="shared" si="1"/>
        <v>4445</v>
      </c>
      <c r="L24" s="60">
        <f t="shared" si="1"/>
        <v>3556</v>
      </c>
      <c r="M24" s="60">
        <f t="shared" si="1"/>
        <v>1768</v>
      </c>
      <c r="N24" s="60">
        <f t="shared" si="1"/>
        <v>3515</v>
      </c>
      <c r="O24" s="60">
        <f t="shared" si="1"/>
        <v>4993</v>
      </c>
      <c r="P24" s="60">
        <f t="shared" si="1"/>
        <v>2204</v>
      </c>
      <c r="Q24" s="60">
        <f t="shared" si="1"/>
        <v>2093</v>
      </c>
      <c r="R24" s="60">
        <f t="shared" si="1"/>
        <v>1721</v>
      </c>
      <c r="S24" s="60">
        <f t="shared" si="1"/>
        <v>1546</v>
      </c>
    </row>
    <row r="25" spans="1:1025">
      <c r="A25" s="67" t="s">
        <v>59</v>
      </c>
      <c r="C25"/>
      <c r="D25" s="61">
        <f>SUM(F25:S25)</f>
        <v>1238</v>
      </c>
      <c r="E25"/>
      <c r="F25" s="61">
        <v>143</v>
      </c>
      <c r="G25" s="61">
        <v>93</v>
      </c>
      <c r="H25" s="61">
        <v>114</v>
      </c>
      <c r="I25" s="61">
        <v>23</v>
      </c>
      <c r="J25" s="61">
        <v>148</v>
      </c>
      <c r="K25" s="61">
        <v>43</v>
      </c>
      <c r="L25" s="61">
        <v>83</v>
      </c>
      <c r="M25" s="61">
        <v>94</v>
      </c>
      <c r="N25" s="61">
        <v>132</v>
      </c>
      <c r="O25" s="61">
        <v>143</v>
      </c>
      <c r="P25" s="61">
        <v>76</v>
      </c>
      <c r="Q25" s="61">
        <v>30</v>
      </c>
      <c r="R25" s="61">
        <v>94</v>
      </c>
      <c r="S25" s="61">
        <v>22</v>
      </c>
      <c r="AME25"/>
      <c r="AMF25"/>
      <c r="AMG25"/>
      <c r="AMH25"/>
      <c r="AMI25"/>
      <c r="AMJ25"/>
      <c r="AMK25"/>
    </row>
    <row r="26" spans="3:23">
      <c r="C26"/>
      <c r="D26" s="60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U26"/>
      <c r="V26"/>
      <c r="W26"/>
    </row>
    <row r="27" spans="3:23"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U27"/>
      <c r="V27"/>
      <c r="W27"/>
    </row>
    <row r="28" spans="3:23"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U28"/>
      <c r="V28"/>
      <c r="W28"/>
    </row>
    <row r="29" spans="3:24">
      <c r="C29"/>
      <c r="D29" s="60" t="s">
        <v>60</v>
      </c>
      <c r="E29" s="60" t="s">
        <v>61</v>
      </c>
      <c r="F29" s="63" t="s">
        <v>3</v>
      </c>
      <c r="G29" s="63" t="s">
        <v>4</v>
      </c>
      <c r="H29" s="63" t="s">
        <v>5</v>
      </c>
      <c r="I29" s="63" t="s">
        <v>6</v>
      </c>
      <c r="J29" s="63" t="s">
        <v>7</v>
      </c>
      <c r="K29" s="63" t="s">
        <v>8</v>
      </c>
      <c r="L29" s="63" t="s">
        <v>9</v>
      </c>
      <c r="M29" s="63" t="s">
        <v>10</v>
      </c>
      <c r="N29" s="63" t="s">
        <v>11</v>
      </c>
      <c r="O29" s="63" t="s">
        <v>12</v>
      </c>
      <c r="P29" s="63" t="s">
        <v>13</v>
      </c>
      <c r="Q29" s="63" t="s">
        <v>14</v>
      </c>
      <c r="R29" s="63" t="s">
        <v>15</v>
      </c>
      <c r="S29" s="63" t="s">
        <v>16</v>
      </c>
      <c r="U29" s="63" t="s">
        <v>17</v>
      </c>
      <c r="V29" s="63" t="s">
        <v>15</v>
      </c>
      <c r="W29" s="63" t="s">
        <v>16</v>
      </c>
      <c r="X29" s="61" t="s">
        <v>18</v>
      </c>
    </row>
    <row r="30" spans="3:23">
      <c r="C30" s="61" t="s">
        <v>62</v>
      </c>
      <c r="D30" s="68" t="s">
        <v>59</v>
      </c>
      <c r="E30" s="61">
        <f>SUM(F30,J30,N30,P30,S30)</f>
        <v>85</v>
      </c>
      <c r="F30" s="61">
        <v>44</v>
      </c>
      <c r="G30"/>
      <c r="H30"/>
      <c r="I30"/>
      <c r="J30" s="61">
        <v>12</v>
      </c>
      <c r="K30"/>
      <c r="L30"/>
      <c r="M30" s="67" t="s">
        <v>63</v>
      </c>
      <c r="N30" s="61">
        <v>7</v>
      </c>
      <c r="O30"/>
      <c r="P30" s="61">
        <v>19</v>
      </c>
      <c r="Q30"/>
      <c r="R30"/>
      <c r="S30" s="61">
        <v>3</v>
      </c>
      <c r="V30"/>
      <c r="W30"/>
    </row>
    <row r="31" spans="3:23">
      <c r="C31"/>
      <c r="D31" s="68" t="s">
        <v>64</v>
      </c>
      <c r="E31" s="61">
        <f>SUM(F31,J31,N31,P31,S31)</f>
        <v>3329</v>
      </c>
      <c r="F31" s="61">
        <v>1554</v>
      </c>
      <c r="G31"/>
      <c r="H31"/>
      <c r="I31"/>
      <c r="J31" s="61">
        <v>538</v>
      </c>
      <c r="K31"/>
      <c r="L31"/>
      <c r="M31" s="67" t="s">
        <v>65</v>
      </c>
      <c r="N31" s="61">
        <v>111</v>
      </c>
      <c r="O31"/>
      <c r="P31" s="61">
        <v>623</v>
      </c>
      <c r="Q31"/>
      <c r="R31"/>
      <c r="S31" s="61">
        <v>503</v>
      </c>
      <c r="V31"/>
      <c r="W31"/>
    </row>
    <row r="32" spans="3:23">
      <c r="C32" s="61" t="s">
        <v>66</v>
      </c>
      <c r="D32" s="68" t="s">
        <v>59</v>
      </c>
      <c r="E32" s="61">
        <f>SUM(O32,P32,Q32,S32)</f>
        <v>55</v>
      </c>
      <c r="F32"/>
      <c r="G32"/>
      <c r="H32"/>
      <c r="I32"/>
      <c r="J32"/>
      <c r="K32"/>
      <c r="L32"/>
      <c r="M32" s="67" t="s">
        <v>63</v>
      </c>
      <c r="N32"/>
      <c r="O32" s="61">
        <v>23</v>
      </c>
      <c r="P32" s="61">
        <v>13</v>
      </c>
      <c r="Q32" s="61">
        <v>15</v>
      </c>
      <c r="R32"/>
      <c r="S32" s="61">
        <v>4</v>
      </c>
      <c r="V32"/>
      <c r="W32"/>
    </row>
    <row r="33" spans="3:23">
      <c r="C33"/>
      <c r="D33" s="68" t="s">
        <v>64</v>
      </c>
      <c r="E33" s="61">
        <f>SUM(O33,P33,Q33,S33)</f>
        <v>1739</v>
      </c>
      <c r="F33"/>
      <c r="G33"/>
      <c r="H33"/>
      <c r="I33"/>
      <c r="J33"/>
      <c r="K33"/>
      <c r="L33"/>
      <c r="M33" s="61">
        <v>100</v>
      </c>
      <c r="N33"/>
      <c r="O33" s="61">
        <v>958</v>
      </c>
      <c r="P33" s="61">
        <v>200</v>
      </c>
      <c r="Q33" s="61">
        <v>211</v>
      </c>
      <c r="R33"/>
      <c r="S33" s="61">
        <v>370</v>
      </c>
      <c r="V33"/>
      <c r="W33"/>
    </row>
    <row r="34" spans="3:23">
      <c r="C34" s="61" t="s">
        <v>67</v>
      </c>
      <c r="D34" s="68" t="s">
        <v>59</v>
      </c>
      <c r="E34" s="61">
        <f t="shared" ref="E34:E59" si="2">SUM(F34:S34)</f>
        <v>73</v>
      </c>
      <c r="F34"/>
      <c r="G34" s="61">
        <v>16</v>
      </c>
      <c r="H34" s="61">
        <v>15</v>
      </c>
      <c r="I34" s="61">
        <v>7</v>
      </c>
      <c r="J34" s="61">
        <v>17</v>
      </c>
      <c r="K34"/>
      <c r="L34"/>
      <c r="M34"/>
      <c r="N34" s="61">
        <v>4</v>
      </c>
      <c r="O34"/>
      <c r="P34"/>
      <c r="Q34" s="61">
        <v>12</v>
      </c>
      <c r="R34"/>
      <c r="S34" s="61">
        <v>2</v>
      </c>
      <c r="V34"/>
      <c r="W34"/>
    </row>
    <row r="35" spans="3:23">
      <c r="C35"/>
      <c r="D35" s="68" t="s">
        <v>64</v>
      </c>
      <c r="E35" s="61">
        <f t="shared" si="2"/>
        <v>5277</v>
      </c>
      <c r="F35"/>
      <c r="G35" s="61">
        <v>424</v>
      </c>
      <c r="H35" s="61">
        <v>3339</v>
      </c>
      <c r="I35" s="61">
        <v>667</v>
      </c>
      <c r="J35" s="61">
        <v>383</v>
      </c>
      <c r="K35"/>
      <c r="L35"/>
      <c r="M35"/>
      <c r="N35" s="61">
        <v>136</v>
      </c>
      <c r="O35"/>
      <c r="P35"/>
      <c r="Q35" s="61">
        <v>45</v>
      </c>
      <c r="R35"/>
      <c r="S35" s="61">
        <v>283</v>
      </c>
      <c r="V35"/>
      <c r="W35" s="61">
        <v>1912</v>
      </c>
    </row>
    <row r="36" spans="3:23">
      <c r="C36" s="61" t="s">
        <v>68</v>
      </c>
      <c r="D36" s="63" t="s">
        <v>59</v>
      </c>
      <c r="E36" s="61">
        <f t="shared" si="2"/>
        <v>10</v>
      </c>
      <c r="F36"/>
      <c r="G36"/>
      <c r="H36"/>
      <c r="J36"/>
      <c r="K36"/>
      <c r="L36" s="61">
        <v>10</v>
      </c>
      <c r="M36"/>
      <c r="N36"/>
      <c r="O36"/>
      <c r="P36"/>
      <c r="Q36"/>
      <c r="R36"/>
      <c r="S36"/>
      <c r="V36"/>
      <c r="W36"/>
    </row>
    <row r="37" spans="3:23">
      <c r="C37"/>
      <c r="D37" s="63" t="s">
        <v>64</v>
      </c>
      <c r="E37" s="61">
        <f t="shared" si="2"/>
        <v>248</v>
      </c>
      <c r="F37"/>
      <c r="G37"/>
      <c r="H37"/>
      <c r="J37"/>
      <c r="K37"/>
      <c r="L37" s="61">
        <v>248</v>
      </c>
      <c r="M37"/>
      <c r="N37"/>
      <c r="O37"/>
      <c r="P37"/>
      <c r="Q37"/>
      <c r="R37"/>
      <c r="S37"/>
      <c r="V37"/>
      <c r="W37" s="61">
        <v>8000</v>
      </c>
    </row>
    <row r="38" spans="3:23">
      <c r="C38" s="61" t="s">
        <v>69</v>
      </c>
      <c r="D38" s="68" t="s">
        <v>59</v>
      </c>
      <c r="E38" s="61">
        <f t="shared" si="2"/>
        <v>45</v>
      </c>
      <c r="F38"/>
      <c r="G38"/>
      <c r="H38"/>
      <c r="J38"/>
      <c r="K38"/>
      <c r="L38"/>
      <c r="M38"/>
      <c r="N38"/>
      <c r="O38"/>
      <c r="P38"/>
      <c r="Q38" s="61">
        <v>1</v>
      </c>
      <c r="R38" s="61">
        <v>44</v>
      </c>
      <c r="S38"/>
      <c r="V38"/>
      <c r="W38"/>
    </row>
    <row r="39" spans="3:23">
      <c r="C39"/>
      <c r="D39" s="68" t="s">
        <v>64</v>
      </c>
      <c r="E39" s="61">
        <f t="shared" si="2"/>
        <v>1258</v>
      </c>
      <c r="F39"/>
      <c r="G39"/>
      <c r="H39"/>
      <c r="J39"/>
      <c r="K39"/>
      <c r="L39"/>
      <c r="M39"/>
      <c r="N39"/>
      <c r="O39"/>
      <c r="P39"/>
      <c r="Q39" s="61">
        <v>701</v>
      </c>
      <c r="R39" s="61">
        <v>557</v>
      </c>
      <c r="S39"/>
      <c r="V39" s="61">
        <v>2000</v>
      </c>
      <c r="W39"/>
    </row>
    <row r="40" spans="3:23">
      <c r="C40" s="61" t="s">
        <v>70</v>
      </c>
      <c r="D40" s="68" t="s">
        <v>59</v>
      </c>
      <c r="E40" s="61">
        <f t="shared" si="2"/>
        <v>99</v>
      </c>
      <c r="F40"/>
      <c r="G40"/>
      <c r="H40"/>
      <c r="J40" s="61">
        <v>15</v>
      </c>
      <c r="K40" s="61">
        <v>12</v>
      </c>
      <c r="L40"/>
      <c r="M40" s="61">
        <v>24</v>
      </c>
      <c r="N40" s="61">
        <v>9</v>
      </c>
      <c r="O40" s="61">
        <v>17</v>
      </c>
      <c r="P40" s="61">
        <v>13</v>
      </c>
      <c r="Q40" s="61">
        <v>1</v>
      </c>
      <c r="R40"/>
      <c r="S40" s="61">
        <v>8</v>
      </c>
      <c r="V40"/>
      <c r="W40"/>
    </row>
    <row r="41" spans="3:23">
      <c r="C41"/>
      <c r="D41" s="68" t="s">
        <v>64</v>
      </c>
      <c r="E41" s="61">
        <f t="shared" si="2"/>
        <v>4002</v>
      </c>
      <c r="F41"/>
      <c r="G41"/>
      <c r="H41"/>
      <c r="J41" s="61">
        <v>335</v>
      </c>
      <c r="K41" s="61">
        <v>880</v>
      </c>
      <c r="L41"/>
      <c r="M41" s="61">
        <v>403</v>
      </c>
      <c r="N41" s="61">
        <v>174</v>
      </c>
      <c r="O41" s="61">
        <v>937</v>
      </c>
      <c r="P41" s="61">
        <v>325</v>
      </c>
      <c r="Q41" s="61">
        <v>635</v>
      </c>
      <c r="R41"/>
      <c r="S41" s="61">
        <v>313</v>
      </c>
      <c r="V41"/>
      <c r="W41"/>
    </row>
    <row r="42" spans="3:23">
      <c r="C42" s="61" t="s">
        <v>71</v>
      </c>
      <c r="D42" s="68" t="s">
        <v>59</v>
      </c>
      <c r="E42" s="61">
        <f t="shared" si="2"/>
        <v>33</v>
      </c>
      <c r="F42" s="61">
        <v>27</v>
      </c>
      <c r="G42"/>
      <c r="H42"/>
      <c r="J42"/>
      <c r="K42"/>
      <c r="L42"/>
      <c r="M42"/>
      <c r="N42"/>
      <c r="O42"/>
      <c r="P42"/>
      <c r="Q42" s="61">
        <v>1</v>
      </c>
      <c r="R42"/>
      <c r="S42" s="61">
        <v>5</v>
      </c>
      <c r="V42"/>
      <c r="W42"/>
    </row>
    <row r="43" spans="3:23">
      <c r="C43"/>
      <c r="D43" s="68" t="s">
        <v>64</v>
      </c>
      <c r="E43" s="61">
        <f t="shared" si="2"/>
        <v>1650</v>
      </c>
      <c r="F43" s="61">
        <v>1072</v>
      </c>
      <c r="G43"/>
      <c r="H43"/>
      <c r="J43"/>
      <c r="K43"/>
      <c r="L43"/>
      <c r="M43"/>
      <c r="N43"/>
      <c r="O43"/>
      <c r="P43"/>
      <c r="Q43" s="61">
        <v>501</v>
      </c>
      <c r="R43"/>
      <c r="S43" s="61">
        <v>77</v>
      </c>
      <c r="V43"/>
      <c r="W43" s="61">
        <v>900</v>
      </c>
    </row>
    <row r="44" spans="3:23">
      <c r="C44" s="61" t="s">
        <v>72</v>
      </c>
      <c r="D44" s="68" t="s">
        <v>59</v>
      </c>
      <c r="E44" s="61">
        <f t="shared" si="2"/>
        <v>35</v>
      </c>
      <c r="G44"/>
      <c r="H44"/>
      <c r="J44"/>
      <c r="K44"/>
      <c r="L44"/>
      <c r="M44"/>
      <c r="N44" s="61">
        <v>16</v>
      </c>
      <c r="O44" s="61">
        <v>12</v>
      </c>
      <c r="P44"/>
      <c r="R44" s="61">
        <v>7</v>
      </c>
      <c r="V44"/>
      <c r="W44"/>
    </row>
    <row r="45" spans="3:23">
      <c r="C45"/>
      <c r="D45" s="68" t="s">
        <v>64</v>
      </c>
      <c r="E45" s="61">
        <f t="shared" si="2"/>
        <v>1223</v>
      </c>
      <c r="G45"/>
      <c r="H45"/>
      <c r="J45"/>
      <c r="K45"/>
      <c r="L45"/>
      <c r="M45"/>
      <c r="N45" s="61">
        <v>428</v>
      </c>
      <c r="O45" s="61">
        <v>759</v>
      </c>
      <c r="P45"/>
      <c r="R45" s="61">
        <v>36</v>
      </c>
      <c r="V45"/>
      <c r="W45" s="61">
        <v>7000</v>
      </c>
    </row>
    <row r="46" spans="3:23">
      <c r="C46" s="61" t="s">
        <v>73</v>
      </c>
      <c r="D46" s="68" t="s">
        <v>59</v>
      </c>
      <c r="E46" s="61">
        <f t="shared" si="2"/>
        <v>52</v>
      </c>
      <c r="G46" s="61">
        <v>8</v>
      </c>
      <c r="H46" s="61">
        <v>12</v>
      </c>
      <c r="J46" s="61">
        <v>26</v>
      </c>
      <c r="K46"/>
      <c r="L46"/>
      <c r="M46"/>
      <c r="N46"/>
      <c r="O46"/>
      <c r="P46"/>
      <c r="R46" s="61">
        <v>6</v>
      </c>
      <c r="V46"/>
      <c r="W46"/>
    </row>
    <row r="47" spans="3:23">
      <c r="C47"/>
      <c r="D47" s="68" t="s">
        <v>64</v>
      </c>
      <c r="E47" s="61">
        <f t="shared" si="2"/>
        <v>3780</v>
      </c>
      <c r="G47" s="61">
        <v>507</v>
      </c>
      <c r="H47" s="61">
        <v>2950</v>
      </c>
      <c r="J47" s="61">
        <v>303</v>
      </c>
      <c r="K47"/>
      <c r="L47"/>
      <c r="M47"/>
      <c r="N47"/>
      <c r="O47"/>
      <c r="P47"/>
      <c r="R47" s="61">
        <v>20</v>
      </c>
      <c r="V47"/>
      <c r="W47" s="61">
        <v>2800</v>
      </c>
    </row>
    <row r="48" spans="3:23">
      <c r="C48" s="61" t="s">
        <v>74</v>
      </c>
      <c r="D48" s="68" t="s">
        <v>59</v>
      </c>
      <c r="E48" s="61">
        <f t="shared" si="2"/>
        <v>55</v>
      </c>
      <c r="J48"/>
      <c r="K48" s="61">
        <v>8</v>
      </c>
      <c r="L48" s="61">
        <v>16</v>
      </c>
      <c r="M48"/>
      <c r="N48"/>
      <c r="O48"/>
      <c r="P48" s="61">
        <v>31</v>
      </c>
      <c r="R48"/>
      <c r="V48"/>
      <c r="W48"/>
    </row>
    <row r="49" spans="3:23">
      <c r="C49"/>
      <c r="D49" s="68" t="s">
        <v>64</v>
      </c>
      <c r="E49" s="61">
        <f t="shared" si="2"/>
        <v>2684</v>
      </c>
      <c r="J49"/>
      <c r="K49" s="61">
        <v>1192</v>
      </c>
      <c r="L49" s="61">
        <v>436</v>
      </c>
      <c r="M49"/>
      <c r="N49"/>
      <c r="O49"/>
      <c r="P49" s="61">
        <v>1056</v>
      </c>
      <c r="R49"/>
      <c r="V49" s="67" t="s">
        <v>75</v>
      </c>
      <c r="W49" s="67" t="s">
        <v>75</v>
      </c>
    </row>
    <row r="50" spans="3:23">
      <c r="C50" s="61" t="s">
        <v>76</v>
      </c>
      <c r="D50" s="68" t="s">
        <v>59</v>
      </c>
      <c r="E50" s="61">
        <f t="shared" si="2"/>
        <v>20</v>
      </c>
      <c r="J50"/>
      <c r="K50"/>
      <c r="L50"/>
      <c r="M50"/>
      <c r="N50" s="61">
        <v>20</v>
      </c>
      <c r="O50"/>
      <c r="R50"/>
      <c r="V50" s="67" t="s">
        <v>77</v>
      </c>
      <c r="W50" s="67" t="s">
        <v>77</v>
      </c>
    </row>
    <row r="51" spans="3:23">
      <c r="C51"/>
      <c r="D51" s="68" t="s">
        <v>64</v>
      </c>
      <c r="E51" s="61">
        <f t="shared" si="2"/>
        <v>288</v>
      </c>
      <c r="J51"/>
      <c r="K51"/>
      <c r="L51"/>
      <c r="M51"/>
      <c r="N51" s="61">
        <v>288</v>
      </c>
      <c r="O51"/>
      <c r="R51"/>
      <c r="V51" s="61">
        <v>35000</v>
      </c>
      <c r="W51" s="61">
        <v>35000</v>
      </c>
    </row>
    <row r="52" spans="3:18">
      <c r="C52" s="61" t="s">
        <v>78</v>
      </c>
      <c r="D52" s="68" t="s">
        <v>59</v>
      </c>
      <c r="E52" s="61">
        <f t="shared" si="2"/>
        <v>67</v>
      </c>
      <c r="J52"/>
      <c r="K52" s="61">
        <v>8</v>
      </c>
      <c r="L52"/>
      <c r="M52" s="61">
        <v>20</v>
      </c>
      <c r="O52" s="61">
        <v>24</v>
      </c>
      <c r="R52" s="61">
        <v>15</v>
      </c>
    </row>
    <row r="53" spans="3:18">
      <c r="C53"/>
      <c r="D53" s="68" t="s">
        <v>64</v>
      </c>
      <c r="E53" s="61">
        <f t="shared" si="2"/>
        <v>2373</v>
      </c>
      <c r="J53"/>
      <c r="K53" s="61">
        <v>1073</v>
      </c>
      <c r="L53"/>
      <c r="M53" s="61">
        <v>554</v>
      </c>
      <c r="O53" s="61">
        <v>665</v>
      </c>
      <c r="R53" s="61">
        <v>81</v>
      </c>
    </row>
    <row r="54" spans="3:18">
      <c r="C54" s="61" t="s">
        <v>79</v>
      </c>
      <c r="D54" s="68" t="s">
        <v>59</v>
      </c>
      <c r="E54" s="61">
        <f t="shared" si="2"/>
        <v>48</v>
      </c>
      <c r="J54" s="61">
        <v>38</v>
      </c>
      <c r="L54"/>
      <c r="R54" s="61">
        <v>10</v>
      </c>
    </row>
    <row r="55" spans="3:18">
      <c r="C55"/>
      <c r="D55" s="68" t="s">
        <v>64</v>
      </c>
      <c r="E55" s="61">
        <f t="shared" si="2"/>
        <v>1146</v>
      </c>
      <c r="J55" s="61">
        <v>868</v>
      </c>
      <c r="L55"/>
      <c r="R55" s="61">
        <v>278</v>
      </c>
    </row>
    <row r="56" spans="3:18">
      <c r="C56" s="61" t="s">
        <v>79</v>
      </c>
      <c r="D56" s="68" t="s">
        <v>59</v>
      </c>
      <c r="E56" s="61">
        <f t="shared" si="2"/>
        <v>16</v>
      </c>
      <c r="L56" s="61">
        <v>16</v>
      </c>
      <c r="R56"/>
    </row>
    <row r="57" spans="3:18">
      <c r="C57"/>
      <c r="D57" s="68" t="s">
        <v>64</v>
      </c>
      <c r="E57" s="61">
        <f t="shared" si="2"/>
        <v>491</v>
      </c>
      <c r="L57" s="61">
        <v>491</v>
      </c>
      <c r="R57"/>
    </row>
    <row r="58" spans="3:18">
      <c r="C58" s="61" t="s">
        <v>80</v>
      </c>
      <c r="D58" s="68" t="s">
        <v>59</v>
      </c>
      <c r="E58" s="61">
        <f t="shared" si="2"/>
        <v>6</v>
      </c>
      <c r="R58" s="61">
        <v>6</v>
      </c>
    </row>
    <row r="59" spans="4:18">
      <c r="D59" s="68" t="s">
        <v>64</v>
      </c>
      <c r="E59" s="61">
        <f t="shared" si="2"/>
        <v>189</v>
      </c>
      <c r="R59" s="61">
        <v>189</v>
      </c>
    </row>
    <row r="61" spans="3:24">
      <c r="C61" s="61" t="s">
        <v>81</v>
      </c>
      <c r="D61" s="68" t="s">
        <v>59</v>
      </c>
      <c r="F61" s="61">
        <v>16</v>
      </c>
      <c r="H61" s="61">
        <v>15</v>
      </c>
      <c r="O61" s="61">
        <v>17</v>
      </c>
      <c r="R61" s="61">
        <v>6</v>
      </c>
      <c r="U61" s="61" t="s">
        <v>82</v>
      </c>
      <c r="V61" s="61">
        <v>10000</v>
      </c>
      <c r="W61" s="61">
        <v>10000</v>
      </c>
      <c r="X61" s="61">
        <v>7000</v>
      </c>
    </row>
    <row r="62" spans="4:18">
      <c r="D62" s="68" t="s">
        <v>64</v>
      </c>
      <c r="F62" s="61">
        <v>1423</v>
      </c>
      <c r="H62" s="61">
        <v>146</v>
      </c>
      <c r="O62" s="61">
        <v>493</v>
      </c>
      <c r="R62" s="61">
        <v>560</v>
      </c>
    </row>
    <row r="63" spans="3:24">
      <c r="C63" s="61" t="s">
        <v>83</v>
      </c>
      <c r="D63" s="68" t="s">
        <v>59</v>
      </c>
      <c r="J63" s="61">
        <v>8</v>
      </c>
      <c r="L63" s="61">
        <v>9</v>
      </c>
      <c r="M63" s="61">
        <v>10</v>
      </c>
      <c r="V63" s="61">
        <v>40000</v>
      </c>
      <c r="X63" s="61">
        <v>10000</v>
      </c>
    </row>
    <row r="64" spans="4:23">
      <c r="D64" s="68" t="s">
        <v>64</v>
      </c>
      <c r="J64" s="61">
        <v>1287</v>
      </c>
      <c r="L64" s="61">
        <v>118</v>
      </c>
      <c r="M64" s="61">
        <v>128</v>
      </c>
      <c r="W64" s="61">
        <v>4000</v>
      </c>
    </row>
    <row r="66" spans="1024:1025">
      <c r="AMJ66"/>
      <c r="AMK66"/>
    </row>
    <row r="67" spans="1024:1025">
      <c r="AMJ67"/>
      <c r="AMK67"/>
    </row>
    <row r="68" spans="4:1025">
      <c r="D68" s="61"/>
      <c r="ALW68"/>
      <c r="ALX68"/>
      <c r="ALY68"/>
      <c r="ALZ68"/>
      <c r="AMA68"/>
      <c r="AMB68"/>
      <c r="AMC68"/>
      <c r="AMD68"/>
      <c r="AME68"/>
      <c r="AMF68"/>
      <c r="AMG68"/>
      <c r="AMH68"/>
      <c r="AMI68"/>
      <c r="AMJ68"/>
      <c r="AMK68"/>
    </row>
  </sheetData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43"/>
  <sheetViews>
    <sheetView workbookViewId="0">
      <selection activeCell="I18" sqref="I18"/>
    </sheetView>
  </sheetViews>
  <sheetFormatPr defaultColWidth="9" defaultRowHeight="14"/>
  <sheetData>
    <row r="1" spans="1:1">
      <c r="A1" t="s">
        <v>84</v>
      </c>
    </row>
    <row r="2" spans="1:1">
      <c r="A2" t="s">
        <v>85</v>
      </c>
    </row>
    <row r="3" spans="1:1">
      <c r="A3" t="s">
        <v>86</v>
      </c>
    </row>
    <row r="4" spans="1:1">
      <c r="A4" t="s">
        <v>87</v>
      </c>
    </row>
    <row r="5" spans="1:1">
      <c r="A5" t="s">
        <v>88</v>
      </c>
    </row>
    <row r="6" spans="1:1">
      <c r="A6" t="s">
        <v>89</v>
      </c>
    </row>
    <row r="7" spans="1:1">
      <c r="A7" t="s">
        <v>90</v>
      </c>
    </row>
    <row r="8" spans="1:1">
      <c r="A8" t="s">
        <v>91</v>
      </c>
    </row>
    <row r="9" spans="1:1">
      <c r="A9" t="s">
        <v>92</v>
      </c>
    </row>
    <row r="10" spans="1:1">
      <c r="A10" t="s">
        <v>93</v>
      </c>
    </row>
    <row r="12" spans="1:1">
      <c r="A12" t="s">
        <v>94</v>
      </c>
    </row>
    <row r="13" spans="1:1">
      <c r="A13" t="s">
        <v>95</v>
      </c>
    </row>
    <row r="14" spans="1:1">
      <c r="A14" t="s">
        <v>96</v>
      </c>
    </row>
    <row r="15" spans="1:1">
      <c r="A15" t="s">
        <v>97</v>
      </c>
    </row>
    <row r="16" spans="1:1">
      <c r="A16" t="s">
        <v>98</v>
      </c>
    </row>
    <row r="17" spans="1:1">
      <c r="A17" t="s">
        <v>99</v>
      </c>
    </row>
    <row r="18" spans="1:1">
      <c r="A18" t="s">
        <v>100</v>
      </c>
    </row>
    <row r="19" spans="1:1">
      <c r="A19" t="s">
        <v>101</v>
      </c>
    </row>
    <row r="20" spans="1:1">
      <c r="A20" t="s">
        <v>102</v>
      </c>
    </row>
    <row r="21" spans="1:1">
      <c r="A21" t="s">
        <v>103</v>
      </c>
    </row>
    <row r="23" spans="1:1">
      <c r="A23" t="s">
        <v>104</v>
      </c>
    </row>
    <row r="24" spans="1:1">
      <c r="A24" t="s">
        <v>105</v>
      </c>
    </row>
    <row r="25" spans="1:1">
      <c r="A25" t="s">
        <v>106</v>
      </c>
    </row>
    <row r="26" spans="1:1">
      <c r="A26" t="s">
        <v>107</v>
      </c>
    </row>
    <row r="27" spans="1:1">
      <c r="A27" t="s">
        <v>108</v>
      </c>
    </row>
    <row r="28" spans="1:1">
      <c r="A28" t="s">
        <v>109</v>
      </c>
    </row>
    <row r="29" spans="1:1">
      <c r="A29" t="s">
        <v>110</v>
      </c>
    </row>
    <row r="30" spans="1:1">
      <c r="A30" t="s">
        <v>111</v>
      </c>
    </row>
    <row r="31" spans="1:1">
      <c r="A31" t="s">
        <v>112</v>
      </c>
    </row>
    <row r="32" spans="1:1">
      <c r="A32" t="s">
        <v>113</v>
      </c>
    </row>
    <row r="34" spans="1:1">
      <c r="A34" t="s">
        <v>114</v>
      </c>
    </row>
    <row r="35" spans="1:1">
      <c r="A35" t="s">
        <v>115</v>
      </c>
    </row>
    <row r="36" spans="1:1">
      <c r="A36" t="s">
        <v>116</v>
      </c>
    </row>
    <row r="37" spans="1:1">
      <c r="A37" t="s">
        <v>117</v>
      </c>
    </row>
    <row r="38" spans="1:1">
      <c r="A38" t="s">
        <v>118</v>
      </c>
    </row>
    <row r="39" spans="1:1">
      <c r="A39" t="s">
        <v>119</v>
      </c>
    </row>
    <row r="40" spans="1:1">
      <c r="A40" t="s">
        <v>120</v>
      </c>
    </row>
    <row r="41" spans="1:1">
      <c r="A41" t="s">
        <v>121</v>
      </c>
    </row>
    <row r="42" spans="1:1">
      <c r="A42" t="s">
        <v>122</v>
      </c>
    </row>
    <row r="43" spans="1:1">
      <c r="A43" t="s">
        <v>123</v>
      </c>
    </row>
  </sheetData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9"/>
  <sheetViews>
    <sheetView workbookViewId="0">
      <selection activeCell="N15" sqref="N15"/>
    </sheetView>
  </sheetViews>
  <sheetFormatPr defaultColWidth="9" defaultRowHeight="14" outlineLevelCol="4"/>
  <cols>
    <col min="1" max="1" width="13.1727272727273" style="53"/>
    <col min="3" max="3" width="13.1727272727273" style="53"/>
    <col min="4" max="4" width="26.5636363636364" style="53"/>
    <col min="5" max="1024" width="9" style="53"/>
  </cols>
  <sheetData>
    <row r="1" spans="1:5">
      <c r="A1" s="54" t="s">
        <v>0</v>
      </c>
      <c r="B1" s="55" t="s">
        <v>124</v>
      </c>
      <c r="C1" s="54" t="s">
        <v>125</v>
      </c>
      <c r="E1" s="53" t="s">
        <v>1</v>
      </c>
    </row>
    <row r="2" spans="1:5">
      <c r="A2" s="54" t="s">
        <v>19</v>
      </c>
      <c r="B2" t="s">
        <v>126</v>
      </c>
      <c r="C2" s="54" t="s">
        <v>127</v>
      </c>
      <c r="E2" s="56" t="s">
        <v>20</v>
      </c>
    </row>
    <row r="3" spans="1:5">
      <c r="A3" s="54" t="s">
        <v>25</v>
      </c>
      <c r="B3" t="s">
        <v>128</v>
      </c>
      <c r="C3" s="54" t="s">
        <v>127</v>
      </c>
      <c r="E3" s="56" t="s">
        <v>26</v>
      </c>
    </row>
    <row r="4" spans="1:5">
      <c r="A4" s="54" t="s">
        <v>27</v>
      </c>
      <c r="B4" t="s">
        <v>129</v>
      </c>
      <c r="C4" s="54" t="s">
        <v>127</v>
      </c>
      <c r="E4" s="56" t="s">
        <v>28</v>
      </c>
    </row>
    <row r="5" spans="1:5">
      <c r="A5" s="54" t="s">
        <v>35</v>
      </c>
      <c r="B5" t="s">
        <v>130</v>
      </c>
      <c r="C5" s="54" t="s">
        <v>127</v>
      </c>
      <c r="E5" s="56" t="s">
        <v>36</v>
      </c>
    </row>
    <row r="6" spans="1:5">
      <c r="A6" s="57" t="s">
        <v>31</v>
      </c>
      <c r="C6" s="54" t="s">
        <v>131</v>
      </c>
      <c r="E6" s="56" t="s">
        <v>32</v>
      </c>
    </row>
    <row r="7" spans="1:5">
      <c r="A7" s="57" t="s">
        <v>29</v>
      </c>
      <c r="C7" s="54" t="s">
        <v>132</v>
      </c>
      <c r="E7" s="56" t="s">
        <v>30</v>
      </c>
    </row>
    <row r="8" spans="1:5">
      <c r="A8" s="57" t="s">
        <v>133</v>
      </c>
      <c r="C8" s="54" t="s">
        <v>134</v>
      </c>
      <c r="E8" s="56" t="s">
        <v>24</v>
      </c>
    </row>
    <row r="9" spans="1:5">
      <c r="A9" s="57" t="s">
        <v>21</v>
      </c>
      <c r="C9" s="54" t="s">
        <v>135</v>
      </c>
      <c r="E9" s="56" t="s">
        <v>22</v>
      </c>
    </row>
    <row r="10" spans="1:5">
      <c r="A10" s="57" t="s">
        <v>33</v>
      </c>
      <c r="C10" s="54" t="s">
        <v>136</v>
      </c>
      <c r="E10" s="56" t="s">
        <v>34</v>
      </c>
    </row>
    <row r="11" spans="1:5">
      <c r="A11" s="57" t="s">
        <v>41</v>
      </c>
      <c r="C11" s="54" t="s">
        <v>137</v>
      </c>
      <c r="E11" s="56" t="s">
        <v>42</v>
      </c>
    </row>
    <row r="12" spans="1:5">
      <c r="A12" s="57" t="s">
        <v>138</v>
      </c>
      <c r="C12" s="54" t="s">
        <v>139</v>
      </c>
      <c r="E12" s="58" t="s">
        <v>140</v>
      </c>
    </row>
    <row r="13" spans="1:5">
      <c r="A13" s="57" t="s">
        <v>141</v>
      </c>
      <c r="C13" s="54" t="s">
        <v>37</v>
      </c>
      <c r="E13" s="56" t="s">
        <v>38</v>
      </c>
    </row>
    <row r="14" spans="1:5">
      <c r="A14" s="54" t="s">
        <v>39</v>
      </c>
      <c r="B14" t="s">
        <v>142</v>
      </c>
      <c r="C14" s="57"/>
      <c r="E14" s="56" t="s">
        <v>40</v>
      </c>
    </row>
    <row r="15" spans="1:5">
      <c r="A15" s="54" t="s">
        <v>47</v>
      </c>
      <c r="B15" t="s">
        <v>143</v>
      </c>
      <c r="C15" s="57"/>
      <c r="E15" s="56" t="s">
        <v>48</v>
      </c>
    </row>
    <row r="16" spans="1:5">
      <c r="A16" s="54" t="s">
        <v>49</v>
      </c>
      <c r="B16" t="s">
        <v>144</v>
      </c>
      <c r="C16" s="57"/>
      <c r="E16" s="56" t="s">
        <v>50</v>
      </c>
    </row>
    <row r="17" spans="1:5">
      <c r="A17" s="54" t="s">
        <v>51</v>
      </c>
      <c r="B17" t="s">
        <v>145</v>
      </c>
      <c r="C17" s="57"/>
      <c r="E17" s="56" t="s">
        <v>52</v>
      </c>
    </row>
    <row r="18" spans="1:5">
      <c r="A18" s="59" t="s">
        <v>146</v>
      </c>
      <c r="B18" t="s">
        <v>147</v>
      </c>
      <c r="C18" s="57"/>
      <c r="E18" s="56" t="s">
        <v>54</v>
      </c>
    </row>
    <row r="19" spans="1:5">
      <c r="A19" s="54" t="s">
        <v>55</v>
      </c>
      <c r="B19" t="s">
        <v>148</v>
      </c>
      <c r="C19" s="57"/>
      <c r="E19" s="56" t="s">
        <v>56</v>
      </c>
    </row>
  </sheetData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2"/>
  <sheetViews>
    <sheetView tabSelected="1" workbookViewId="0">
      <selection activeCell="I21" sqref="I21"/>
    </sheetView>
  </sheetViews>
  <sheetFormatPr defaultColWidth="9" defaultRowHeight="14"/>
  <cols>
    <col min="1" max="1" width="13.2545454545455" style="38" customWidth="1"/>
    <col min="2" max="7" width="9" style="38"/>
    <col min="8" max="9" width="13.1818181818182" style="38" customWidth="1"/>
    <col min="10" max="10" width="9" style="38"/>
    <col min="11" max="11" width="11" style="38" customWidth="1"/>
    <col min="12" max="12" width="13.1818181818182" style="38" customWidth="1"/>
    <col min="13" max="16384" width="9" style="38"/>
  </cols>
  <sheetData>
    <row r="1" spans="1:12">
      <c r="A1" s="39" t="s">
        <v>0</v>
      </c>
      <c r="B1" s="40" t="s">
        <v>149</v>
      </c>
      <c r="C1" s="40" t="s">
        <v>1</v>
      </c>
      <c r="D1" s="41" t="s">
        <v>2</v>
      </c>
      <c r="E1" s="42" t="s">
        <v>150</v>
      </c>
      <c r="G1" s="43" t="s">
        <v>151</v>
      </c>
      <c r="H1" s="44" t="s">
        <v>0</v>
      </c>
      <c r="I1" s="50" t="s">
        <v>0</v>
      </c>
      <c r="J1" s="49" t="s">
        <v>59</v>
      </c>
      <c r="K1" s="51" t="s">
        <v>152</v>
      </c>
      <c r="L1" s="51" t="s">
        <v>153</v>
      </c>
    </row>
    <row r="2" spans="1:12">
      <c r="A2" s="39" t="s">
        <v>19</v>
      </c>
      <c r="B2" s="40">
        <v>0</v>
      </c>
      <c r="C2" s="40" t="s">
        <v>20</v>
      </c>
      <c r="D2" s="45">
        <v>7248</v>
      </c>
      <c r="E2" s="46">
        <v>6953</v>
      </c>
      <c r="H2" s="44" t="s">
        <v>19</v>
      </c>
      <c r="I2" s="44" t="s">
        <v>154</v>
      </c>
      <c r="J2" s="49"/>
      <c r="K2" s="52">
        <v>6919</v>
      </c>
      <c r="L2" s="49">
        <v>6322</v>
      </c>
    </row>
    <row r="3" spans="1:12">
      <c r="A3" s="39" t="s">
        <v>25</v>
      </c>
      <c r="B3" s="40">
        <v>0</v>
      </c>
      <c r="C3" s="40" t="s">
        <v>26</v>
      </c>
      <c r="D3" s="45">
        <v>4580</v>
      </c>
      <c r="E3" s="46">
        <v>4370</v>
      </c>
      <c r="H3" s="44" t="s">
        <v>25</v>
      </c>
      <c r="I3" s="44" t="s">
        <v>155</v>
      </c>
      <c r="J3" s="49"/>
      <c r="K3" s="52">
        <v>4201</v>
      </c>
      <c r="L3" s="49">
        <v>3903</v>
      </c>
    </row>
    <row r="4" spans="1:12">
      <c r="A4" s="39" t="s">
        <v>27</v>
      </c>
      <c r="B4" s="40">
        <v>0</v>
      </c>
      <c r="C4" s="40" t="s">
        <v>28</v>
      </c>
      <c r="D4" s="45">
        <v>1397</v>
      </c>
      <c r="E4" s="46">
        <v>1116</v>
      </c>
      <c r="H4" s="44" t="s">
        <v>27</v>
      </c>
      <c r="I4" s="44" t="s">
        <v>156</v>
      </c>
      <c r="J4" s="49"/>
      <c r="K4" s="52">
        <v>425</v>
      </c>
      <c r="L4" s="49">
        <v>417</v>
      </c>
    </row>
    <row r="5" spans="1:12">
      <c r="A5" s="39" t="s">
        <v>35</v>
      </c>
      <c r="B5" s="40">
        <v>0</v>
      </c>
      <c r="C5" s="40" t="s">
        <v>36</v>
      </c>
      <c r="D5" s="45">
        <v>2846</v>
      </c>
      <c r="E5" s="46">
        <v>2385</v>
      </c>
      <c r="H5" s="44" t="s">
        <v>35</v>
      </c>
      <c r="I5" s="44" t="s">
        <v>157</v>
      </c>
      <c r="J5" s="49"/>
      <c r="K5" s="52">
        <v>2377</v>
      </c>
      <c r="L5" s="49">
        <v>2237</v>
      </c>
    </row>
    <row r="6" spans="1:12">
      <c r="A6" s="39" t="s">
        <v>31</v>
      </c>
      <c r="B6" s="40">
        <v>1</v>
      </c>
      <c r="C6" s="40" t="s">
        <v>32</v>
      </c>
      <c r="D6" s="45">
        <v>5538</v>
      </c>
      <c r="E6" s="46">
        <v>4265</v>
      </c>
      <c r="H6" s="44" t="s">
        <v>31</v>
      </c>
      <c r="I6" s="44" t="s">
        <v>31</v>
      </c>
      <c r="J6" s="49">
        <v>449</v>
      </c>
      <c r="K6" s="52">
        <v>2916</v>
      </c>
      <c r="L6" s="49">
        <v>3155</v>
      </c>
    </row>
    <row r="7" spans="1:12">
      <c r="A7" s="39" t="s">
        <v>29</v>
      </c>
      <c r="B7" s="40">
        <v>2</v>
      </c>
      <c r="C7" s="40" t="s">
        <v>30</v>
      </c>
      <c r="D7" s="45">
        <v>7328</v>
      </c>
      <c r="E7" s="46">
        <v>7103</v>
      </c>
      <c r="H7" s="44" t="s">
        <v>29</v>
      </c>
      <c r="I7" s="44" t="s">
        <v>29</v>
      </c>
      <c r="J7" s="49">
        <v>353</v>
      </c>
      <c r="K7" s="52">
        <v>6939</v>
      </c>
      <c r="L7" s="49">
        <v>9379</v>
      </c>
    </row>
    <row r="8" spans="1:12">
      <c r="A8" s="39" t="s">
        <v>158</v>
      </c>
      <c r="B8" s="40">
        <v>3</v>
      </c>
      <c r="C8" s="40" t="s">
        <v>24</v>
      </c>
      <c r="D8" s="45">
        <v>3504</v>
      </c>
      <c r="E8" s="46">
        <v>1344</v>
      </c>
      <c r="H8" s="44" t="s">
        <v>158</v>
      </c>
      <c r="I8" s="44" t="s">
        <v>158</v>
      </c>
      <c r="J8" s="49">
        <v>55</v>
      </c>
      <c r="K8" s="52">
        <v>703</v>
      </c>
      <c r="L8" s="49">
        <v>759</v>
      </c>
    </row>
    <row r="9" spans="1:12">
      <c r="A9" s="39" t="s">
        <v>21</v>
      </c>
      <c r="B9" s="40">
        <v>4</v>
      </c>
      <c r="C9" s="40" t="s">
        <v>22</v>
      </c>
      <c r="D9" s="45">
        <v>9399</v>
      </c>
      <c r="E9" s="46">
        <v>10929</v>
      </c>
      <c r="H9" s="44" t="s">
        <v>21</v>
      </c>
      <c r="I9" s="44" t="s">
        <v>21</v>
      </c>
      <c r="J9" s="49">
        <v>130</v>
      </c>
      <c r="K9" s="52">
        <v>11250</v>
      </c>
      <c r="L9" s="49">
        <v>10348</v>
      </c>
    </row>
    <row r="10" spans="1:12">
      <c r="A10" s="39" t="s">
        <v>33</v>
      </c>
      <c r="B10" s="40">
        <v>4</v>
      </c>
      <c r="C10" s="40" t="s">
        <v>34</v>
      </c>
      <c r="D10" s="45">
        <v>1156</v>
      </c>
      <c r="E10" s="46">
        <v>862</v>
      </c>
      <c r="H10" s="44" t="s">
        <v>33</v>
      </c>
      <c r="I10" s="44" t="s">
        <v>33</v>
      </c>
      <c r="J10" s="49">
        <v>45</v>
      </c>
      <c r="K10" s="52">
        <v>861</v>
      </c>
      <c r="L10" s="49">
        <v>1164</v>
      </c>
    </row>
    <row r="11" spans="1:12">
      <c r="A11" s="39" t="s">
        <v>41</v>
      </c>
      <c r="B11" s="40">
        <v>5</v>
      </c>
      <c r="C11" s="40" t="s">
        <v>42</v>
      </c>
      <c r="D11" s="45">
        <v>149</v>
      </c>
      <c r="E11" s="46">
        <v>126</v>
      </c>
      <c r="H11" s="44" t="s">
        <v>41</v>
      </c>
      <c r="I11" s="44" t="s">
        <v>41</v>
      </c>
      <c r="J11" s="49">
        <v>7</v>
      </c>
      <c r="K11" s="52">
        <v>486</v>
      </c>
      <c r="L11" s="49">
        <v>505</v>
      </c>
    </row>
    <row r="12" spans="1:12">
      <c r="A12" s="39" t="s">
        <v>43</v>
      </c>
      <c r="B12" s="40">
        <v>6</v>
      </c>
      <c r="C12" s="40" t="s">
        <v>44</v>
      </c>
      <c r="D12" s="45">
        <v>53</v>
      </c>
      <c r="E12" s="46">
        <v>52</v>
      </c>
      <c r="H12" s="44" t="s">
        <v>43</v>
      </c>
      <c r="I12" s="44" t="s">
        <v>43</v>
      </c>
      <c r="J12" s="49">
        <v>1</v>
      </c>
      <c r="K12" s="52">
        <v>252</v>
      </c>
      <c r="L12" s="49">
        <v>254</v>
      </c>
    </row>
    <row r="13" spans="1:12">
      <c r="A13" s="39" t="s">
        <v>37</v>
      </c>
      <c r="B13" s="40">
        <v>6</v>
      </c>
      <c r="C13" s="40" t="s">
        <v>38</v>
      </c>
      <c r="D13" s="45">
        <v>371</v>
      </c>
      <c r="E13" s="46">
        <v>370</v>
      </c>
      <c r="H13" s="44" t="s">
        <v>37</v>
      </c>
      <c r="I13" s="44" t="s">
        <v>141</v>
      </c>
      <c r="J13" s="49">
        <v>1</v>
      </c>
      <c r="K13" s="52">
        <v>369</v>
      </c>
      <c r="L13" s="49">
        <v>406</v>
      </c>
    </row>
    <row r="14" spans="1:12">
      <c r="A14" s="39" t="s">
        <v>39</v>
      </c>
      <c r="B14" s="40">
        <v>7</v>
      </c>
      <c r="C14" s="40" t="s">
        <v>40</v>
      </c>
      <c r="D14" s="45">
        <v>242</v>
      </c>
      <c r="E14" s="46">
        <v>235</v>
      </c>
      <c r="H14" s="44" t="s">
        <v>39</v>
      </c>
      <c r="I14" s="44" t="s">
        <v>159</v>
      </c>
      <c r="J14" s="49">
        <v>22</v>
      </c>
      <c r="K14" s="52">
        <v>234</v>
      </c>
      <c r="L14" s="49">
        <v>235</v>
      </c>
    </row>
    <row r="15" spans="1:12">
      <c r="A15" s="39" t="s">
        <v>47</v>
      </c>
      <c r="B15" s="40">
        <v>8</v>
      </c>
      <c r="C15" s="40" t="s">
        <v>48</v>
      </c>
      <c r="D15" s="45">
        <v>577</v>
      </c>
      <c r="E15" s="46">
        <v>332</v>
      </c>
      <c r="H15" s="44" t="s">
        <v>47</v>
      </c>
      <c r="I15" s="44" t="s">
        <v>160</v>
      </c>
      <c r="J15" s="49">
        <v>23</v>
      </c>
      <c r="K15" s="52">
        <v>450</v>
      </c>
      <c r="L15" s="49">
        <v>457</v>
      </c>
    </row>
    <row r="16" spans="1:12">
      <c r="A16" s="39" t="s">
        <v>49</v>
      </c>
      <c r="B16" s="40">
        <v>9</v>
      </c>
      <c r="C16" s="40" t="s">
        <v>50</v>
      </c>
      <c r="D16" s="45">
        <v>146</v>
      </c>
      <c r="E16" s="46">
        <v>120</v>
      </c>
      <c r="H16" s="44" t="s">
        <v>49</v>
      </c>
      <c r="I16" s="44" t="s">
        <v>161</v>
      </c>
      <c r="J16" s="49">
        <v>21</v>
      </c>
      <c r="K16" s="52">
        <v>338</v>
      </c>
      <c r="L16" s="49">
        <v>229</v>
      </c>
    </row>
    <row r="17" spans="1:12">
      <c r="A17" s="39" t="s">
        <v>51</v>
      </c>
      <c r="B17" s="40">
        <v>10</v>
      </c>
      <c r="C17" s="40" t="s">
        <v>52</v>
      </c>
      <c r="D17" s="45">
        <v>1947</v>
      </c>
      <c r="E17" s="46">
        <v>1052</v>
      </c>
      <c r="H17" s="44" t="s">
        <v>51</v>
      </c>
      <c r="I17" s="44" t="s">
        <v>162</v>
      </c>
      <c r="J17" s="49">
        <v>54</v>
      </c>
      <c r="K17" s="52">
        <v>3752</v>
      </c>
      <c r="L17" s="49">
        <v>4040</v>
      </c>
    </row>
    <row r="18" spans="1:12">
      <c r="A18" s="47" t="s">
        <v>146</v>
      </c>
      <c r="B18" s="40">
        <v>11</v>
      </c>
      <c r="C18" s="40" t="s">
        <v>54</v>
      </c>
      <c r="D18" s="45">
        <v>1031</v>
      </c>
      <c r="E18" s="46">
        <v>1024</v>
      </c>
      <c r="H18" s="48" t="s">
        <v>146</v>
      </c>
      <c r="I18" s="48" t="s">
        <v>163</v>
      </c>
      <c r="J18" s="49">
        <v>39</v>
      </c>
      <c r="K18" s="52">
        <v>1511</v>
      </c>
      <c r="L18" s="49">
        <v>1556</v>
      </c>
    </row>
    <row r="19" spans="1:12">
      <c r="A19" s="39" t="s">
        <v>55</v>
      </c>
      <c r="B19" s="40">
        <v>12</v>
      </c>
      <c r="C19" s="40" t="s">
        <v>56</v>
      </c>
      <c r="D19" s="45">
        <v>384</v>
      </c>
      <c r="E19" s="46">
        <v>382</v>
      </c>
      <c r="H19" s="44" t="s">
        <v>55</v>
      </c>
      <c r="I19" s="44" t="s">
        <v>164</v>
      </c>
      <c r="J19" s="49">
        <v>20</v>
      </c>
      <c r="K19" s="52">
        <v>528</v>
      </c>
      <c r="L19" s="49">
        <v>537</v>
      </c>
    </row>
    <row r="20" spans="1:12">
      <c r="A20" s="45"/>
      <c r="D20" s="45"/>
      <c r="H20" s="49"/>
      <c r="I20" s="49"/>
      <c r="J20" s="49"/>
      <c r="K20" s="49"/>
      <c r="L20" s="49"/>
    </row>
    <row r="21" spans="1:12">
      <c r="A21" s="45" t="s">
        <v>58</v>
      </c>
      <c r="B21" s="45"/>
      <c r="C21" s="45"/>
      <c r="D21" s="45">
        <v>47941</v>
      </c>
      <c r="E21" s="38">
        <f>SUM(E2:E19)</f>
        <v>43020</v>
      </c>
      <c r="H21" s="49" t="s">
        <v>165</v>
      </c>
      <c r="I21" s="49" t="s">
        <v>166</v>
      </c>
      <c r="J21" s="49">
        <f>SUM(J2:J19)</f>
        <v>1220</v>
      </c>
      <c r="K21" s="49">
        <f>SUM(K2:K19)</f>
        <v>44511</v>
      </c>
      <c r="L21" s="49">
        <f>SUM(L2:L19)</f>
        <v>45903</v>
      </c>
    </row>
    <row r="22" spans="1:5">
      <c r="A22" s="42" t="s">
        <v>59</v>
      </c>
      <c r="B22" s="42"/>
      <c r="D22" s="42">
        <v>1157</v>
      </c>
      <c r="E22" s="38">
        <v>1141</v>
      </c>
    </row>
  </sheetData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Y76"/>
  <sheetViews>
    <sheetView topLeftCell="H1" workbookViewId="0">
      <selection activeCell="M19" sqref="M19"/>
    </sheetView>
  </sheetViews>
  <sheetFormatPr defaultColWidth="9" defaultRowHeight="14"/>
  <cols>
    <col min="2" max="2" width="12.8272727272727" customWidth="1"/>
    <col min="10" max="10" width="9.87272727272727" customWidth="1"/>
    <col min="11" max="11" width="15.0818181818182" customWidth="1"/>
  </cols>
  <sheetData>
    <row r="1" ht="14.5" spans="2:21">
      <c r="B1" s="1"/>
      <c r="C1" s="1" t="s">
        <v>167</v>
      </c>
      <c r="D1" s="1"/>
      <c r="E1" s="1" t="s">
        <v>168</v>
      </c>
      <c r="F1" s="1"/>
      <c r="G1" s="1" t="s">
        <v>169</v>
      </c>
      <c r="H1" s="1"/>
      <c r="K1" t="s">
        <v>170</v>
      </c>
      <c r="L1" s="25" t="s">
        <v>165</v>
      </c>
      <c r="M1" s="25" t="s">
        <v>5</v>
      </c>
      <c r="N1" s="25" t="s">
        <v>9</v>
      </c>
      <c r="O1" s="25" t="s">
        <v>12</v>
      </c>
      <c r="P1" s="25" t="s">
        <v>14</v>
      </c>
      <c r="Q1" s="25" t="s">
        <v>16</v>
      </c>
      <c r="R1" s="25" t="s">
        <v>171</v>
      </c>
      <c r="S1" s="25" t="s">
        <v>8</v>
      </c>
      <c r="T1" s="25" t="s">
        <v>3</v>
      </c>
      <c r="U1" s="25" t="s">
        <v>15</v>
      </c>
    </row>
    <row r="2" ht="14.5" spans="2:21">
      <c r="B2" s="2"/>
      <c r="C2" s="3"/>
      <c r="D2" s="3"/>
      <c r="E2" s="1"/>
      <c r="F2" s="1"/>
      <c r="G2" s="1"/>
      <c r="H2" s="1"/>
      <c r="K2" s="25" t="s">
        <v>172</v>
      </c>
      <c r="L2" s="25">
        <f t="shared" ref="L2:L15" si="0">SUM(M2:Z2)</f>
        <v>6769</v>
      </c>
      <c r="M2" s="25">
        <v>377</v>
      </c>
      <c r="N2" s="25">
        <v>0</v>
      </c>
      <c r="O2" s="25">
        <v>2</v>
      </c>
      <c r="P2" s="25">
        <v>0</v>
      </c>
      <c r="Q2" s="25">
        <v>3171</v>
      </c>
      <c r="R2" s="25">
        <v>0</v>
      </c>
      <c r="S2" s="25">
        <v>0</v>
      </c>
      <c r="T2" s="25">
        <v>0</v>
      </c>
      <c r="U2" s="25">
        <v>3219</v>
      </c>
    </row>
    <row r="3" ht="14.5" spans="2:21">
      <c r="B3" s="4"/>
      <c r="C3" s="5" t="s">
        <v>59</v>
      </c>
      <c r="D3" s="6" t="s">
        <v>64</v>
      </c>
      <c r="E3" s="5" t="s">
        <v>59</v>
      </c>
      <c r="F3" s="6" t="s">
        <v>64</v>
      </c>
      <c r="G3" s="5" t="s">
        <v>59</v>
      </c>
      <c r="H3" s="6" t="s">
        <v>64</v>
      </c>
      <c r="K3" s="25" t="s">
        <v>31</v>
      </c>
      <c r="L3" s="25">
        <f t="shared" si="0"/>
        <v>375</v>
      </c>
      <c r="M3" s="25">
        <v>122</v>
      </c>
      <c r="N3" s="25">
        <v>0</v>
      </c>
      <c r="O3" s="25">
        <v>0</v>
      </c>
      <c r="P3" s="25">
        <v>53</v>
      </c>
      <c r="Q3" s="25">
        <v>140</v>
      </c>
      <c r="R3" s="25">
        <v>0</v>
      </c>
      <c r="S3" s="25">
        <v>0</v>
      </c>
      <c r="T3" s="25">
        <v>29</v>
      </c>
      <c r="U3" s="25">
        <v>31</v>
      </c>
    </row>
    <row r="4" ht="14.5" spans="2:21">
      <c r="B4" s="7" t="s">
        <v>19</v>
      </c>
      <c r="C4" s="8"/>
      <c r="D4" s="9">
        <v>15000</v>
      </c>
      <c r="E4" s="8"/>
      <c r="F4" s="9">
        <v>11311</v>
      </c>
      <c r="G4" s="10"/>
      <c r="H4" s="11">
        <f>F4/D4</f>
        <v>0.754066666666667</v>
      </c>
      <c r="K4" s="25" t="s">
        <v>29</v>
      </c>
      <c r="L4" s="25">
        <f t="shared" si="0"/>
        <v>743</v>
      </c>
      <c r="M4" s="25">
        <v>0</v>
      </c>
      <c r="N4" s="25">
        <v>0</v>
      </c>
      <c r="O4" s="25">
        <v>0</v>
      </c>
      <c r="P4" s="25">
        <v>0</v>
      </c>
      <c r="Q4" s="25">
        <v>0</v>
      </c>
      <c r="R4" s="25">
        <v>125</v>
      </c>
      <c r="S4" s="25">
        <v>618</v>
      </c>
      <c r="T4" s="25">
        <v>0</v>
      </c>
      <c r="U4" s="25">
        <v>0</v>
      </c>
    </row>
    <row r="5" ht="14.5" spans="2:21">
      <c r="B5" s="7" t="s">
        <v>25</v>
      </c>
      <c r="C5" s="8"/>
      <c r="D5" s="9">
        <v>15000</v>
      </c>
      <c r="E5" s="8"/>
      <c r="F5" s="9">
        <v>5011</v>
      </c>
      <c r="G5" s="10"/>
      <c r="H5" s="11">
        <f t="shared" ref="H5:H22" si="1">F5/D5</f>
        <v>0.334066666666667</v>
      </c>
      <c r="K5" s="25" t="s">
        <v>158</v>
      </c>
      <c r="L5" s="25">
        <f t="shared" si="0"/>
        <v>148</v>
      </c>
      <c r="M5" s="25">
        <v>0</v>
      </c>
      <c r="N5" s="25">
        <v>0</v>
      </c>
      <c r="O5" s="25">
        <v>0</v>
      </c>
      <c r="P5" s="25">
        <v>62</v>
      </c>
      <c r="Q5" s="25">
        <v>86</v>
      </c>
      <c r="R5" s="25">
        <v>0</v>
      </c>
      <c r="S5" s="25">
        <v>0</v>
      </c>
      <c r="T5" s="25">
        <v>0</v>
      </c>
      <c r="U5" s="25">
        <v>0</v>
      </c>
    </row>
    <row r="6" ht="14.5" spans="2:21">
      <c r="B6" s="7" t="s">
        <v>27</v>
      </c>
      <c r="C6" s="8"/>
      <c r="D6" s="9">
        <v>15000</v>
      </c>
      <c r="E6" s="8"/>
      <c r="F6" s="9">
        <v>900</v>
      </c>
      <c r="G6" s="10"/>
      <c r="H6" s="11">
        <f t="shared" si="1"/>
        <v>0.06</v>
      </c>
      <c r="K6" s="25" t="s">
        <v>21</v>
      </c>
      <c r="L6" s="25">
        <f t="shared" si="0"/>
        <v>299</v>
      </c>
      <c r="M6" s="25">
        <v>0</v>
      </c>
      <c r="N6" s="25">
        <v>0</v>
      </c>
      <c r="O6" s="25">
        <v>293</v>
      </c>
      <c r="P6" s="25">
        <v>0</v>
      </c>
      <c r="Q6" s="25">
        <v>6</v>
      </c>
      <c r="R6" s="25">
        <v>0</v>
      </c>
      <c r="S6" s="25">
        <v>0</v>
      </c>
      <c r="T6" s="25">
        <v>0</v>
      </c>
      <c r="U6" s="25">
        <v>0</v>
      </c>
    </row>
    <row r="7" ht="14.5" spans="2:21">
      <c r="B7" s="7" t="s">
        <v>35</v>
      </c>
      <c r="C7" s="8"/>
      <c r="D7" s="9">
        <v>15000</v>
      </c>
      <c r="E7" s="8"/>
      <c r="F7" s="9">
        <v>2971</v>
      </c>
      <c r="G7" s="10"/>
      <c r="H7" s="11">
        <f t="shared" si="1"/>
        <v>0.198066666666667</v>
      </c>
      <c r="K7" s="25" t="s">
        <v>33</v>
      </c>
      <c r="L7" s="25">
        <f t="shared" si="0"/>
        <v>0</v>
      </c>
      <c r="M7" s="25">
        <v>0</v>
      </c>
      <c r="N7" s="25">
        <v>0</v>
      </c>
      <c r="O7" s="25">
        <v>0</v>
      </c>
      <c r="P7" s="25">
        <v>0</v>
      </c>
      <c r="Q7" s="25">
        <v>0</v>
      </c>
      <c r="R7" s="25">
        <v>0</v>
      </c>
      <c r="S7" s="25">
        <v>0</v>
      </c>
      <c r="T7" s="25">
        <v>0</v>
      </c>
      <c r="U7" s="25">
        <v>0</v>
      </c>
    </row>
    <row r="8" ht="14.5" spans="2:21">
      <c r="B8" s="12" t="s">
        <v>31</v>
      </c>
      <c r="C8" s="8">
        <v>500</v>
      </c>
      <c r="D8" s="9">
        <v>15000</v>
      </c>
      <c r="E8" s="8">
        <v>517</v>
      </c>
      <c r="F8" s="9">
        <v>7187</v>
      </c>
      <c r="G8" s="13">
        <f>E8/C8</f>
        <v>1.034</v>
      </c>
      <c r="H8" s="11">
        <f t="shared" si="1"/>
        <v>0.479133333333333</v>
      </c>
      <c r="K8" s="25" t="s">
        <v>41</v>
      </c>
      <c r="L8" s="25">
        <f t="shared" si="0"/>
        <v>0</v>
      </c>
      <c r="M8" s="25">
        <v>0</v>
      </c>
      <c r="N8" s="25">
        <v>0</v>
      </c>
      <c r="O8" s="25">
        <v>0</v>
      </c>
      <c r="P8" s="25">
        <v>0</v>
      </c>
      <c r="Q8" s="25">
        <v>0</v>
      </c>
      <c r="R8" s="25">
        <v>0</v>
      </c>
      <c r="S8" s="25">
        <v>0</v>
      </c>
      <c r="T8" s="25">
        <v>0</v>
      </c>
      <c r="U8" s="25">
        <v>0</v>
      </c>
    </row>
    <row r="9" ht="14.5" spans="2:21">
      <c r="B9" s="12" t="s">
        <v>29</v>
      </c>
      <c r="C9" s="8">
        <v>500</v>
      </c>
      <c r="D9" s="9">
        <v>15000</v>
      </c>
      <c r="E9" s="8">
        <v>411</v>
      </c>
      <c r="F9" s="9">
        <v>10951</v>
      </c>
      <c r="G9" s="13">
        <f t="shared" ref="G9:G22" si="2">E9/C9</f>
        <v>0.822</v>
      </c>
      <c r="H9" s="11">
        <f t="shared" si="1"/>
        <v>0.730066666666667</v>
      </c>
      <c r="K9" s="25" t="s">
        <v>43</v>
      </c>
      <c r="L9" s="25">
        <f t="shared" si="0"/>
        <v>0</v>
      </c>
      <c r="M9" s="25">
        <v>0</v>
      </c>
      <c r="N9" s="25">
        <v>0</v>
      </c>
      <c r="O9" s="25">
        <v>0</v>
      </c>
      <c r="P9" s="25">
        <v>0</v>
      </c>
      <c r="Q9" s="25">
        <v>0</v>
      </c>
      <c r="R9" s="25">
        <v>0</v>
      </c>
      <c r="S9" s="25">
        <v>0</v>
      </c>
      <c r="T9" s="25">
        <v>0</v>
      </c>
      <c r="U9" s="25">
        <v>0</v>
      </c>
    </row>
    <row r="10" ht="14.5" spans="2:21">
      <c r="B10" s="12" t="s">
        <v>158</v>
      </c>
      <c r="C10" s="8">
        <v>500</v>
      </c>
      <c r="D10" s="9">
        <v>15000</v>
      </c>
      <c r="E10" s="8">
        <v>61</v>
      </c>
      <c r="F10" s="9">
        <v>901</v>
      </c>
      <c r="G10" s="13">
        <f t="shared" si="2"/>
        <v>0.122</v>
      </c>
      <c r="H10" s="11">
        <f t="shared" si="1"/>
        <v>0.0600666666666667</v>
      </c>
      <c r="K10" s="26" t="s">
        <v>141</v>
      </c>
      <c r="L10" s="25">
        <f t="shared" si="0"/>
        <v>0</v>
      </c>
      <c r="M10" s="26">
        <v>0</v>
      </c>
      <c r="N10" s="26">
        <v>0</v>
      </c>
      <c r="O10" s="26">
        <v>0</v>
      </c>
      <c r="P10" s="26">
        <v>0</v>
      </c>
      <c r="Q10" s="26">
        <v>0</v>
      </c>
      <c r="R10" s="26">
        <v>0</v>
      </c>
      <c r="S10" s="26">
        <v>0</v>
      </c>
      <c r="T10" s="26">
        <v>0</v>
      </c>
      <c r="U10" s="26">
        <v>0</v>
      </c>
    </row>
    <row r="11" ht="14.5" spans="2:21">
      <c r="B11" s="12" t="s">
        <v>21</v>
      </c>
      <c r="C11" s="8">
        <v>500</v>
      </c>
      <c r="D11" s="9">
        <v>15000</v>
      </c>
      <c r="E11" s="8">
        <v>131</v>
      </c>
      <c r="F11" s="9">
        <v>11550</v>
      </c>
      <c r="G11" s="13">
        <f t="shared" si="2"/>
        <v>0.262</v>
      </c>
      <c r="H11" s="11">
        <f t="shared" si="1"/>
        <v>0.77</v>
      </c>
      <c r="K11" s="25" t="s">
        <v>39</v>
      </c>
      <c r="L11" s="25">
        <f t="shared" ref="L11:L16" si="3">SUM(M10:Z10)</f>
        <v>0</v>
      </c>
      <c r="M11" s="25">
        <v>0</v>
      </c>
      <c r="N11" s="25">
        <v>0</v>
      </c>
      <c r="O11" s="25">
        <v>0</v>
      </c>
      <c r="P11" s="25">
        <v>0</v>
      </c>
      <c r="Q11" s="25">
        <v>0</v>
      </c>
      <c r="R11" s="25">
        <v>0</v>
      </c>
      <c r="S11" s="25">
        <v>0</v>
      </c>
      <c r="T11" s="25">
        <v>0</v>
      </c>
      <c r="U11" s="25">
        <v>0</v>
      </c>
    </row>
    <row r="12" ht="14.5" spans="2:21">
      <c r="B12" s="12" t="s">
        <v>33</v>
      </c>
      <c r="C12" s="8">
        <v>500</v>
      </c>
      <c r="D12" s="9">
        <v>15000</v>
      </c>
      <c r="E12" s="8">
        <v>45</v>
      </c>
      <c r="F12" s="9">
        <v>861</v>
      </c>
      <c r="G12" s="13">
        <f t="shared" si="2"/>
        <v>0.09</v>
      </c>
      <c r="H12" s="11">
        <f t="shared" si="1"/>
        <v>0.0574</v>
      </c>
      <c r="K12" s="25" t="s">
        <v>47</v>
      </c>
      <c r="L12" s="25">
        <f t="shared" si="3"/>
        <v>0</v>
      </c>
      <c r="M12" s="25">
        <v>0</v>
      </c>
      <c r="N12" s="25">
        <v>0</v>
      </c>
      <c r="O12" s="25">
        <v>0</v>
      </c>
      <c r="P12" s="25">
        <v>0</v>
      </c>
      <c r="Q12" s="25">
        <v>0</v>
      </c>
      <c r="R12" s="25">
        <v>0</v>
      </c>
      <c r="S12" s="25">
        <v>0</v>
      </c>
      <c r="T12" s="25">
        <v>0</v>
      </c>
      <c r="U12" s="25">
        <v>0</v>
      </c>
    </row>
    <row r="13" ht="14.5" spans="2:21">
      <c r="B13" s="12" t="s">
        <v>41</v>
      </c>
      <c r="C13" s="8">
        <v>500</v>
      </c>
      <c r="D13" s="9">
        <v>15000</v>
      </c>
      <c r="E13" s="8">
        <v>7</v>
      </c>
      <c r="F13" s="9">
        <v>486</v>
      </c>
      <c r="G13" s="13">
        <f t="shared" si="2"/>
        <v>0.014</v>
      </c>
      <c r="H13" s="11">
        <f t="shared" si="1"/>
        <v>0.0324</v>
      </c>
      <c r="K13" s="25" t="s">
        <v>49</v>
      </c>
      <c r="L13" s="25">
        <f t="shared" si="3"/>
        <v>0</v>
      </c>
      <c r="M13" s="25">
        <v>0</v>
      </c>
      <c r="N13" s="25">
        <v>51</v>
      </c>
      <c r="O13" s="25">
        <v>0</v>
      </c>
      <c r="P13" s="25">
        <v>0</v>
      </c>
      <c r="Q13" s="25">
        <v>0</v>
      </c>
      <c r="R13" s="25">
        <v>0</v>
      </c>
      <c r="S13" s="25">
        <v>0</v>
      </c>
      <c r="T13" s="25">
        <v>0</v>
      </c>
      <c r="U13" s="25">
        <v>0</v>
      </c>
    </row>
    <row r="14" ht="14.5" spans="2:21">
      <c r="B14" s="12" t="s">
        <v>43</v>
      </c>
      <c r="C14" s="8">
        <v>500</v>
      </c>
      <c r="D14" s="9">
        <v>15000</v>
      </c>
      <c r="E14" s="8">
        <v>1</v>
      </c>
      <c r="F14" s="9">
        <v>252</v>
      </c>
      <c r="G14" s="13">
        <f t="shared" si="2"/>
        <v>0.002</v>
      </c>
      <c r="H14" s="11">
        <f t="shared" si="1"/>
        <v>0.0168</v>
      </c>
      <c r="K14" s="25" t="s">
        <v>51</v>
      </c>
      <c r="L14" s="25">
        <f t="shared" si="3"/>
        <v>51</v>
      </c>
      <c r="M14" s="25">
        <v>0</v>
      </c>
      <c r="N14" s="25">
        <v>0</v>
      </c>
      <c r="O14" s="25">
        <v>0</v>
      </c>
      <c r="P14" s="25">
        <v>0</v>
      </c>
      <c r="Q14" s="25">
        <v>0</v>
      </c>
      <c r="R14" s="25">
        <v>0</v>
      </c>
      <c r="S14" s="25">
        <v>0</v>
      </c>
      <c r="T14" s="25">
        <v>446</v>
      </c>
      <c r="U14" s="25">
        <v>0</v>
      </c>
    </row>
    <row r="15" ht="14.5" spans="2:21">
      <c r="B15" s="14" t="s">
        <v>37</v>
      </c>
      <c r="C15" s="8">
        <v>500</v>
      </c>
      <c r="D15" s="9">
        <v>15000</v>
      </c>
      <c r="E15" s="8">
        <v>1</v>
      </c>
      <c r="F15" s="9">
        <v>372</v>
      </c>
      <c r="G15" s="13">
        <f t="shared" si="2"/>
        <v>0.002</v>
      </c>
      <c r="H15" s="11">
        <f t="shared" si="1"/>
        <v>0.0248</v>
      </c>
      <c r="K15" s="25" t="s">
        <v>146</v>
      </c>
      <c r="L15" s="25">
        <f t="shared" si="3"/>
        <v>446</v>
      </c>
      <c r="M15" s="25">
        <v>0</v>
      </c>
      <c r="N15" s="25">
        <v>0</v>
      </c>
      <c r="O15" s="25">
        <v>0</v>
      </c>
      <c r="P15" s="25">
        <v>0</v>
      </c>
      <c r="Q15" s="25">
        <v>0</v>
      </c>
      <c r="R15" s="25">
        <v>0</v>
      </c>
      <c r="S15" s="25">
        <v>0</v>
      </c>
      <c r="T15" s="25">
        <v>0</v>
      </c>
      <c r="U15" s="25">
        <v>0</v>
      </c>
    </row>
    <row r="16" ht="14.5" spans="2:21">
      <c r="B16" s="12" t="s">
        <v>39</v>
      </c>
      <c r="C16" s="8">
        <v>500</v>
      </c>
      <c r="D16" s="9">
        <v>15000</v>
      </c>
      <c r="E16" s="8">
        <v>22</v>
      </c>
      <c r="F16" s="9">
        <v>249</v>
      </c>
      <c r="G16" s="13">
        <f t="shared" si="2"/>
        <v>0.044</v>
      </c>
      <c r="H16" s="11">
        <f t="shared" si="1"/>
        <v>0.0166</v>
      </c>
      <c r="K16" s="25" t="s">
        <v>55</v>
      </c>
      <c r="L16" s="25">
        <f t="shared" si="3"/>
        <v>0</v>
      </c>
      <c r="M16" s="25">
        <v>0</v>
      </c>
      <c r="N16" s="25">
        <v>0</v>
      </c>
      <c r="O16" s="25">
        <v>0</v>
      </c>
      <c r="P16" s="25">
        <v>0</v>
      </c>
      <c r="Q16" s="25">
        <v>0</v>
      </c>
      <c r="R16" s="25">
        <v>0</v>
      </c>
      <c r="S16" s="25">
        <v>0</v>
      </c>
      <c r="T16" s="25">
        <v>0</v>
      </c>
      <c r="U16" s="25">
        <v>0</v>
      </c>
    </row>
    <row r="17" ht="14.5" spans="2:21">
      <c r="B17" s="12" t="s">
        <v>47</v>
      </c>
      <c r="C17" s="8">
        <v>500</v>
      </c>
      <c r="D17" s="9">
        <v>15000</v>
      </c>
      <c r="E17" s="8">
        <v>23</v>
      </c>
      <c r="F17" s="9">
        <v>582</v>
      </c>
      <c r="G17" s="13">
        <f t="shared" si="2"/>
        <v>0.046</v>
      </c>
      <c r="H17" s="11">
        <f t="shared" si="1"/>
        <v>0.0388</v>
      </c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</row>
    <row r="18" ht="14.5" spans="2:21">
      <c r="B18" s="12" t="s">
        <v>49</v>
      </c>
      <c r="C18" s="8">
        <v>500</v>
      </c>
      <c r="D18" s="9">
        <v>15000</v>
      </c>
      <c r="E18" s="8">
        <v>22</v>
      </c>
      <c r="F18" s="9">
        <v>486</v>
      </c>
      <c r="G18" s="13">
        <f t="shared" si="2"/>
        <v>0.044</v>
      </c>
      <c r="H18" s="11">
        <f t="shared" si="1"/>
        <v>0.0324</v>
      </c>
      <c r="K18" s="25" t="s">
        <v>59</v>
      </c>
      <c r="L18" s="25">
        <f>SUM(M18:U18)</f>
        <v>84</v>
      </c>
      <c r="M18" s="25">
        <v>42</v>
      </c>
      <c r="N18" s="25">
        <v>1</v>
      </c>
      <c r="O18" s="25">
        <v>1</v>
      </c>
      <c r="P18" s="25">
        <v>5</v>
      </c>
      <c r="Q18" s="25">
        <v>1</v>
      </c>
      <c r="R18" s="25">
        <v>3</v>
      </c>
      <c r="S18" s="25">
        <v>5</v>
      </c>
      <c r="T18" s="25">
        <v>10</v>
      </c>
      <c r="U18" s="25">
        <v>16</v>
      </c>
    </row>
    <row r="19" ht="14.5" spans="2:21">
      <c r="B19" s="12" t="s">
        <v>51</v>
      </c>
      <c r="C19" s="8">
        <v>500</v>
      </c>
      <c r="D19" s="9">
        <v>15000</v>
      </c>
      <c r="E19" s="8">
        <v>54</v>
      </c>
      <c r="F19" s="9">
        <v>4447</v>
      </c>
      <c r="G19" s="13">
        <f t="shared" si="2"/>
        <v>0.108</v>
      </c>
      <c r="H19" s="11">
        <f t="shared" si="1"/>
        <v>0.296466666666667</v>
      </c>
      <c r="K19" s="25" t="s">
        <v>64</v>
      </c>
      <c r="L19" s="25">
        <f>SUM(M19:U19)</f>
        <v>8831</v>
      </c>
      <c r="M19" s="25">
        <f t="shared" ref="M19:U19" si="4">SUM(M2:M16)</f>
        <v>499</v>
      </c>
      <c r="N19" s="25">
        <f t="shared" si="4"/>
        <v>51</v>
      </c>
      <c r="O19" s="25">
        <f t="shared" si="4"/>
        <v>295</v>
      </c>
      <c r="P19" s="25">
        <f t="shared" si="4"/>
        <v>115</v>
      </c>
      <c r="Q19" s="25">
        <f t="shared" si="4"/>
        <v>3403</v>
      </c>
      <c r="R19" s="25">
        <f t="shared" si="4"/>
        <v>125</v>
      </c>
      <c r="S19" s="25">
        <f t="shared" si="4"/>
        <v>618</v>
      </c>
      <c r="T19" s="25">
        <f t="shared" si="4"/>
        <v>475</v>
      </c>
      <c r="U19" s="25">
        <f t="shared" si="4"/>
        <v>3250</v>
      </c>
    </row>
    <row r="20" ht="14.5" spans="2:8">
      <c r="B20" s="12" t="s">
        <v>146</v>
      </c>
      <c r="C20" s="8">
        <v>500</v>
      </c>
      <c r="D20" s="9">
        <v>15000</v>
      </c>
      <c r="E20" s="8">
        <v>44</v>
      </c>
      <c r="F20" s="9">
        <v>2660</v>
      </c>
      <c r="G20" s="13">
        <f t="shared" si="2"/>
        <v>0.088</v>
      </c>
      <c r="H20" s="11">
        <f t="shared" si="1"/>
        <v>0.177333333333333</v>
      </c>
    </row>
    <row r="21" ht="14.5" spans="2:8">
      <c r="B21" s="12" t="s">
        <v>55</v>
      </c>
      <c r="C21" s="8">
        <v>500</v>
      </c>
      <c r="D21" s="9">
        <v>15000</v>
      </c>
      <c r="E21" s="8">
        <v>20</v>
      </c>
      <c r="F21" s="9">
        <v>529</v>
      </c>
      <c r="G21" s="13">
        <f t="shared" si="2"/>
        <v>0.04</v>
      </c>
      <c r="H21" s="11">
        <f t="shared" si="1"/>
        <v>0.0352666666666667</v>
      </c>
    </row>
    <row r="22" ht="15.5" spans="2:25">
      <c r="B22" s="15" t="s">
        <v>173</v>
      </c>
      <c r="C22" s="16">
        <f>SUM(C4:C21)</f>
        <v>7000</v>
      </c>
      <c r="D22" s="17">
        <f>SUM(D4:D21)</f>
        <v>270000</v>
      </c>
      <c r="E22" s="16">
        <f>SUM(E4:E21)</f>
        <v>1359</v>
      </c>
      <c r="F22" s="16">
        <f>SUM(F4:F21)</f>
        <v>61706</v>
      </c>
      <c r="G22" s="18">
        <f t="shared" si="2"/>
        <v>0.194142857142857</v>
      </c>
      <c r="H22" s="19">
        <f t="shared" si="1"/>
        <v>0.228540740740741</v>
      </c>
      <c r="K22" s="27" t="s">
        <v>174</v>
      </c>
      <c r="L22" s="27" t="s">
        <v>165</v>
      </c>
      <c r="M22" s="27" t="s">
        <v>5</v>
      </c>
      <c r="N22" s="27" t="s">
        <v>9</v>
      </c>
      <c r="O22" s="27" t="s">
        <v>12</v>
      </c>
      <c r="P22" s="27" t="s">
        <v>14</v>
      </c>
      <c r="Q22" s="27" t="s">
        <v>16</v>
      </c>
      <c r="R22" s="27" t="s">
        <v>11</v>
      </c>
      <c r="S22" s="27" t="s">
        <v>8</v>
      </c>
      <c r="T22" s="27" t="s">
        <v>3</v>
      </c>
      <c r="U22" s="27" t="s">
        <v>15</v>
      </c>
      <c r="V22" s="27" t="s">
        <v>4</v>
      </c>
      <c r="W22" s="27" t="s">
        <v>6</v>
      </c>
      <c r="X22" s="27" t="s">
        <v>7</v>
      </c>
      <c r="Y22" s="27" t="s">
        <v>10</v>
      </c>
    </row>
    <row r="23" ht="15.5" spans="11:25">
      <c r="K23" s="28" t="s">
        <v>19</v>
      </c>
      <c r="L23" s="29">
        <v>4392</v>
      </c>
      <c r="M23" s="29">
        <v>78</v>
      </c>
      <c r="N23" s="29">
        <v>8</v>
      </c>
      <c r="O23" s="29">
        <v>43</v>
      </c>
      <c r="P23" s="29">
        <v>307</v>
      </c>
      <c r="Q23" s="29">
        <v>115</v>
      </c>
      <c r="R23" s="29">
        <v>74</v>
      </c>
      <c r="S23" s="29">
        <v>49</v>
      </c>
      <c r="T23" s="29">
        <v>848</v>
      </c>
      <c r="U23" s="29">
        <v>72</v>
      </c>
      <c r="V23" s="29">
        <v>1479</v>
      </c>
      <c r="W23" s="29">
        <v>733</v>
      </c>
      <c r="X23" s="29">
        <v>274</v>
      </c>
      <c r="Y23" s="29">
        <v>311</v>
      </c>
    </row>
    <row r="24" ht="15.5" spans="2:25">
      <c r="B24" s="1"/>
      <c r="C24" s="1" t="s">
        <v>175</v>
      </c>
      <c r="D24" s="1"/>
      <c r="E24" s="1" t="s">
        <v>176</v>
      </c>
      <c r="F24" s="1"/>
      <c r="G24" s="1" t="s">
        <v>177</v>
      </c>
      <c r="H24" s="1"/>
      <c r="K24" s="28" t="s">
        <v>25</v>
      </c>
      <c r="L24" s="29">
        <v>810</v>
      </c>
      <c r="M24" s="29">
        <v>95</v>
      </c>
      <c r="N24" s="29">
        <v>23</v>
      </c>
      <c r="O24" s="29">
        <v>42</v>
      </c>
      <c r="P24" s="29">
        <v>53</v>
      </c>
      <c r="Q24" s="29">
        <v>2</v>
      </c>
      <c r="R24" s="29">
        <v>19</v>
      </c>
      <c r="S24" s="29">
        <v>51</v>
      </c>
      <c r="T24" s="29">
        <v>108</v>
      </c>
      <c r="U24" s="29">
        <v>137</v>
      </c>
      <c r="V24" s="29">
        <v>172</v>
      </c>
      <c r="W24" s="29">
        <v>100</v>
      </c>
      <c r="X24" s="29">
        <v>8</v>
      </c>
      <c r="Y24" s="29">
        <v>0</v>
      </c>
    </row>
    <row r="25" ht="15.5" spans="2:25">
      <c r="B25" s="2"/>
      <c r="C25" s="1"/>
      <c r="D25" s="1"/>
      <c r="E25" s="1"/>
      <c r="F25" s="1"/>
      <c r="G25" s="1"/>
      <c r="H25" s="1"/>
      <c r="K25" s="28" t="s">
        <v>27</v>
      </c>
      <c r="L25" s="29">
        <v>475</v>
      </c>
      <c r="M25" s="29">
        <v>60</v>
      </c>
      <c r="N25" s="29">
        <v>1</v>
      </c>
      <c r="O25" s="29">
        <v>0</v>
      </c>
      <c r="P25" s="29">
        <v>1</v>
      </c>
      <c r="Q25" s="29">
        <v>8</v>
      </c>
      <c r="R25" s="29">
        <v>181</v>
      </c>
      <c r="S25" s="29">
        <v>30</v>
      </c>
      <c r="T25" s="29">
        <v>125</v>
      </c>
      <c r="U25" s="29">
        <v>29</v>
      </c>
      <c r="V25" s="29">
        <v>17</v>
      </c>
      <c r="W25" s="29">
        <v>21</v>
      </c>
      <c r="X25" s="29">
        <v>0</v>
      </c>
      <c r="Y25" s="29">
        <v>2</v>
      </c>
    </row>
    <row r="26" ht="15.5" spans="2:25">
      <c r="B26" s="15"/>
      <c r="C26" s="5" t="s">
        <v>59</v>
      </c>
      <c r="D26" s="6" t="s">
        <v>64</v>
      </c>
      <c r="E26" s="5" t="s">
        <v>59</v>
      </c>
      <c r="F26" s="6" t="s">
        <v>64</v>
      </c>
      <c r="G26" s="5" t="s">
        <v>59</v>
      </c>
      <c r="H26" s="6" t="s">
        <v>64</v>
      </c>
      <c r="K26" s="28" t="s">
        <v>35</v>
      </c>
      <c r="L26" s="29">
        <v>594</v>
      </c>
      <c r="M26" s="29">
        <v>22</v>
      </c>
      <c r="N26" s="29">
        <v>1</v>
      </c>
      <c r="O26" s="29">
        <v>68</v>
      </c>
      <c r="P26" s="29">
        <v>37</v>
      </c>
      <c r="Q26" s="29">
        <v>5</v>
      </c>
      <c r="R26" s="29">
        <v>33</v>
      </c>
      <c r="S26" s="29">
        <v>55</v>
      </c>
      <c r="T26" s="29">
        <v>48</v>
      </c>
      <c r="U26" s="29">
        <v>0</v>
      </c>
      <c r="V26" s="29">
        <v>133</v>
      </c>
      <c r="W26" s="29">
        <v>11</v>
      </c>
      <c r="X26" s="29">
        <v>176</v>
      </c>
      <c r="Y26" s="29">
        <v>5</v>
      </c>
    </row>
    <row r="27" ht="15.5" spans="2:25">
      <c r="B27" s="7" t="s">
        <v>19</v>
      </c>
      <c r="C27" s="8"/>
      <c r="D27" s="9">
        <v>5000</v>
      </c>
      <c r="E27" s="20"/>
      <c r="F27" s="21">
        <v>3965</v>
      </c>
      <c r="G27" s="10"/>
      <c r="H27" s="22">
        <f>F27/D27</f>
        <v>0.793</v>
      </c>
      <c r="K27" s="30" t="s">
        <v>31</v>
      </c>
      <c r="L27" s="29">
        <v>3896</v>
      </c>
      <c r="M27" s="29">
        <v>30</v>
      </c>
      <c r="N27" s="29">
        <v>0</v>
      </c>
      <c r="O27" s="29">
        <v>1</v>
      </c>
      <c r="P27" s="29">
        <v>1842</v>
      </c>
      <c r="Q27" s="29">
        <v>668</v>
      </c>
      <c r="R27" s="29">
        <v>180</v>
      </c>
      <c r="S27" s="29">
        <v>70</v>
      </c>
      <c r="T27" s="29">
        <v>863</v>
      </c>
      <c r="U27" s="29">
        <v>0</v>
      </c>
      <c r="V27" s="29">
        <v>98</v>
      </c>
      <c r="W27" s="29">
        <v>68</v>
      </c>
      <c r="X27" s="29">
        <v>7</v>
      </c>
      <c r="Y27" s="29">
        <v>68</v>
      </c>
    </row>
    <row r="28" ht="15.5" spans="2:25">
      <c r="B28" s="7" t="s">
        <v>25</v>
      </c>
      <c r="C28" s="8"/>
      <c r="D28" s="9">
        <v>5000</v>
      </c>
      <c r="E28" s="20"/>
      <c r="F28" s="21">
        <v>681</v>
      </c>
      <c r="G28" s="10"/>
      <c r="H28" s="22">
        <f>F28/D28</f>
        <v>0.1362</v>
      </c>
      <c r="K28" s="30" t="s">
        <v>29</v>
      </c>
      <c r="L28" s="29">
        <v>3269</v>
      </c>
      <c r="M28" s="29">
        <v>480</v>
      </c>
      <c r="N28" s="29">
        <v>0</v>
      </c>
      <c r="O28" s="29">
        <v>727</v>
      </c>
      <c r="P28" s="29">
        <v>753</v>
      </c>
      <c r="Q28" s="29">
        <v>547</v>
      </c>
      <c r="R28" s="29">
        <v>326</v>
      </c>
      <c r="S28" s="29">
        <v>180</v>
      </c>
      <c r="T28" s="29">
        <v>117</v>
      </c>
      <c r="U28" s="29">
        <v>17</v>
      </c>
      <c r="V28" s="29">
        <v>16</v>
      </c>
      <c r="W28" s="29">
        <v>5</v>
      </c>
      <c r="X28" s="29">
        <v>81</v>
      </c>
      <c r="Y28" s="29">
        <v>20</v>
      </c>
    </row>
    <row r="29" ht="15.5" spans="2:25">
      <c r="B29" s="7" t="s">
        <v>27</v>
      </c>
      <c r="C29" s="8"/>
      <c r="D29" s="9">
        <v>5000</v>
      </c>
      <c r="E29" s="20"/>
      <c r="F29" s="21">
        <v>470</v>
      </c>
      <c r="G29" s="10"/>
      <c r="H29" s="22">
        <f>F29/D29</f>
        <v>0.094</v>
      </c>
      <c r="K29" s="30" t="s">
        <v>158</v>
      </c>
      <c r="L29" s="29">
        <v>50</v>
      </c>
      <c r="M29" s="29">
        <v>0</v>
      </c>
      <c r="N29" s="29">
        <v>0</v>
      </c>
      <c r="O29" s="29">
        <v>0</v>
      </c>
      <c r="P29" s="29">
        <v>0</v>
      </c>
      <c r="Q29" s="29">
        <v>49</v>
      </c>
      <c r="R29" s="29">
        <v>0</v>
      </c>
      <c r="S29" s="29">
        <v>1</v>
      </c>
      <c r="T29" s="29">
        <v>0</v>
      </c>
      <c r="U29" s="29">
        <v>0</v>
      </c>
      <c r="V29" s="29">
        <v>0</v>
      </c>
      <c r="W29" s="29">
        <v>0</v>
      </c>
      <c r="X29" s="29">
        <v>0</v>
      </c>
      <c r="Y29" s="29">
        <v>0</v>
      </c>
    </row>
    <row r="30" ht="15.5" spans="2:25">
      <c r="B30" s="7" t="s">
        <v>35</v>
      </c>
      <c r="C30" s="8"/>
      <c r="D30" s="9">
        <v>5000</v>
      </c>
      <c r="E30" s="20"/>
      <c r="F30" s="21">
        <v>382</v>
      </c>
      <c r="G30" s="10"/>
      <c r="H30" s="22">
        <f>F30/D30</f>
        <v>0.0764</v>
      </c>
      <c r="K30" s="30" t="s">
        <v>21</v>
      </c>
      <c r="L30" s="29">
        <v>1</v>
      </c>
      <c r="M30" s="29">
        <v>0</v>
      </c>
      <c r="N30" s="29">
        <v>0</v>
      </c>
      <c r="O30" s="29">
        <v>0</v>
      </c>
      <c r="P30" s="29">
        <v>0</v>
      </c>
      <c r="Q30" s="29">
        <v>1</v>
      </c>
      <c r="R30" s="29">
        <v>0</v>
      </c>
      <c r="S30" s="29">
        <v>0</v>
      </c>
      <c r="T30" s="29">
        <v>0</v>
      </c>
      <c r="U30" s="29">
        <v>0</v>
      </c>
      <c r="V30" s="29">
        <v>0</v>
      </c>
      <c r="W30" s="29">
        <v>0</v>
      </c>
      <c r="X30" s="29">
        <v>0</v>
      </c>
      <c r="Y30" s="29">
        <v>0</v>
      </c>
    </row>
    <row r="31" ht="15.5" spans="2:25">
      <c r="B31" s="12" t="s">
        <v>31</v>
      </c>
      <c r="C31" s="8">
        <v>150</v>
      </c>
      <c r="D31" s="9">
        <v>5000</v>
      </c>
      <c r="E31" s="23">
        <v>68</v>
      </c>
      <c r="F31" s="24">
        <v>2177</v>
      </c>
      <c r="G31" s="13">
        <f t="shared" ref="G31:G45" si="5">E31/C31</f>
        <v>0.453333333333333</v>
      </c>
      <c r="H31" s="22">
        <f>F31/D31</f>
        <v>0.4354</v>
      </c>
      <c r="K31" s="30" t="s">
        <v>33</v>
      </c>
      <c r="L31" s="29">
        <v>0</v>
      </c>
      <c r="M31" s="29">
        <v>0</v>
      </c>
      <c r="N31" s="29">
        <v>0</v>
      </c>
      <c r="O31" s="29">
        <v>0</v>
      </c>
      <c r="P31" s="29">
        <v>0</v>
      </c>
      <c r="Q31" s="29">
        <v>0</v>
      </c>
      <c r="R31" s="29">
        <v>0</v>
      </c>
      <c r="S31" s="29">
        <v>0</v>
      </c>
      <c r="T31" s="29">
        <v>0</v>
      </c>
      <c r="U31" s="29">
        <v>0</v>
      </c>
      <c r="V31" s="29">
        <v>0</v>
      </c>
      <c r="W31" s="29">
        <v>0</v>
      </c>
      <c r="X31" s="29">
        <v>0</v>
      </c>
      <c r="Y31" s="29">
        <v>0</v>
      </c>
    </row>
    <row r="32" ht="15.5" spans="2:25">
      <c r="B32" s="12" t="s">
        <v>29</v>
      </c>
      <c r="C32" s="8">
        <v>150</v>
      </c>
      <c r="D32" s="9">
        <v>5000</v>
      </c>
      <c r="E32" s="23">
        <v>38</v>
      </c>
      <c r="F32" s="24">
        <v>3154</v>
      </c>
      <c r="G32" s="13">
        <f t="shared" si="5"/>
        <v>0.253333333333333</v>
      </c>
      <c r="H32" s="11">
        <f t="shared" ref="H31:H45" si="6">F32/D32</f>
        <v>0.6308</v>
      </c>
      <c r="K32" s="30" t="s">
        <v>41</v>
      </c>
      <c r="L32" s="29">
        <v>0</v>
      </c>
      <c r="M32" s="29">
        <v>0</v>
      </c>
      <c r="N32" s="29">
        <v>0</v>
      </c>
      <c r="O32" s="29">
        <v>0</v>
      </c>
      <c r="P32" s="29">
        <v>0</v>
      </c>
      <c r="Q32" s="29">
        <v>0</v>
      </c>
      <c r="R32" s="29">
        <v>0</v>
      </c>
      <c r="S32" s="29">
        <v>0</v>
      </c>
      <c r="T32" s="29">
        <v>0</v>
      </c>
      <c r="U32" s="29">
        <v>0</v>
      </c>
      <c r="V32" s="29">
        <v>0</v>
      </c>
      <c r="W32" s="29">
        <v>0</v>
      </c>
      <c r="X32" s="29">
        <v>0</v>
      </c>
      <c r="Y32" s="29">
        <v>0</v>
      </c>
    </row>
    <row r="33" ht="15.5" spans="2:25">
      <c r="B33" s="12" t="s">
        <v>158</v>
      </c>
      <c r="C33" s="8">
        <v>150</v>
      </c>
      <c r="D33" s="9">
        <v>5000</v>
      </c>
      <c r="E33" s="23">
        <v>6</v>
      </c>
      <c r="F33" s="24">
        <v>198</v>
      </c>
      <c r="G33" s="13">
        <f t="shared" si="5"/>
        <v>0.04</v>
      </c>
      <c r="H33" s="11">
        <f t="shared" si="6"/>
        <v>0.0396</v>
      </c>
      <c r="K33" s="30" t="s">
        <v>43</v>
      </c>
      <c r="L33" s="29">
        <v>0</v>
      </c>
      <c r="M33" s="29">
        <v>0</v>
      </c>
      <c r="N33" s="29">
        <v>0</v>
      </c>
      <c r="O33" s="29">
        <v>0</v>
      </c>
      <c r="P33" s="29">
        <v>0</v>
      </c>
      <c r="Q33" s="29">
        <v>0</v>
      </c>
      <c r="R33" s="29">
        <v>0</v>
      </c>
      <c r="S33" s="29">
        <v>0</v>
      </c>
      <c r="T33" s="29">
        <v>0</v>
      </c>
      <c r="U33" s="29">
        <v>0</v>
      </c>
      <c r="V33" s="29">
        <v>0</v>
      </c>
      <c r="W33" s="29">
        <v>0</v>
      </c>
      <c r="X33" s="29">
        <v>0</v>
      </c>
      <c r="Y33" s="29">
        <v>0</v>
      </c>
    </row>
    <row r="34" ht="15.5" spans="2:25">
      <c r="B34" s="12" t="s">
        <v>21</v>
      </c>
      <c r="C34" s="8">
        <v>150</v>
      </c>
      <c r="D34" s="9">
        <v>5000</v>
      </c>
      <c r="E34" s="23">
        <v>1</v>
      </c>
      <c r="F34" s="24">
        <v>300</v>
      </c>
      <c r="G34" s="13">
        <f t="shared" si="5"/>
        <v>0.00666666666666667</v>
      </c>
      <c r="H34" s="11">
        <f t="shared" si="6"/>
        <v>0.06</v>
      </c>
      <c r="K34" s="26" t="s">
        <v>141</v>
      </c>
      <c r="L34" s="29">
        <v>0</v>
      </c>
      <c r="M34" s="29">
        <v>0</v>
      </c>
      <c r="N34" s="29">
        <v>0</v>
      </c>
      <c r="O34" s="29">
        <v>0</v>
      </c>
      <c r="P34" s="29">
        <v>0</v>
      </c>
      <c r="Q34" s="29">
        <v>0</v>
      </c>
      <c r="R34" s="29">
        <v>0</v>
      </c>
      <c r="S34" s="29">
        <v>0</v>
      </c>
      <c r="T34" s="29">
        <v>0</v>
      </c>
      <c r="U34" s="29">
        <v>0</v>
      </c>
      <c r="V34" s="29">
        <v>0</v>
      </c>
      <c r="W34" s="29">
        <v>0</v>
      </c>
      <c r="X34" s="29">
        <v>0</v>
      </c>
      <c r="Y34" s="29">
        <v>0</v>
      </c>
    </row>
    <row r="35" ht="15.5" spans="2:25">
      <c r="B35" s="12" t="s">
        <v>33</v>
      </c>
      <c r="C35" s="8">
        <v>150</v>
      </c>
      <c r="D35" s="9">
        <v>5000</v>
      </c>
      <c r="E35" s="23"/>
      <c r="F35" s="24">
        <v>0</v>
      </c>
      <c r="G35" s="13">
        <f t="shared" si="5"/>
        <v>0</v>
      </c>
      <c r="H35" s="11">
        <f t="shared" si="6"/>
        <v>0</v>
      </c>
      <c r="K35" s="30" t="s">
        <v>39</v>
      </c>
      <c r="L35" s="29">
        <v>12</v>
      </c>
      <c r="M35" s="29">
        <v>0</v>
      </c>
      <c r="N35" s="29">
        <v>0</v>
      </c>
      <c r="O35" s="29">
        <v>3</v>
      </c>
      <c r="P35" s="29">
        <v>4</v>
      </c>
      <c r="Q35" s="29">
        <v>1</v>
      </c>
      <c r="R35" s="29">
        <v>0</v>
      </c>
      <c r="S35" s="29">
        <v>1</v>
      </c>
      <c r="T35" s="29">
        <v>2</v>
      </c>
      <c r="U35" s="29">
        <v>0</v>
      </c>
      <c r="V35" s="29">
        <v>0</v>
      </c>
      <c r="W35" s="29">
        <v>1</v>
      </c>
      <c r="X35" s="29">
        <v>0</v>
      </c>
      <c r="Y35" s="29">
        <v>0</v>
      </c>
    </row>
    <row r="36" ht="15.5" spans="2:25">
      <c r="B36" s="12" t="s">
        <v>41</v>
      </c>
      <c r="C36" s="8">
        <v>150</v>
      </c>
      <c r="D36" s="9">
        <v>5000</v>
      </c>
      <c r="E36" s="23"/>
      <c r="F36" s="24">
        <v>0</v>
      </c>
      <c r="G36" s="13">
        <f t="shared" si="5"/>
        <v>0</v>
      </c>
      <c r="H36" s="11">
        <f t="shared" si="6"/>
        <v>0</v>
      </c>
      <c r="K36" s="30" t="s">
        <v>47</v>
      </c>
      <c r="L36" s="29">
        <v>138</v>
      </c>
      <c r="M36" s="29">
        <v>0</v>
      </c>
      <c r="N36" s="29">
        <v>0</v>
      </c>
      <c r="O36" s="29">
        <v>0</v>
      </c>
      <c r="P36" s="29">
        <v>122</v>
      </c>
      <c r="Q36" s="29">
        <v>0</v>
      </c>
      <c r="R36" s="29">
        <v>0</v>
      </c>
      <c r="S36" s="29">
        <v>0</v>
      </c>
      <c r="T36" s="29">
        <v>16</v>
      </c>
      <c r="U36" s="29">
        <v>0</v>
      </c>
      <c r="V36" s="29">
        <v>0</v>
      </c>
      <c r="W36" s="29">
        <v>0</v>
      </c>
      <c r="X36" s="29">
        <v>0</v>
      </c>
      <c r="Y36" s="29">
        <v>0</v>
      </c>
    </row>
    <row r="37" ht="15.5" spans="2:25">
      <c r="B37" s="12" t="s">
        <v>43</v>
      </c>
      <c r="C37" s="8">
        <v>150</v>
      </c>
      <c r="D37" s="9">
        <v>5000</v>
      </c>
      <c r="E37" s="23"/>
      <c r="F37" s="24">
        <v>0</v>
      </c>
      <c r="G37" s="13">
        <f t="shared" si="5"/>
        <v>0</v>
      </c>
      <c r="H37" s="11">
        <f t="shared" si="6"/>
        <v>0</v>
      </c>
      <c r="K37" s="30" t="s">
        <v>49</v>
      </c>
      <c r="L37" s="29">
        <v>0</v>
      </c>
      <c r="M37" s="29">
        <v>0</v>
      </c>
      <c r="N37" s="29">
        <v>0</v>
      </c>
      <c r="O37" s="29">
        <v>0</v>
      </c>
      <c r="P37" s="29">
        <v>0</v>
      </c>
      <c r="Q37" s="29">
        <v>0</v>
      </c>
      <c r="R37" s="29">
        <v>0</v>
      </c>
      <c r="S37" s="29">
        <v>0</v>
      </c>
      <c r="T37" s="29">
        <v>0</v>
      </c>
      <c r="U37" s="29">
        <v>0</v>
      </c>
      <c r="V37" s="29">
        <v>0</v>
      </c>
      <c r="W37" s="29">
        <v>0</v>
      </c>
      <c r="X37" s="29">
        <v>0</v>
      </c>
      <c r="Y37" s="29">
        <v>0</v>
      </c>
    </row>
    <row r="38" ht="15.5" spans="2:25">
      <c r="B38" s="14" t="s">
        <v>37</v>
      </c>
      <c r="C38" s="8">
        <v>150</v>
      </c>
      <c r="D38" s="9">
        <v>5000</v>
      </c>
      <c r="E38" s="23"/>
      <c r="F38" s="24">
        <v>0</v>
      </c>
      <c r="G38" s="13">
        <f t="shared" si="5"/>
        <v>0</v>
      </c>
      <c r="H38" s="11">
        <f t="shared" si="6"/>
        <v>0</v>
      </c>
      <c r="K38" s="30" t="s">
        <v>51</v>
      </c>
      <c r="L38" s="29">
        <v>346</v>
      </c>
      <c r="M38" s="29">
        <v>97</v>
      </c>
      <c r="N38" s="29">
        <v>0</v>
      </c>
      <c r="O38" s="29">
        <v>0</v>
      </c>
      <c r="P38" s="29">
        <v>0</v>
      </c>
      <c r="Q38" s="29">
        <v>0</v>
      </c>
      <c r="R38" s="29">
        <v>0</v>
      </c>
      <c r="S38" s="29">
        <v>0</v>
      </c>
      <c r="T38" s="29">
        <v>249</v>
      </c>
      <c r="U38" s="29">
        <v>0</v>
      </c>
      <c r="V38" s="29">
        <v>0</v>
      </c>
      <c r="W38" s="29">
        <v>0</v>
      </c>
      <c r="X38" s="29">
        <v>0</v>
      </c>
      <c r="Y38" s="29">
        <v>0</v>
      </c>
    </row>
    <row r="39" ht="15.5" spans="2:25">
      <c r="B39" s="12" t="s">
        <v>39</v>
      </c>
      <c r="C39" s="8">
        <v>150</v>
      </c>
      <c r="D39" s="9">
        <v>5000</v>
      </c>
      <c r="E39" s="23"/>
      <c r="F39" s="23">
        <v>7</v>
      </c>
      <c r="G39" s="13">
        <f t="shared" si="5"/>
        <v>0</v>
      </c>
      <c r="H39" s="11">
        <f t="shared" si="6"/>
        <v>0.0014</v>
      </c>
      <c r="K39" s="30" t="s">
        <v>146</v>
      </c>
      <c r="L39" s="29">
        <v>1149</v>
      </c>
      <c r="M39" s="29">
        <v>0</v>
      </c>
      <c r="N39" s="29">
        <v>0</v>
      </c>
      <c r="O39" s="29">
        <v>133</v>
      </c>
      <c r="P39" s="29">
        <v>0</v>
      </c>
      <c r="Q39" s="29">
        <v>0</v>
      </c>
      <c r="R39" s="29">
        <v>0</v>
      </c>
      <c r="S39" s="29">
        <v>1016</v>
      </c>
      <c r="T39" s="29">
        <v>0</v>
      </c>
      <c r="U39" s="29">
        <v>0</v>
      </c>
      <c r="V39" s="29">
        <v>0</v>
      </c>
      <c r="W39" s="29">
        <v>0</v>
      </c>
      <c r="X39" s="29">
        <v>0</v>
      </c>
      <c r="Y39" s="29">
        <v>0</v>
      </c>
    </row>
    <row r="40" ht="15.5" spans="2:25">
      <c r="B40" s="12" t="s">
        <v>47</v>
      </c>
      <c r="C40" s="8">
        <v>150</v>
      </c>
      <c r="D40" s="9">
        <v>5000</v>
      </c>
      <c r="E40" s="23"/>
      <c r="F40" s="24">
        <v>16</v>
      </c>
      <c r="G40" s="13">
        <f t="shared" si="5"/>
        <v>0</v>
      </c>
      <c r="H40" s="11">
        <f t="shared" si="6"/>
        <v>0.0032</v>
      </c>
      <c r="K40" s="30" t="s">
        <v>55</v>
      </c>
      <c r="L40" s="29">
        <v>1</v>
      </c>
      <c r="M40" s="29">
        <v>0</v>
      </c>
      <c r="N40" s="29">
        <v>0</v>
      </c>
      <c r="O40" s="29">
        <v>0</v>
      </c>
      <c r="P40" s="29">
        <v>0</v>
      </c>
      <c r="Q40" s="29">
        <v>0</v>
      </c>
      <c r="R40" s="29">
        <v>0</v>
      </c>
      <c r="S40" s="29">
        <v>1</v>
      </c>
      <c r="T40" s="29">
        <v>0</v>
      </c>
      <c r="U40" s="29">
        <v>0</v>
      </c>
      <c r="V40" s="29">
        <v>0</v>
      </c>
      <c r="W40" s="29">
        <v>0</v>
      </c>
      <c r="X40" s="29">
        <v>0</v>
      </c>
      <c r="Y40" s="29">
        <v>0</v>
      </c>
    </row>
    <row r="41" ht="15.5" spans="2:25">
      <c r="B41" s="12" t="s">
        <v>49</v>
      </c>
      <c r="C41" s="8">
        <v>150</v>
      </c>
      <c r="D41" s="9">
        <v>5000</v>
      </c>
      <c r="E41" s="23">
        <v>1</v>
      </c>
      <c r="F41" s="24">
        <v>51</v>
      </c>
      <c r="G41" s="13">
        <f t="shared" si="5"/>
        <v>0.00666666666666667</v>
      </c>
      <c r="H41" s="11">
        <f t="shared" si="6"/>
        <v>0.0102</v>
      </c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</row>
    <row r="42" ht="15.5" spans="2:25">
      <c r="B42" s="12" t="s">
        <v>51</v>
      </c>
      <c r="C42" s="8">
        <v>150</v>
      </c>
      <c r="D42" s="9">
        <v>5000</v>
      </c>
      <c r="E42" s="23"/>
      <c r="F42" s="24">
        <v>792</v>
      </c>
      <c r="G42" s="13">
        <f t="shared" si="5"/>
        <v>0</v>
      </c>
      <c r="H42" s="11">
        <f t="shared" si="6"/>
        <v>0.1584</v>
      </c>
      <c r="K42" s="27" t="s">
        <v>165</v>
      </c>
      <c r="L42" s="29">
        <v>15133</v>
      </c>
      <c r="M42" s="29">
        <v>862</v>
      </c>
      <c r="N42" s="29">
        <v>33</v>
      </c>
      <c r="O42" s="29">
        <v>1017</v>
      </c>
      <c r="P42" s="29">
        <v>3119</v>
      </c>
      <c r="Q42" s="29">
        <v>1396</v>
      </c>
      <c r="R42" s="29">
        <v>813</v>
      </c>
      <c r="S42" s="29">
        <v>1454</v>
      </c>
      <c r="T42" s="29">
        <v>2376</v>
      </c>
      <c r="U42" s="29">
        <v>255</v>
      </c>
      <c r="V42" s="29">
        <v>1915</v>
      </c>
      <c r="W42" s="29">
        <v>939</v>
      </c>
      <c r="X42" s="29">
        <v>546</v>
      </c>
      <c r="Y42" s="29">
        <v>406</v>
      </c>
    </row>
    <row r="43" ht="14.5" spans="2:13">
      <c r="B43" s="12" t="s">
        <v>146</v>
      </c>
      <c r="C43" s="8">
        <v>150</v>
      </c>
      <c r="D43" s="9">
        <v>5000</v>
      </c>
      <c r="E43" s="23"/>
      <c r="F43" s="24">
        <v>0</v>
      </c>
      <c r="G43" s="13">
        <f t="shared" si="5"/>
        <v>0</v>
      </c>
      <c r="H43" s="11">
        <f t="shared" si="6"/>
        <v>0</v>
      </c>
      <c r="K43" s="26" t="s">
        <v>59</v>
      </c>
      <c r="L43" t="s">
        <v>178</v>
      </c>
      <c r="M43" t="s">
        <v>179</v>
      </c>
    </row>
    <row r="44" ht="14.5" spans="2:8">
      <c r="B44" s="12" t="s">
        <v>55</v>
      </c>
      <c r="C44" s="8">
        <v>150</v>
      </c>
      <c r="D44" s="9">
        <v>5000</v>
      </c>
      <c r="E44" s="23"/>
      <c r="F44" s="24">
        <v>0</v>
      </c>
      <c r="G44" s="13">
        <f t="shared" si="5"/>
        <v>0</v>
      </c>
      <c r="H44" s="11">
        <f t="shared" si="6"/>
        <v>0</v>
      </c>
    </row>
    <row r="45" ht="14.5" spans="2:8">
      <c r="B45" s="15" t="s">
        <v>173</v>
      </c>
      <c r="C45" s="16">
        <f>SUM(C27:C44)</f>
        <v>2100</v>
      </c>
      <c r="D45" s="17">
        <f>SUM(D27:D44)</f>
        <v>90000</v>
      </c>
      <c r="E45" s="16">
        <f>SUM(E27:E44)</f>
        <v>114</v>
      </c>
      <c r="F45" s="16">
        <f>SUM(F27:F44)</f>
        <v>12193</v>
      </c>
      <c r="G45" s="18">
        <f t="shared" si="5"/>
        <v>0.0542857142857143</v>
      </c>
      <c r="H45" s="19">
        <f t="shared" si="6"/>
        <v>0.135477777777778</v>
      </c>
    </row>
    <row r="46" ht="15.5" spans="2:25">
      <c r="B46" t="s">
        <v>180</v>
      </c>
      <c r="K46" s="31" t="s">
        <v>181</v>
      </c>
      <c r="L46" s="32" t="s">
        <v>165</v>
      </c>
      <c r="M46" s="27" t="s">
        <v>5</v>
      </c>
      <c r="N46" s="27" t="s">
        <v>9</v>
      </c>
      <c r="O46" s="27" t="s">
        <v>12</v>
      </c>
      <c r="P46" s="27" t="s">
        <v>14</v>
      </c>
      <c r="Q46" s="27" t="s">
        <v>16</v>
      </c>
      <c r="R46" s="27" t="s">
        <v>11</v>
      </c>
      <c r="S46" s="27" t="s">
        <v>8</v>
      </c>
      <c r="T46" s="27" t="s">
        <v>3</v>
      </c>
      <c r="U46" s="27" t="s">
        <v>15</v>
      </c>
      <c r="V46" s="27" t="s">
        <v>4</v>
      </c>
      <c r="W46" s="27" t="s">
        <v>6</v>
      </c>
      <c r="X46" s="27" t="s">
        <v>7</v>
      </c>
      <c r="Y46" s="27" t="s">
        <v>10</v>
      </c>
    </row>
    <row r="47" ht="15.5" spans="11:25">
      <c r="K47" s="33" t="s">
        <v>19</v>
      </c>
      <c r="L47" s="34">
        <f t="shared" ref="L47:L64" si="7">SUM(M47:Y47)</f>
        <v>4391</v>
      </c>
      <c r="M47" s="27">
        <f>M23</f>
        <v>78</v>
      </c>
      <c r="N47" s="27">
        <f t="shared" ref="N47:Y47" si="8">N23</f>
        <v>8</v>
      </c>
      <c r="O47" s="27">
        <f t="shared" si="8"/>
        <v>43</v>
      </c>
      <c r="P47" s="27">
        <f t="shared" si="8"/>
        <v>307</v>
      </c>
      <c r="Q47" s="27">
        <f t="shared" si="8"/>
        <v>115</v>
      </c>
      <c r="R47" s="27">
        <f t="shared" si="8"/>
        <v>74</v>
      </c>
      <c r="S47" s="27">
        <f t="shared" si="8"/>
        <v>49</v>
      </c>
      <c r="T47" s="27">
        <f t="shared" si="8"/>
        <v>848</v>
      </c>
      <c r="U47" s="27">
        <f t="shared" si="8"/>
        <v>72</v>
      </c>
      <c r="V47" s="27">
        <f t="shared" si="8"/>
        <v>1479</v>
      </c>
      <c r="W47" s="27">
        <f t="shared" si="8"/>
        <v>733</v>
      </c>
      <c r="X47" s="27">
        <f t="shared" si="8"/>
        <v>274</v>
      </c>
      <c r="Y47" s="27">
        <f t="shared" si="8"/>
        <v>311</v>
      </c>
    </row>
    <row r="48" ht="15.5" spans="2:25">
      <c r="B48" s="1"/>
      <c r="C48" s="1" t="s">
        <v>182</v>
      </c>
      <c r="D48" s="1"/>
      <c r="E48" s="1" t="s">
        <v>183</v>
      </c>
      <c r="F48" s="1"/>
      <c r="G48" s="1" t="s">
        <v>184</v>
      </c>
      <c r="H48" s="1"/>
      <c r="K48" s="33" t="s">
        <v>25</v>
      </c>
      <c r="L48" s="34">
        <f t="shared" si="7"/>
        <v>810</v>
      </c>
      <c r="M48" s="27">
        <f>M24</f>
        <v>95</v>
      </c>
      <c r="N48" s="27">
        <f t="shared" ref="N48:Y48" si="9">N24</f>
        <v>23</v>
      </c>
      <c r="O48" s="27">
        <f t="shared" si="9"/>
        <v>42</v>
      </c>
      <c r="P48" s="27">
        <f t="shared" si="9"/>
        <v>53</v>
      </c>
      <c r="Q48" s="27">
        <f t="shared" si="9"/>
        <v>2</v>
      </c>
      <c r="R48" s="27">
        <f t="shared" si="9"/>
        <v>19</v>
      </c>
      <c r="S48" s="27">
        <f t="shared" si="9"/>
        <v>51</v>
      </c>
      <c r="T48" s="27">
        <f t="shared" si="9"/>
        <v>108</v>
      </c>
      <c r="U48" s="27">
        <f t="shared" si="9"/>
        <v>137</v>
      </c>
      <c r="V48" s="27">
        <f t="shared" si="9"/>
        <v>172</v>
      </c>
      <c r="W48" s="27">
        <f t="shared" si="9"/>
        <v>100</v>
      </c>
      <c r="X48" s="27">
        <f t="shared" si="9"/>
        <v>8</v>
      </c>
      <c r="Y48" s="27">
        <f t="shared" si="9"/>
        <v>0</v>
      </c>
    </row>
    <row r="49" ht="15.5" spans="2:25">
      <c r="B49" s="2"/>
      <c r="C49" s="1"/>
      <c r="D49" s="1"/>
      <c r="E49" s="1"/>
      <c r="F49" s="1"/>
      <c r="G49" s="1"/>
      <c r="H49" s="1"/>
      <c r="K49" s="33" t="s">
        <v>27</v>
      </c>
      <c r="L49" s="34">
        <f t="shared" si="7"/>
        <v>475</v>
      </c>
      <c r="M49" s="27">
        <f>M25</f>
        <v>60</v>
      </c>
      <c r="N49" s="27">
        <f t="shared" ref="N49:Y49" si="10">N25</f>
        <v>1</v>
      </c>
      <c r="O49" s="27">
        <f t="shared" si="10"/>
        <v>0</v>
      </c>
      <c r="P49" s="27">
        <f t="shared" si="10"/>
        <v>1</v>
      </c>
      <c r="Q49" s="27">
        <f t="shared" si="10"/>
        <v>8</v>
      </c>
      <c r="R49" s="27">
        <f t="shared" si="10"/>
        <v>181</v>
      </c>
      <c r="S49" s="27">
        <f t="shared" si="10"/>
        <v>30</v>
      </c>
      <c r="T49" s="27">
        <f t="shared" si="10"/>
        <v>125</v>
      </c>
      <c r="U49" s="27">
        <f t="shared" si="10"/>
        <v>29</v>
      </c>
      <c r="V49" s="27">
        <f t="shared" si="10"/>
        <v>17</v>
      </c>
      <c r="W49" s="27">
        <f t="shared" si="10"/>
        <v>21</v>
      </c>
      <c r="X49" s="27">
        <f t="shared" si="10"/>
        <v>0</v>
      </c>
      <c r="Y49" s="27">
        <f t="shared" si="10"/>
        <v>2</v>
      </c>
    </row>
    <row r="50" ht="15.5" spans="2:25">
      <c r="B50" s="15"/>
      <c r="C50" s="5" t="s">
        <v>59</v>
      </c>
      <c r="D50" s="6" t="s">
        <v>64</v>
      </c>
      <c r="E50" s="5" t="s">
        <v>59</v>
      </c>
      <c r="F50" s="6" t="s">
        <v>64</v>
      </c>
      <c r="G50" s="5" t="s">
        <v>59</v>
      </c>
      <c r="H50" s="6" t="s">
        <v>64</v>
      </c>
      <c r="K50" s="33" t="s">
        <v>35</v>
      </c>
      <c r="L50" s="34">
        <f t="shared" si="7"/>
        <v>594</v>
      </c>
      <c r="M50" s="27">
        <f>M26</f>
        <v>22</v>
      </c>
      <c r="N50" s="27">
        <f t="shared" ref="N50:Y50" si="11">N26</f>
        <v>1</v>
      </c>
      <c r="O50" s="27">
        <f t="shared" si="11"/>
        <v>68</v>
      </c>
      <c r="P50" s="27">
        <f t="shared" si="11"/>
        <v>37</v>
      </c>
      <c r="Q50" s="27">
        <f t="shared" si="11"/>
        <v>5</v>
      </c>
      <c r="R50" s="27">
        <f t="shared" si="11"/>
        <v>33</v>
      </c>
      <c r="S50" s="27">
        <f t="shared" si="11"/>
        <v>55</v>
      </c>
      <c r="T50" s="27">
        <f t="shared" si="11"/>
        <v>48</v>
      </c>
      <c r="U50" s="27">
        <f t="shared" si="11"/>
        <v>0</v>
      </c>
      <c r="V50" s="27">
        <f t="shared" si="11"/>
        <v>133</v>
      </c>
      <c r="W50" s="27">
        <f t="shared" si="11"/>
        <v>11</v>
      </c>
      <c r="X50" s="27">
        <f t="shared" si="11"/>
        <v>176</v>
      </c>
      <c r="Y50" s="27">
        <f t="shared" si="11"/>
        <v>5</v>
      </c>
    </row>
    <row r="51" ht="14.5" spans="2:25">
      <c r="B51" s="7" t="s">
        <v>19</v>
      </c>
      <c r="C51" s="8"/>
      <c r="D51" s="9">
        <v>5000</v>
      </c>
      <c r="E51" s="20"/>
      <c r="F51" s="21">
        <v>427</v>
      </c>
      <c r="G51" s="10"/>
      <c r="H51" s="22">
        <f t="shared" ref="H51:H69" si="12">F51/D51</f>
        <v>0.0854</v>
      </c>
      <c r="K51" s="35" t="s">
        <v>31</v>
      </c>
      <c r="L51" s="34">
        <f t="shared" si="7"/>
        <v>4270</v>
      </c>
      <c r="M51" s="26">
        <f>M3+M27</f>
        <v>152</v>
      </c>
      <c r="N51" s="26">
        <f t="shared" ref="N51:Y51" si="13">N3+N27</f>
        <v>0</v>
      </c>
      <c r="O51" s="26">
        <f t="shared" si="13"/>
        <v>1</v>
      </c>
      <c r="P51" s="26">
        <f t="shared" si="13"/>
        <v>1895</v>
      </c>
      <c r="Q51" s="26">
        <f t="shared" si="13"/>
        <v>808</v>
      </c>
      <c r="R51" s="26">
        <f t="shared" si="13"/>
        <v>180</v>
      </c>
      <c r="S51" s="26">
        <f t="shared" si="13"/>
        <v>70</v>
      </c>
      <c r="T51" s="26">
        <f t="shared" si="13"/>
        <v>892</v>
      </c>
      <c r="U51" s="26">
        <f t="shared" si="13"/>
        <v>31</v>
      </c>
      <c r="V51" s="26">
        <f t="shared" si="13"/>
        <v>98</v>
      </c>
      <c r="W51" s="26">
        <f t="shared" si="13"/>
        <v>68</v>
      </c>
      <c r="X51" s="26">
        <f t="shared" si="13"/>
        <v>7</v>
      </c>
      <c r="Y51" s="26">
        <f t="shared" si="13"/>
        <v>68</v>
      </c>
    </row>
    <row r="52" ht="14.5" spans="2:25">
      <c r="B52" s="7" t="s">
        <v>25</v>
      </c>
      <c r="C52" s="8"/>
      <c r="D52" s="9">
        <v>5000</v>
      </c>
      <c r="E52" s="20"/>
      <c r="F52" s="21">
        <v>129</v>
      </c>
      <c r="G52" s="10"/>
      <c r="H52" s="22">
        <f t="shared" si="12"/>
        <v>0.0258</v>
      </c>
      <c r="K52" s="35" t="s">
        <v>29</v>
      </c>
      <c r="L52" s="34">
        <f t="shared" si="7"/>
        <v>4012</v>
      </c>
      <c r="M52" s="26">
        <f t="shared" ref="M52:M64" si="14">M4+M28</f>
        <v>480</v>
      </c>
      <c r="N52" s="26">
        <f t="shared" ref="N52:Y52" si="15">N4+N28</f>
        <v>0</v>
      </c>
      <c r="O52" s="26">
        <f t="shared" si="15"/>
        <v>727</v>
      </c>
      <c r="P52" s="26">
        <f t="shared" si="15"/>
        <v>753</v>
      </c>
      <c r="Q52" s="26">
        <f t="shared" si="15"/>
        <v>547</v>
      </c>
      <c r="R52" s="26">
        <f t="shared" si="15"/>
        <v>451</v>
      </c>
      <c r="S52" s="26">
        <f t="shared" si="15"/>
        <v>798</v>
      </c>
      <c r="T52" s="26">
        <f t="shared" si="15"/>
        <v>117</v>
      </c>
      <c r="U52" s="26">
        <f t="shared" si="15"/>
        <v>17</v>
      </c>
      <c r="V52" s="26">
        <f t="shared" si="15"/>
        <v>16</v>
      </c>
      <c r="W52" s="26">
        <f t="shared" si="15"/>
        <v>5</v>
      </c>
      <c r="X52" s="26">
        <f t="shared" si="15"/>
        <v>81</v>
      </c>
      <c r="Y52" s="26">
        <f t="shared" si="15"/>
        <v>20</v>
      </c>
    </row>
    <row r="53" ht="14.5" spans="2:25">
      <c r="B53" s="7" t="s">
        <v>27</v>
      </c>
      <c r="C53" s="8"/>
      <c r="D53" s="9">
        <v>5000</v>
      </c>
      <c r="E53" s="20"/>
      <c r="F53" s="21">
        <v>5</v>
      </c>
      <c r="G53" s="10"/>
      <c r="H53" s="22">
        <f t="shared" si="12"/>
        <v>0.001</v>
      </c>
      <c r="K53" s="35" t="s">
        <v>158</v>
      </c>
      <c r="L53" s="34">
        <f t="shared" si="7"/>
        <v>198</v>
      </c>
      <c r="M53" s="26">
        <f t="shared" si="14"/>
        <v>0</v>
      </c>
      <c r="N53" s="26">
        <f t="shared" ref="N53:Y53" si="16">N5+N29</f>
        <v>0</v>
      </c>
      <c r="O53" s="26">
        <f t="shared" si="16"/>
        <v>0</v>
      </c>
      <c r="P53" s="26">
        <f t="shared" si="16"/>
        <v>62</v>
      </c>
      <c r="Q53" s="26">
        <f t="shared" si="16"/>
        <v>135</v>
      </c>
      <c r="R53" s="26">
        <f t="shared" si="16"/>
        <v>0</v>
      </c>
      <c r="S53" s="26">
        <f t="shared" si="16"/>
        <v>1</v>
      </c>
      <c r="T53" s="26">
        <f t="shared" si="16"/>
        <v>0</v>
      </c>
      <c r="U53" s="26">
        <f t="shared" si="16"/>
        <v>0</v>
      </c>
      <c r="V53" s="26">
        <f t="shared" si="16"/>
        <v>0</v>
      </c>
      <c r="W53" s="26">
        <f t="shared" si="16"/>
        <v>0</v>
      </c>
      <c r="X53" s="26">
        <f t="shared" si="16"/>
        <v>0</v>
      </c>
      <c r="Y53" s="26">
        <f t="shared" si="16"/>
        <v>0</v>
      </c>
    </row>
    <row r="54" ht="14.5" spans="2:25">
      <c r="B54" s="7" t="s">
        <v>35</v>
      </c>
      <c r="C54" s="8"/>
      <c r="D54" s="9">
        <v>5000</v>
      </c>
      <c r="E54" s="20"/>
      <c r="F54" s="21">
        <v>212</v>
      </c>
      <c r="G54" s="10"/>
      <c r="H54" s="22">
        <f t="shared" si="12"/>
        <v>0.0424</v>
      </c>
      <c r="K54" s="35" t="s">
        <v>21</v>
      </c>
      <c r="L54" s="34">
        <f t="shared" si="7"/>
        <v>300</v>
      </c>
      <c r="M54" s="26">
        <f t="shared" si="14"/>
        <v>0</v>
      </c>
      <c r="N54" s="26">
        <f t="shared" ref="N54:Y54" si="17">N6+N30</f>
        <v>0</v>
      </c>
      <c r="O54" s="26">
        <f t="shared" si="17"/>
        <v>293</v>
      </c>
      <c r="P54" s="26">
        <f t="shared" si="17"/>
        <v>0</v>
      </c>
      <c r="Q54" s="26">
        <f t="shared" si="17"/>
        <v>7</v>
      </c>
      <c r="R54" s="26">
        <f t="shared" si="17"/>
        <v>0</v>
      </c>
      <c r="S54" s="26">
        <f t="shared" si="17"/>
        <v>0</v>
      </c>
      <c r="T54" s="26">
        <f t="shared" si="17"/>
        <v>0</v>
      </c>
      <c r="U54" s="26">
        <f t="shared" si="17"/>
        <v>0</v>
      </c>
      <c r="V54" s="26">
        <f t="shared" si="17"/>
        <v>0</v>
      </c>
      <c r="W54" s="26">
        <f t="shared" si="17"/>
        <v>0</v>
      </c>
      <c r="X54" s="26">
        <f t="shared" si="17"/>
        <v>0</v>
      </c>
      <c r="Y54" s="26">
        <f t="shared" si="17"/>
        <v>0</v>
      </c>
    </row>
    <row r="55" ht="14.5" spans="2:25">
      <c r="B55" s="12" t="s">
        <v>31</v>
      </c>
      <c r="C55" s="8">
        <v>150</v>
      </c>
      <c r="D55" s="9">
        <v>5000</v>
      </c>
      <c r="E55" s="23"/>
      <c r="F55" s="24">
        <v>2094</v>
      </c>
      <c r="G55" s="13">
        <f t="shared" ref="G55:G69" si="18">E55/C55</f>
        <v>0</v>
      </c>
      <c r="H55" s="22">
        <f t="shared" si="12"/>
        <v>0.4188</v>
      </c>
      <c r="K55" s="35" t="s">
        <v>33</v>
      </c>
      <c r="L55" s="34">
        <f t="shared" si="7"/>
        <v>0</v>
      </c>
      <c r="M55" s="26">
        <f t="shared" si="14"/>
        <v>0</v>
      </c>
      <c r="N55" s="26">
        <f t="shared" ref="N55:Y55" si="19">N7+N31</f>
        <v>0</v>
      </c>
      <c r="O55" s="26">
        <f t="shared" si="19"/>
        <v>0</v>
      </c>
      <c r="P55" s="26">
        <f t="shared" si="19"/>
        <v>0</v>
      </c>
      <c r="Q55" s="26">
        <f t="shared" si="19"/>
        <v>0</v>
      </c>
      <c r="R55" s="26">
        <f t="shared" si="19"/>
        <v>0</v>
      </c>
      <c r="S55" s="26">
        <f t="shared" si="19"/>
        <v>0</v>
      </c>
      <c r="T55" s="26">
        <f t="shared" si="19"/>
        <v>0</v>
      </c>
      <c r="U55" s="26">
        <f t="shared" si="19"/>
        <v>0</v>
      </c>
      <c r="V55" s="26">
        <f t="shared" si="19"/>
        <v>0</v>
      </c>
      <c r="W55" s="26">
        <f t="shared" si="19"/>
        <v>0</v>
      </c>
      <c r="X55" s="26">
        <f t="shared" si="19"/>
        <v>0</v>
      </c>
      <c r="Y55" s="26">
        <f t="shared" si="19"/>
        <v>0</v>
      </c>
    </row>
    <row r="56" ht="14.5" spans="2:25">
      <c r="B56" s="12" t="s">
        <v>29</v>
      </c>
      <c r="C56" s="8">
        <v>150</v>
      </c>
      <c r="D56" s="9">
        <v>5000</v>
      </c>
      <c r="E56" s="23">
        <v>20</v>
      </c>
      <c r="F56" s="24">
        <v>858</v>
      </c>
      <c r="G56" s="13">
        <f t="shared" si="18"/>
        <v>0.133333333333333</v>
      </c>
      <c r="H56" s="11">
        <f t="shared" si="12"/>
        <v>0.1716</v>
      </c>
      <c r="K56" s="35" t="s">
        <v>41</v>
      </c>
      <c r="L56" s="34">
        <f t="shared" si="7"/>
        <v>0</v>
      </c>
      <c r="M56" s="26">
        <f t="shared" si="14"/>
        <v>0</v>
      </c>
      <c r="N56" s="26">
        <f t="shared" ref="N56:Y56" si="20">N8+N32</f>
        <v>0</v>
      </c>
      <c r="O56" s="26">
        <f t="shared" si="20"/>
        <v>0</v>
      </c>
      <c r="P56" s="26">
        <f t="shared" si="20"/>
        <v>0</v>
      </c>
      <c r="Q56" s="26">
        <f t="shared" si="20"/>
        <v>0</v>
      </c>
      <c r="R56" s="26">
        <f t="shared" si="20"/>
        <v>0</v>
      </c>
      <c r="S56" s="26">
        <f t="shared" si="20"/>
        <v>0</v>
      </c>
      <c r="T56" s="26">
        <f t="shared" si="20"/>
        <v>0</v>
      </c>
      <c r="U56" s="26">
        <f t="shared" si="20"/>
        <v>0</v>
      </c>
      <c r="V56" s="26">
        <f t="shared" si="20"/>
        <v>0</v>
      </c>
      <c r="W56" s="26">
        <f t="shared" si="20"/>
        <v>0</v>
      </c>
      <c r="X56" s="26">
        <f t="shared" si="20"/>
        <v>0</v>
      </c>
      <c r="Y56" s="26">
        <f t="shared" si="20"/>
        <v>0</v>
      </c>
    </row>
    <row r="57" ht="14.5" spans="2:25">
      <c r="B57" s="12" t="s">
        <v>158</v>
      </c>
      <c r="C57" s="8">
        <v>150</v>
      </c>
      <c r="D57" s="9">
        <v>5000</v>
      </c>
      <c r="E57" s="23"/>
      <c r="F57" s="24">
        <v>0</v>
      </c>
      <c r="G57" s="13">
        <f t="shared" si="18"/>
        <v>0</v>
      </c>
      <c r="H57" s="11">
        <f t="shared" si="12"/>
        <v>0</v>
      </c>
      <c r="K57" s="35" t="s">
        <v>43</v>
      </c>
      <c r="L57" s="34">
        <f t="shared" si="7"/>
        <v>0</v>
      </c>
      <c r="M57" s="26">
        <f t="shared" si="14"/>
        <v>0</v>
      </c>
      <c r="N57" s="26">
        <f t="shared" ref="N57:Y57" si="21">N9+N33</f>
        <v>0</v>
      </c>
      <c r="O57" s="26">
        <f t="shared" si="21"/>
        <v>0</v>
      </c>
      <c r="P57" s="26">
        <f t="shared" si="21"/>
        <v>0</v>
      </c>
      <c r="Q57" s="26">
        <f t="shared" si="21"/>
        <v>0</v>
      </c>
      <c r="R57" s="26">
        <f t="shared" si="21"/>
        <v>0</v>
      </c>
      <c r="S57" s="26">
        <f t="shared" si="21"/>
        <v>0</v>
      </c>
      <c r="T57" s="26">
        <f t="shared" si="21"/>
        <v>0</v>
      </c>
      <c r="U57" s="26">
        <f t="shared" si="21"/>
        <v>0</v>
      </c>
      <c r="V57" s="26">
        <f t="shared" si="21"/>
        <v>0</v>
      </c>
      <c r="W57" s="26">
        <f t="shared" si="21"/>
        <v>0</v>
      </c>
      <c r="X57" s="26">
        <f t="shared" si="21"/>
        <v>0</v>
      </c>
      <c r="Y57" s="26">
        <f t="shared" si="21"/>
        <v>0</v>
      </c>
    </row>
    <row r="58" ht="14.5" spans="2:25">
      <c r="B58" s="12" t="s">
        <v>21</v>
      </c>
      <c r="C58" s="8">
        <v>150</v>
      </c>
      <c r="D58" s="9">
        <v>5000</v>
      </c>
      <c r="E58" s="23"/>
      <c r="F58" s="24">
        <v>0</v>
      </c>
      <c r="G58" s="13">
        <f t="shared" si="18"/>
        <v>0</v>
      </c>
      <c r="H58" s="11">
        <f t="shared" si="12"/>
        <v>0</v>
      </c>
      <c r="K58" s="34" t="s">
        <v>37</v>
      </c>
      <c r="L58" s="34">
        <f t="shared" si="7"/>
        <v>0</v>
      </c>
      <c r="M58" s="26">
        <f t="shared" si="14"/>
        <v>0</v>
      </c>
      <c r="N58" s="26">
        <f t="shared" ref="N58:Y58" si="22">N10+N34</f>
        <v>0</v>
      </c>
      <c r="O58" s="26">
        <f t="shared" si="22"/>
        <v>0</v>
      </c>
      <c r="P58" s="26">
        <f t="shared" si="22"/>
        <v>0</v>
      </c>
      <c r="Q58" s="26">
        <f t="shared" si="22"/>
        <v>0</v>
      </c>
      <c r="R58" s="26">
        <f t="shared" si="22"/>
        <v>0</v>
      </c>
      <c r="S58" s="26">
        <f t="shared" si="22"/>
        <v>0</v>
      </c>
      <c r="T58" s="26">
        <f t="shared" si="22"/>
        <v>0</v>
      </c>
      <c r="U58" s="26">
        <f t="shared" si="22"/>
        <v>0</v>
      </c>
      <c r="V58" s="26">
        <f t="shared" si="22"/>
        <v>0</v>
      </c>
      <c r="W58" s="26">
        <f t="shared" si="22"/>
        <v>0</v>
      </c>
      <c r="X58" s="26">
        <f t="shared" si="22"/>
        <v>0</v>
      </c>
      <c r="Y58" s="26">
        <f t="shared" si="22"/>
        <v>0</v>
      </c>
    </row>
    <row r="59" ht="14.5" spans="2:25">
      <c r="B59" s="12" t="s">
        <v>33</v>
      </c>
      <c r="C59" s="8">
        <v>150</v>
      </c>
      <c r="D59" s="9">
        <v>5000</v>
      </c>
      <c r="E59" s="23"/>
      <c r="F59" s="24">
        <v>0</v>
      </c>
      <c r="G59" s="13">
        <f t="shared" si="18"/>
        <v>0</v>
      </c>
      <c r="H59" s="11">
        <f t="shared" si="12"/>
        <v>0</v>
      </c>
      <c r="K59" s="35" t="s">
        <v>39</v>
      </c>
      <c r="L59" s="34">
        <f t="shared" si="7"/>
        <v>12</v>
      </c>
      <c r="M59" s="26">
        <f t="shared" si="14"/>
        <v>0</v>
      </c>
      <c r="N59" s="26">
        <f t="shared" ref="N59:U59" si="23">N11+N35</f>
        <v>0</v>
      </c>
      <c r="O59" s="26">
        <f t="shared" si="23"/>
        <v>3</v>
      </c>
      <c r="P59" s="26">
        <f t="shared" si="23"/>
        <v>4</v>
      </c>
      <c r="Q59" s="26">
        <f t="shared" si="23"/>
        <v>1</v>
      </c>
      <c r="R59" s="26">
        <f t="shared" si="23"/>
        <v>0</v>
      </c>
      <c r="S59" s="26">
        <f t="shared" si="23"/>
        <v>1</v>
      </c>
      <c r="T59" s="26">
        <f t="shared" si="23"/>
        <v>2</v>
      </c>
      <c r="U59" s="26">
        <f t="shared" si="23"/>
        <v>0</v>
      </c>
      <c r="V59" s="26">
        <f t="shared" ref="V59:V64" si="24">V10+V35</f>
        <v>0</v>
      </c>
      <c r="W59" s="26">
        <f t="shared" ref="W59:W64" si="25">W10+W35</f>
        <v>1</v>
      </c>
      <c r="X59" s="26">
        <f t="shared" ref="X59:X64" si="26">X10+X35</f>
        <v>0</v>
      </c>
      <c r="Y59" s="26">
        <f t="shared" ref="Y59:Y64" si="27">Y10+Y35</f>
        <v>0</v>
      </c>
    </row>
    <row r="60" ht="14.5" spans="2:25">
      <c r="B60" s="12" t="s">
        <v>41</v>
      </c>
      <c r="C60" s="8">
        <v>150</v>
      </c>
      <c r="D60" s="9">
        <v>5000</v>
      </c>
      <c r="E60" s="23"/>
      <c r="F60" s="24">
        <v>0</v>
      </c>
      <c r="G60" s="13">
        <f t="shared" si="18"/>
        <v>0</v>
      </c>
      <c r="H60" s="11">
        <f t="shared" si="12"/>
        <v>0</v>
      </c>
      <c r="K60" s="35" t="s">
        <v>47</v>
      </c>
      <c r="L60" s="34">
        <f t="shared" si="7"/>
        <v>138</v>
      </c>
      <c r="M60" s="26">
        <f t="shared" si="14"/>
        <v>0</v>
      </c>
      <c r="N60" s="26">
        <f t="shared" ref="N60:U60" si="28">N12+N36</f>
        <v>0</v>
      </c>
      <c r="O60" s="26">
        <f t="shared" si="28"/>
        <v>0</v>
      </c>
      <c r="P60" s="26">
        <f t="shared" si="28"/>
        <v>122</v>
      </c>
      <c r="Q60" s="26">
        <f t="shared" si="28"/>
        <v>0</v>
      </c>
      <c r="R60" s="26">
        <f t="shared" si="28"/>
        <v>0</v>
      </c>
      <c r="S60" s="26">
        <f t="shared" si="28"/>
        <v>0</v>
      </c>
      <c r="T60" s="26">
        <f t="shared" si="28"/>
        <v>16</v>
      </c>
      <c r="U60" s="26">
        <f t="shared" si="28"/>
        <v>0</v>
      </c>
      <c r="V60" s="26">
        <f t="shared" si="24"/>
        <v>0</v>
      </c>
      <c r="W60" s="26">
        <f t="shared" si="25"/>
        <v>0</v>
      </c>
      <c r="X60" s="26">
        <f t="shared" si="26"/>
        <v>0</v>
      </c>
      <c r="Y60" s="26">
        <f t="shared" si="27"/>
        <v>0</v>
      </c>
    </row>
    <row r="61" ht="14.5" spans="2:25">
      <c r="B61" s="12" t="s">
        <v>43</v>
      </c>
      <c r="C61" s="8">
        <v>150</v>
      </c>
      <c r="D61" s="9">
        <v>5000</v>
      </c>
      <c r="E61" s="23"/>
      <c r="F61" s="24">
        <v>0</v>
      </c>
      <c r="G61" s="13">
        <f t="shared" si="18"/>
        <v>0</v>
      </c>
      <c r="H61" s="11">
        <f t="shared" si="12"/>
        <v>0</v>
      </c>
      <c r="K61" s="35" t="s">
        <v>49</v>
      </c>
      <c r="L61" s="34">
        <f t="shared" si="7"/>
        <v>51</v>
      </c>
      <c r="M61" s="26">
        <f t="shared" si="14"/>
        <v>0</v>
      </c>
      <c r="N61" s="26">
        <f t="shared" ref="N61:U61" si="29">N13+N37</f>
        <v>51</v>
      </c>
      <c r="O61" s="26">
        <f t="shared" si="29"/>
        <v>0</v>
      </c>
      <c r="P61" s="26">
        <f t="shared" si="29"/>
        <v>0</v>
      </c>
      <c r="Q61" s="26">
        <f t="shared" si="29"/>
        <v>0</v>
      </c>
      <c r="R61" s="26">
        <f t="shared" si="29"/>
        <v>0</v>
      </c>
      <c r="S61" s="26">
        <f t="shared" si="29"/>
        <v>0</v>
      </c>
      <c r="T61" s="26">
        <f t="shared" si="29"/>
        <v>0</v>
      </c>
      <c r="U61" s="26">
        <f t="shared" si="29"/>
        <v>0</v>
      </c>
      <c r="V61" s="26">
        <f t="shared" si="24"/>
        <v>0</v>
      </c>
      <c r="W61" s="26">
        <f t="shared" si="25"/>
        <v>0</v>
      </c>
      <c r="X61" s="26">
        <f t="shared" si="26"/>
        <v>0</v>
      </c>
      <c r="Y61" s="26">
        <f t="shared" si="27"/>
        <v>0</v>
      </c>
    </row>
    <row r="62" ht="14.5" spans="2:25">
      <c r="B62" s="14" t="s">
        <v>37</v>
      </c>
      <c r="C62" s="8">
        <v>150</v>
      </c>
      <c r="D62" s="9">
        <v>5000</v>
      </c>
      <c r="E62" s="23"/>
      <c r="F62" s="24">
        <v>0</v>
      </c>
      <c r="G62" s="13">
        <f t="shared" si="18"/>
        <v>0</v>
      </c>
      <c r="H62" s="11">
        <f t="shared" si="12"/>
        <v>0</v>
      </c>
      <c r="K62" s="35" t="s">
        <v>51</v>
      </c>
      <c r="L62" s="34">
        <f t="shared" si="7"/>
        <v>792</v>
      </c>
      <c r="M62" s="26">
        <f t="shared" si="14"/>
        <v>97</v>
      </c>
      <c r="N62" s="26">
        <f t="shared" ref="N62:U62" si="30">N14+N38</f>
        <v>0</v>
      </c>
      <c r="O62" s="26">
        <f t="shared" si="30"/>
        <v>0</v>
      </c>
      <c r="P62" s="26">
        <f t="shared" si="30"/>
        <v>0</v>
      </c>
      <c r="Q62" s="26">
        <f t="shared" si="30"/>
        <v>0</v>
      </c>
      <c r="R62" s="26">
        <f t="shared" si="30"/>
        <v>0</v>
      </c>
      <c r="S62" s="26">
        <f t="shared" si="30"/>
        <v>0</v>
      </c>
      <c r="T62" s="26">
        <f t="shared" si="30"/>
        <v>695</v>
      </c>
      <c r="U62" s="26">
        <f t="shared" si="30"/>
        <v>0</v>
      </c>
      <c r="V62" s="26">
        <f t="shared" si="24"/>
        <v>0</v>
      </c>
      <c r="W62" s="26">
        <f t="shared" si="25"/>
        <v>0</v>
      </c>
      <c r="X62" s="26">
        <f t="shared" si="26"/>
        <v>0</v>
      </c>
      <c r="Y62" s="26">
        <f t="shared" si="27"/>
        <v>0</v>
      </c>
    </row>
    <row r="63" ht="14.5" spans="2:25">
      <c r="B63" s="12" t="s">
        <v>39</v>
      </c>
      <c r="C63" s="8">
        <v>150</v>
      </c>
      <c r="D63" s="9">
        <v>5000</v>
      </c>
      <c r="E63" s="23"/>
      <c r="F63" s="23">
        <v>5</v>
      </c>
      <c r="G63" s="13">
        <f t="shared" si="18"/>
        <v>0</v>
      </c>
      <c r="H63" s="11">
        <f t="shared" si="12"/>
        <v>0.001</v>
      </c>
      <c r="K63" s="35" t="s">
        <v>146</v>
      </c>
      <c r="L63" s="34">
        <f t="shared" si="7"/>
        <v>1149</v>
      </c>
      <c r="M63" s="26">
        <f t="shared" si="14"/>
        <v>0</v>
      </c>
      <c r="N63" s="26">
        <f t="shared" ref="N63:U63" si="31">N15+N39</f>
        <v>0</v>
      </c>
      <c r="O63" s="26">
        <f t="shared" si="31"/>
        <v>133</v>
      </c>
      <c r="P63" s="26">
        <f t="shared" si="31"/>
        <v>0</v>
      </c>
      <c r="Q63" s="26">
        <f t="shared" si="31"/>
        <v>0</v>
      </c>
      <c r="R63" s="26">
        <f t="shared" si="31"/>
        <v>0</v>
      </c>
      <c r="S63" s="26">
        <f t="shared" si="31"/>
        <v>1016</v>
      </c>
      <c r="T63" s="26">
        <f t="shared" si="31"/>
        <v>0</v>
      </c>
      <c r="U63" s="26">
        <f t="shared" si="31"/>
        <v>0</v>
      </c>
      <c r="V63" s="26">
        <f t="shared" si="24"/>
        <v>0</v>
      </c>
      <c r="W63" s="26">
        <f t="shared" si="25"/>
        <v>0</v>
      </c>
      <c r="X63" s="26">
        <f t="shared" si="26"/>
        <v>0</v>
      </c>
      <c r="Y63" s="26">
        <f t="shared" si="27"/>
        <v>0</v>
      </c>
    </row>
    <row r="64" ht="14.5" spans="2:25">
      <c r="B64" s="12" t="s">
        <v>47</v>
      </c>
      <c r="C64" s="8">
        <v>150</v>
      </c>
      <c r="D64" s="9">
        <v>5000</v>
      </c>
      <c r="E64" s="23"/>
      <c r="F64" s="24">
        <v>122</v>
      </c>
      <c r="G64" s="13">
        <f t="shared" si="18"/>
        <v>0</v>
      </c>
      <c r="H64" s="11">
        <f t="shared" si="12"/>
        <v>0.0244</v>
      </c>
      <c r="K64" s="35" t="s">
        <v>55</v>
      </c>
      <c r="L64" s="34">
        <f t="shared" si="7"/>
        <v>1</v>
      </c>
      <c r="M64" s="26">
        <f t="shared" si="14"/>
        <v>0</v>
      </c>
      <c r="N64" s="26">
        <f t="shared" ref="N64:U64" si="32">N16+N40</f>
        <v>0</v>
      </c>
      <c r="O64" s="26">
        <f t="shared" si="32"/>
        <v>0</v>
      </c>
      <c r="P64" s="26">
        <f t="shared" si="32"/>
        <v>0</v>
      </c>
      <c r="Q64" s="26">
        <f t="shared" si="32"/>
        <v>0</v>
      </c>
      <c r="R64" s="26">
        <f t="shared" si="32"/>
        <v>0</v>
      </c>
      <c r="S64" s="26">
        <f t="shared" si="32"/>
        <v>1</v>
      </c>
      <c r="T64" s="26">
        <f t="shared" si="32"/>
        <v>0</v>
      </c>
      <c r="U64" s="26">
        <f t="shared" si="32"/>
        <v>0</v>
      </c>
      <c r="V64" s="26">
        <f t="shared" si="24"/>
        <v>0</v>
      </c>
      <c r="W64" s="26">
        <f t="shared" si="25"/>
        <v>0</v>
      </c>
      <c r="X64" s="26">
        <f t="shared" si="26"/>
        <v>0</v>
      </c>
      <c r="Y64" s="26">
        <f t="shared" si="27"/>
        <v>0</v>
      </c>
    </row>
    <row r="65" ht="14.5" spans="2:25">
      <c r="B65" s="12" t="s">
        <v>49</v>
      </c>
      <c r="C65" s="8">
        <v>150</v>
      </c>
      <c r="D65" s="9">
        <v>5000</v>
      </c>
      <c r="E65" s="23"/>
      <c r="F65" s="24">
        <v>0</v>
      </c>
      <c r="G65" s="13">
        <f t="shared" si="18"/>
        <v>0</v>
      </c>
      <c r="H65" s="11">
        <f t="shared" si="12"/>
        <v>0</v>
      </c>
      <c r="K65" s="36"/>
      <c r="L65" s="34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</row>
    <row r="66" ht="15.5" spans="2:25">
      <c r="B66" s="12" t="s">
        <v>51</v>
      </c>
      <c r="C66" s="8">
        <v>150</v>
      </c>
      <c r="D66" s="9">
        <v>5000</v>
      </c>
      <c r="E66" s="23"/>
      <c r="F66" s="24">
        <v>0</v>
      </c>
      <c r="G66" s="13">
        <f t="shared" si="18"/>
        <v>0</v>
      </c>
      <c r="H66" s="11">
        <f t="shared" si="12"/>
        <v>0</v>
      </c>
      <c r="K66" s="32" t="s">
        <v>165</v>
      </c>
      <c r="L66" s="34">
        <f>SUM(M66:Y66)</f>
        <v>17193</v>
      </c>
      <c r="M66" s="26">
        <f>SUM(M47:M64)</f>
        <v>984</v>
      </c>
      <c r="N66" s="26">
        <f t="shared" ref="N66:Y66" si="33">SUM(N47:N64)</f>
        <v>84</v>
      </c>
      <c r="O66" s="26">
        <f t="shared" si="33"/>
        <v>1310</v>
      </c>
      <c r="P66" s="26">
        <f t="shared" si="33"/>
        <v>3234</v>
      </c>
      <c r="Q66" s="26">
        <f t="shared" si="33"/>
        <v>1628</v>
      </c>
      <c r="R66" s="26">
        <f t="shared" si="33"/>
        <v>938</v>
      </c>
      <c r="S66" s="26">
        <f t="shared" si="33"/>
        <v>2072</v>
      </c>
      <c r="T66" s="26">
        <f t="shared" si="33"/>
        <v>2851</v>
      </c>
      <c r="U66" s="26">
        <f t="shared" si="33"/>
        <v>286</v>
      </c>
      <c r="V66" s="26">
        <f t="shared" si="33"/>
        <v>1915</v>
      </c>
      <c r="W66" s="26">
        <f t="shared" si="33"/>
        <v>939</v>
      </c>
      <c r="X66" s="26">
        <f t="shared" si="33"/>
        <v>546</v>
      </c>
      <c r="Y66" s="26">
        <f t="shared" si="33"/>
        <v>406</v>
      </c>
    </row>
    <row r="67" ht="14.5" spans="2:11">
      <c r="B67" s="12" t="s">
        <v>146</v>
      </c>
      <c r="C67" s="8">
        <v>150</v>
      </c>
      <c r="D67" s="9">
        <v>5000</v>
      </c>
      <c r="E67" s="23">
        <v>5</v>
      </c>
      <c r="F67" s="24">
        <v>1149</v>
      </c>
      <c r="G67" s="13">
        <f t="shared" si="18"/>
        <v>0.0333333333333333</v>
      </c>
      <c r="H67" s="11">
        <f t="shared" si="12"/>
        <v>0.2298</v>
      </c>
      <c r="K67" t="s">
        <v>180</v>
      </c>
    </row>
    <row r="68" ht="14.5" spans="2:8">
      <c r="B68" s="12" t="s">
        <v>55</v>
      </c>
      <c r="C68" s="8">
        <v>150</v>
      </c>
      <c r="D68" s="9">
        <v>5000</v>
      </c>
      <c r="E68" s="23"/>
      <c r="F68" s="24">
        <v>1</v>
      </c>
      <c r="G68" s="13">
        <f t="shared" si="18"/>
        <v>0</v>
      </c>
      <c r="H68" s="11">
        <f t="shared" si="12"/>
        <v>0.0002</v>
      </c>
    </row>
    <row r="69" ht="14.5" spans="2:8">
      <c r="B69" s="15" t="s">
        <v>173</v>
      </c>
      <c r="C69" s="16">
        <f t="shared" ref="C69:F69" si="34">SUM(C51:C68)</f>
        <v>2100</v>
      </c>
      <c r="D69" s="17">
        <f t="shared" si="34"/>
        <v>90000</v>
      </c>
      <c r="E69" s="16">
        <f t="shared" si="34"/>
        <v>25</v>
      </c>
      <c r="F69" s="16">
        <f t="shared" si="34"/>
        <v>5002</v>
      </c>
      <c r="G69" s="18">
        <f t="shared" si="18"/>
        <v>0.0119047619047619</v>
      </c>
      <c r="H69" s="19">
        <f t="shared" si="12"/>
        <v>0.0555777777777778</v>
      </c>
    </row>
    <row r="70" spans="2:2">
      <c r="B70" t="s">
        <v>180</v>
      </c>
    </row>
    <row r="71" ht="15.5" spans="11:25">
      <c r="K71" s="26" t="s">
        <v>185</v>
      </c>
      <c r="L71" s="27" t="s">
        <v>165</v>
      </c>
      <c r="M71" s="27" t="s">
        <v>5</v>
      </c>
      <c r="N71" s="27" t="s">
        <v>9</v>
      </c>
      <c r="O71" s="27" t="s">
        <v>12</v>
      </c>
      <c r="P71" s="27" t="s">
        <v>14</v>
      </c>
      <c r="Q71" s="27" t="s">
        <v>16</v>
      </c>
      <c r="R71" s="27" t="s">
        <v>11</v>
      </c>
      <c r="S71" s="27" t="s">
        <v>8</v>
      </c>
      <c r="T71" s="27" t="s">
        <v>3</v>
      </c>
      <c r="U71" s="27" t="s">
        <v>15</v>
      </c>
      <c r="V71" s="27" t="s">
        <v>4</v>
      </c>
      <c r="W71" s="27" t="s">
        <v>6</v>
      </c>
      <c r="X71" s="27" t="s">
        <v>7</v>
      </c>
      <c r="Y71" s="27" t="s">
        <v>10</v>
      </c>
    </row>
    <row r="72" spans="11:25">
      <c r="K72" s="26" t="s">
        <v>186</v>
      </c>
      <c r="L72" s="26">
        <v>1920</v>
      </c>
      <c r="M72" s="26">
        <v>0</v>
      </c>
      <c r="N72" s="26">
        <v>0</v>
      </c>
      <c r="O72" s="26">
        <v>0</v>
      </c>
      <c r="P72" s="26">
        <v>15</v>
      </c>
      <c r="Q72" s="26">
        <v>215</v>
      </c>
      <c r="R72" s="26">
        <v>334</v>
      </c>
      <c r="S72" s="26">
        <v>32</v>
      </c>
      <c r="T72" s="26">
        <v>716</v>
      </c>
      <c r="U72" s="26">
        <v>0</v>
      </c>
      <c r="V72" s="26">
        <v>378</v>
      </c>
      <c r="W72" s="26">
        <v>230</v>
      </c>
      <c r="X72" s="26">
        <v>0</v>
      </c>
      <c r="Y72" s="26">
        <v>0</v>
      </c>
    </row>
    <row r="73" spans="11:25">
      <c r="K73" s="37">
        <v>43279</v>
      </c>
      <c r="L73" s="26">
        <f>SUM(M73:Y73)</f>
        <v>1444</v>
      </c>
      <c r="M73" s="26">
        <v>0</v>
      </c>
      <c r="N73" s="26">
        <v>32</v>
      </c>
      <c r="O73" s="26">
        <v>214</v>
      </c>
      <c r="P73" s="26">
        <v>0</v>
      </c>
      <c r="Q73" s="26">
        <v>15</v>
      </c>
      <c r="R73" s="26">
        <v>102</v>
      </c>
      <c r="S73" s="26">
        <v>0</v>
      </c>
      <c r="T73" s="26">
        <v>638</v>
      </c>
      <c r="U73" s="26">
        <v>0</v>
      </c>
      <c r="V73" s="26">
        <v>208</v>
      </c>
      <c r="W73" s="26">
        <v>223</v>
      </c>
      <c r="X73" s="26">
        <v>12</v>
      </c>
      <c r="Y73" s="26">
        <v>0</v>
      </c>
    </row>
    <row r="74" spans="11:25">
      <c r="K74" s="26" t="s">
        <v>187</v>
      </c>
      <c r="L74" s="26">
        <v>828</v>
      </c>
      <c r="M74" s="26">
        <v>0</v>
      </c>
      <c r="N74" s="26">
        <v>0</v>
      </c>
      <c r="O74" s="26">
        <v>276</v>
      </c>
      <c r="P74" s="26">
        <v>19</v>
      </c>
      <c r="Q74" s="26">
        <v>0</v>
      </c>
      <c r="R74" s="26">
        <v>14</v>
      </c>
      <c r="S74" s="26">
        <v>113</v>
      </c>
      <c r="T74" s="26">
        <v>0</v>
      </c>
      <c r="U74" s="26">
        <v>0</v>
      </c>
      <c r="V74" s="26">
        <v>0</v>
      </c>
      <c r="W74" s="26">
        <v>0</v>
      </c>
      <c r="X74" s="26">
        <v>0</v>
      </c>
      <c r="Y74" s="26">
        <v>406</v>
      </c>
    </row>
    <row r="75" spans="11:25">
      <c r="K75" s="37">
        <v>43283</v>
      </c>
      <c r="L75" s="26">
        <v>2052</v>
      </c>
      <c r="M75" s="26">
        <v>0</v>
      </c>
      <c r="N75" s="26">
        <v>1</v>
      </c>
      <c r="O75" s="26">
        <v>16</v>
      </c>
      <c r="P75" s="26">
        <v>1930</v>
      </c>
      <c r="Q75" s="26">
        <v>0</v>
      </c>
      <c r="R75" s="26">
        <v>31</v>
      </c>
      <c r="S75" s="26">
        <v>1</v>
      </c>
      <c r="T75" s="26">
        <v>0</v>
      </c>
      <c r="U75" s="26">
        <v>0</v>
      </c>
      <c r="V75" s="26">
        <v>0</v>
      </c>
      <c r="W75" s="26">
        <v>0</v>
      </c>
      <c r="X75" s="26">
        <v>72</v>
      </c>
      <c r="Y75" s="26">
        <v>0</v>
      </c>
    </row>
    <row r="76" spans="11:25">
      <c r="K76" s="26" t="s">
        <v>188</v>
      </c>
      <c r="L76" s="26">
        <v>2950</v>
      </c>
      <c r="M76" s="26">
        <v>43</v>
      </c>
      <c r="N76" s="26">
        <v>0</v>
      </c>
      <c r="O76" s="26">
        <v>134</v>
      </c>
      <c r="P76" s="26">
        <v>901</v>
      </c>
      <c r="Q76" s="26">
        <v>0</v>
      </c>
      <c r="R76" s="26">
        <v>46</v>
      </c>
      <c r="S76" s="26">
        <v>1021</v>
      </c>
      <c r="T76" s="26">
        <v>234</v>
      </c>
      <c r="U76" s="26">
        <v>0</v>
      </c>
      <c r="V76" s="26">
        <v>117</v>
      </c>
      <c r="W76" s="26">
        <v>27</v>
      </c>
      <c r="X76" s="26">
        <v>426</v>
      </c>
      <c r="Y76" s="26">
        <v>0</v>
      </c>
    </row>
  </sheetData>
  <mergeCells count="12">
    <mergeCell ref="B1:B2"/>
    <mergeCell ref="B24:B25"/>
    <mergeCell ref="B48:B49"/>
    <mergeCell ref="C1:D2"/>
    <mergeCell ref="E1:F2"/>
    <mergeCell ref="G1:H2"/>
    <mergeCell ref="C24:D25"/>
    <mergeCell ref="E24:F25"/>
    <mergeCell ref="G24:H25"/>
    <mergeCell ref="C48:D49"/>
    <mergeCell ref="E48:F49"/>
    <mergeCell ref="G48:H49"/>
  </mergeCells>
  <conditionalFormatting sqref="G22">
    <cfRule type="dataBar" priority="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{62422818-0ef0-4c8b-819f-251daf91d95f}</x14:id>
        </ext>
      </extLst>
    </cfRule>
  </conditionalFormatting>
  <conditionalFormatting sqref="G45">
    <cfRule type="dataBar" priority="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{51baae06-2ad9-424f-8743-5ed50634d5c4}</x14:id>
        </ext>
      </extLst>
    </cfRule>
  </conditionalFormatting>
  <conditionalFormatting sqref="G69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{8894f73f-7439-4c93-b62e-26395875a40a}</x14:id>
        </ext>
      </extLst>
    </cfRule>
  </conditionalFormatting>
  <conditionalFormatting sqref="G8:G21">
    <cfRule type="dataBar" priority="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{996b38c4-69fa-4400-8c15-b70bd37cc3c3}</x14:id>
        </ext>
      </extLst>
    </cfRule>
  </conditionalFormatting>
  <conditionalFormatting sqref="G8:G22">
    <cfRule type="dataBar" priority="15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{119eab59-fbd5-4b8a-8e1c-0aae0f01ecc4}</x14:id>
        </ext>
      </extLst>
    </cfRule>
    <cfRule type="dataBar" priority="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{55afef1e-1f84-47e9-9482-70ecf2839503}</x14:id>
        </ext>
      </extLst>
    </cfRule>
  </conditionalFormatting>
  <conditionalFormatting sqref="G31:G44">
    <cfRule type="dataBar" priority="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{f0bfb36e-a670-4434-86bc-4a6b60c0915e}</x14:id>
        </ext>
      </extLst>
    </cfRule>
  </conditionalFormatting>
  <conditionalFormatting sqref="G31:G45">
    <cfRule type="dataBar" priority="8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{5470237c-91b5-4b62-aff7-f0f99dc68ae3}</x14:id>
        </ext>
      </extLst>
    </cfRule>
    <cfRule type="dataBar" priority="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{43733c6d-b792-4a1d-9654-9aa43f9141ff}</x14:id>
        </ext>
      </extLst>
    </cfRule>
  </conditionalFormatting>
  <conditionalFormatting sqref="G55:G68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{10361cd8-5f50-432d-8853-03e0d70404c8}</x14:id>
        </ext>
      </extLst>
    </cfRule>
  </conditionalFormatting>
  <conditionalFormatting sqref="G55:G69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{5632de62-16aa-47cd-8d43-88746fe309c8}</x14:id>
        </ext>
      </extLst>
    </cfRule>
    <cfRule type="dataBar" priority="1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{1589c135-980f-49aa-bfda-a15964622bc4}</x14:id>
        </ext>
      </extLst>
    </cfRule>
  </conditionalFormatting>
  <conditionalFormatting sqref="H4:H22">
    <cfRule type="dataBar" priority="16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{0388551b-7e38-4f36-a37a-93b28ae90f19}</x14:id>
        </ext>
      </extLst>
    </cfRule>
    <cfRule type="dataBar" priority="17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{93d7d60a-8d38-4fd1-ae03-3ace72df963f}</x14:id>
        </ext>
      </extLst>
    </cfRule>
    <cfRule type="dataBar" priority="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{68311951-fe89-47c7-9843-e06558169d01}</x14:id>
        </ext>
      </extLst>
    </cfRule>
  </conditionalFormatting>
  <conditionalFormatting sqref="H27:H45">
    <cfRule type="dataBar" priority="9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{6853e9c6-ba81-41ff-95f3-4bcd0df7892b}</x14:id>
        </ext>
      </extLst>
    </cfRule>
    <cfRule type="dataBar" priority="10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{ce85efc1-c861-4fd0-9c3c-63c9ab5427e8}</x14:id>
        </ext>
      </extLst>
    </cfRule>
    <cfRule type="dataBar" priority="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{18ed6285-63a0-477f-b3bc-c18ca9bf6edf}</x14:id>
        </ext>
      </extLst>
    </cfRule>
  </conditionalFormatting>
  <conditionalFormatting sqref="H51:H69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{c1dea6fb-b689-4290-bfd3-0adbfcc49e4a}</x14:id>
        </ext>
      </extLst>
    </cfRule>
    <cfRule type="dataBar" priority="3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{7757c182-9b66-4d3c-a0b4-8eab05485288}</x14:id>
        </ext>
      </extLst>
    </cfRule>
    <cfRule type="dataBar" priority="2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{a686854a-46cd-4fd2-ac34-f55a2e5436c3}</x14:id>
        </ext>
      </extLst>
    </cfRule>
  </conditionalFormatting>
  <pageMargins left="0.75" right="0.75" top="1" bottom="1" header="0.511805555555556" footer="0.511805555555556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2422818-0ef0-4c8b-819f-251daf91d95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G22</xm:sqref>
        </x14:conditionalFormatting>
        <x14:conditionalFormatting xmlns:xm="http://schemas.microsoft.com/office/excel/2006/main">
          <x14:cfRule type="dataBar" id="{51baae06-2ad9-424f-8743-5ed50634d5c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G45</xm:sqref>
        </x14:conditionalFormatting>
        <x14:conditionalFormatting xmlns:xm="http://schemas.microsoft.com/office/excel/2006/main">
          <x14:cfRule type="dataBar" id="{8894f73f-7439-4c93-b62e-26395875a40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G69</xm:sqref>
        </x14:conditionalFormatting>
        <x14:conditionalFormatting xmlns:xm="http://schemas.microsoft.com/office/excel/2006/main">
          <x14:cfRule type="dataBar" id="{996b38c4-69fa-4400-8c15-b70bd37cc3c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G8:G21</xm:sqref>
        </x14:conditionalFormatting>
        <x14:conditionalFormatting xmlns:xm="http://schemas.microsoft.com/office/excel/2006/main">
          <x14:cfRule type="dataBar" id="{119eab59-fbd5-4b8a-8e1c-0aae0f01ecc4}">
            <x14:dataBar minLength="0" maxLength="100" axisPosition="none">
              <x14:cfvo type="num">
                <xm:f>0</xm:f>
              </x14:cfvo>
              <x14:cfvo type="num">
                <xm:f>1</xm:f>
              </x14:cfvo>
              <x14:negativeFillColor rgb="FF00B050"/>
              <x14:axisColor indexed="65"/>
            </x14:dataBar>
          </x14:cfRule>
          <x14:cfRule type="dataBar" id="{55afef1e-1f84-47e9-9482-70ecf283950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G8:G22</xm:sqref>
        </x14:conditionalFormatting>
        <x14:conditionalFormatting xmlns:xm="http://schemas.microsoft.com/office/excel/2006/main">
          <x14:cfRule type="dataBar" id="{f0bfb36e-a670-4434-86bc-4a6b60c0915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G31:G44</xm:sqref>
        </x14:conditionalFormatting>
        <x14:conditionalFormatting xmlns:xm="http://schemas.microsoft.com/office/excel/2006/main">
          <x14:cfRule type="dataBar" id="{5470237c-91b5-4b62-aff7-f0f99dc68ae3}">
            <x14:dataBar minLength="0" maxLength="100" axisPosition="none">
              <x14:cfvo type="num">
                <xm:f>0</xm:f>
              </x14:cfvo>
              <x14:cfvo type="num">
                <xm:f>1</xm:f>
              </x14:cfvo>
              <x14:negativeFillColor rgb="FF00B050"/>
              <x14:axisColor indexed="65"/>
            </x14:dataBar>
          </x14:cfRule>
          <x14:cfRule type="dataBar" id="{43733c6d-b792-4a1d-9654-9aa43f9141f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G31:G45</xm:sqref>
        </x14:conditionalFormatting>
        <x14:conditionalFormatting xmlns:xm="http://schemas.microsoft.com/office/excel/2006/main">
          <x14:cfRule type="dataBar" id="{10361cd8-5f50-432d-8853-03e0d70404c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G55:G68</xm:sqref>
        </x14:conditionalFormatting>
        <x14:conditionalFormatting xmlns:xm="http://schemas.microsoft.com/office/excel/2006/main">
          <x14:cfRule type="dataBar" id="{5632de62-16aa-47cd-8d43-88746fe309c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1589c135-980f-49aa-bfda-a15964622bc4}">
            <x14:dataBar minLength="0" maxLength="100" axisPosition="none">
              <x14:cfvo type="num">
                <xm:f>0</xm:f>
              </x14:cfvo>
              <x14:cfvo type="num">
                <xm:f>1</xm:f>
              </x14:cfvo>
              <x14:negativeFillColor rgb="FF00B050"/>
              <x14:axisColor indexed="65"/>
            </x14:dataBar>
          </x14:cfRule>
          <xm:sqref>G55:G69</xm:sqref>
        </x14:conditionalFormatting>
        <x14:conditionalFormatting xmlns:xm="http://schemas.microsoft.com/office/excel/2006/main">
          <x14:cfRule type="dataBar" id="{0388551b-7e38-4f36-a37a-93b28ae90f19}">
            <x14:dataBar minLength="0" maxLength="100" axisPosition="none">
              <x14:cfvo type="num">
                <xm:f>0</xm:f>
              </x14:cfvo>
              <x14:cfvo type="num">
                <xm:f>1</xm:f>
              </x14:cfvo>
              <x14:negativeFillColor rgb="FF00B050"/>
              <x14:axisColor indexed="65"/>
            </x14:dataBar>
          </x14:cfRule>
          <x14:cfRule type="dataBar" id="{93d7d60a-8d38-4fd1-ae03-3ace72df963f}">
            <x14:dataBar minLength="0" maxLength="100" gradient="0" axisPosition="none">
              <x14:cfvo type="num">
                <xm:f>0</xm:f>
              </x14:cfvo>
              <x14:cfvo type="num">
                <xm:f>1</xm:f>
              </x14:cfvo>
              <x14:negativeFillColor rgb="FF00B050"/>
              <x14:axisColor indexed="65"/>
            </x14:dataBar>
          </x14:cfRule>
          <x14:cfRule type="dataBar" id="{68311951-fe89-47c7-9843-e06558169d0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H4:H22</xm:sqref>
        </x14:conditionalFormatting>
        <x14:conditionalFormatting xmlns:xm="http://schemas.microsoft.com/office/excel/2006/main">
          <x14:cfRule type="dataBar" id="{6853e9c6-ba81-41ff-95f3-4bcd0df7892b}">
            <x14:dataBar minLength="0" maxLength="100" axisPosition="none">
              <x14:cfvo type="num">
                <xm:f>0</xm:f>
              </x14:cfvo>
              <x14:cfvo type="num">
                <xm:f>1</xm:f>
              </x14:cfvo>
              <x14:negativeFillColor rgb="FF00B050"/>
              <x14:axisColor indexed="65"/>
            </x14:dataBar>
          </x14:cfRule>
          <x14:cfRule type="dataBar" id="{ce85efc1-c861-4fd0-9c3c-63c9ab5427e8}">
            <x14:dataBar minLength="0" maxLength="100" gradient="0" axisPosition="none">
              <x14:cfvo type="num">
                <xm:f>0</xm:f>
              </x14:cfvo>
              <x14:cfvo type="num">
                <xm:f>1</xm:f>
              </x14:cfvo>
              <x14:negativeFillColor rgb="FF00B050"/>
              <x14:axisColor indexed="65"/>
            </x14:dataBar>
          </x14:cfRule>
          <x14:cfRule type="dataBar" id="{18ed6285-63a0-477f-b3bc-c18ca9bf6e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H27:H45</xm:sqref>
        </x14:conditionalFormatting>
        <x14:conditionalFormatting xmlns:xm="http://schemas.microsoft.com/office/excel/2006/main">
          <x14:cfRule type="dataBar" id="{c1dea6fb-b689-4290-bfd3-0adbfcc49e4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7757c182-9b66-4d3c-a0b4-8eab05485288}">
            <x14:dataBar minLength="0" maxLength="100" gradient="0" axisPosition="none">
              <x14:cfvo type="num">
                <xm:f>0</xm:f>
              </x14:cfvo>
              <x14:cfvo type="num">
                <xm:f>1</xm:f>
              </x14:cfvo>
              <x14:negativeFillColor rgb="FF00B050"/>
              <x14:axisColor indexed="65"/>
            </x14:dataBar>
          </x14:cfRule>
          <x14:cfRule type="dataBar" id="{a686854a-46cd-4fd2-ac34-f55a2e5436c3}">
            <x14:dataBar minLength="0" maxLength="100" axisPosition="none">
              <x14:cfvo type="num">
                <xm:f>0</xm:f>
              </x14:cfvo>
              <x14:cfvo type="num">
                <xm:f>1</xm:f>
              </x14:cfvo>
              <x14:negativeFillColor rgb="FF00B050"/>
              <x14:axisColor indexed="65"/>
            </x14:dataBar>
          </x14:cfRule>
          <xm:sqref>H51:H69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LibreOffice/5.1.6.2$Linux_X86_64 LibreOffice_project/10m0$Build-2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Stage1</vt:lpstr>
      <vt:lpstr>Sheet2</vt:lpstr>
      <vt:lpstr>Sheet3</vt:lpstr>
      <vt:lpstr>Sheet4</vt:lpstr>
      <vt:lpstr>Stage2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liyud</cp:lastModifiedBy>
  <cp:revision>1</cp:revision>
  <dcterms:created xsi:type="dcterms:W3CDTF">2018-03-18T15:13:00Z</dcterms:created>
  <dcterms:modified xsi:type="dcterms:W3CDTF">2018-10-15T08:06:33Z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1033-10.2.0.7456</vt:lpwstr>
  </property>
</Properties>
</file>