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550" windowHeight="7340" tabRatio="993" activeTab="3"/>
  </bookViews>
  <sheets>
    <sheet name="Stage1" sheetId="1" r:id="rId1"/>
    <sheet name="Sheet2" sheetId="2" r:id="rId2"/>
    <sheet name="Sheet3" sheetId="3" r:id="rId3"/>
    <sheet name="Sheet4" sheetId="4" r:id="rId4"/>
    <sheet name="Stage2" sheetId="5" r:id="rId5"/>
  </sheets>
  <calcPr calcId="144525"/>
</workbook>
</file>

<file path=xl/sharedStrings.xml><?xml version="1.0" encoding="utf-8"?>
<sst xmlns="http://schemas.openxmlformats.org/spreadsheetml/2006/main" count="178">
  <si>
    <t>名称</t>
  </si>
  <si>
    <t>color</t>
  </si>
  <si>
    <t>单项总数</t>
  </si>
  <si>
    <t>钟文龙</t>
  </si>
  <si>
    <t>赖剑龙</t>
  </si>
  <si>
    <t>梁新荣</t>
  </si>
  <si>
    <t>买丽娇</t>
  </si>
  <si>
    <t>陈礼杰</t>
  </si>
  <si>
    <t>于莉娜</t>
  </si>
  <si>
    <t>刘腾飞</t>
  </si>
  <si>
    <t>郑林</t>
  </si>
  <si>
    <t>杨敏慧</t>
  </si>
  <si>
    <t>陆艳霞</t>
  </si>
  <si>
    <t>王晓燕</t>
  </si>
  <si>
    <t>齐鲁</t>
  </si>
  <si>
    <t>朱孝辉</t>
  </si>
  <si>
    <t>徐碧鸿</t>
  </si>
  <si>
    <r>
      <rPr>
        <sz val="11"/>
        <color rgb="FF000000"/>
        <rFont val="Noto Sans CJK SC Regular"/>
        <charset val="134"/>
      </rPr>
      <t>审核</t>
    </r>
    <r>
      <rPr>
        <sz val="11"/>
        <color rgb="FF000000"/>
        <rFont val="宋体"/>
        <charset val="134"/>
      </rPr>
      <t>:</t>
    </r>
  </si>
  <si>
    <t>梁心荣</t>
  </si>
  <si>
    <t>中表层细胞</t>
  </si>
  <si>
    <t>#000000</t>
  </si>
  <si>
    <t>HSIL</t>
  </si>
  <si>
    <t>#aa0000</t>
  </si>
  <si>
    <t>ASCUS-H</t>
  </si>
  <si>
    <t>#aa007f</t>
  </si>
  <si>
    <t>单个细胞</t>
  </si>
  <si>
    <t>#aa00ff</t>
  </si>
  <si>
    <t>成团细胞</t>
  </si>
  <si>
    <t>#ff0000</t>
  </si>
  <si>
    <t>LSIL</t>
  </si>
  <si>
    <t>#005500</t>
  </si>
  <si>
    <t>ASCUS</t>
  </si>
  <si>
    <t>#00557f</t>
  </si>
  <si>
    <t>SCC</t>
  </si>
  <si>
    <t>#0055ff</t>
  </si>
  <si>
    <t>宫颈管腺上皮</t>
  </si>
  <si>
    <t>#aa5500</t>
  </si>
  <si>
    <t>腺癌</t>
  </si>
  <si>
    <t>#aa557f</t>
  </si>
  <si>
    <t>子宫内膜</t>
  </si>
  <si>
    <t>#aa55ff</t>
  </si>
  <si>
    <t>AGC1</t>
  </si>
  <si>
    <t>#ff5500</t>
  </si>
  <si>
    <t>AGC2</t>
  </si>
  <si>
    <t>#ff557f</t>
  </si>
  <si>
    <t>AGC3</t>
  </si>
  <si>
    <t>#ff55ff</t>
  </si>
  <si>
    <t>真菌</t>
  </si>
  <si>
    <t>#00aa00</t>
  </si>
  <si>
    <t>滴虫</t>
  </si>
  <si>
    <t>#00aa7f</t>
  </si>
  <si>
    <t>线索</t>
  </si>
  <si>
    <t>#00aaff</t>
  </si>
  <si>
    <t>放射菌</t>
  </si>
  <si>
    <t>#55aa00</t>
  </si>
  <si>
    <t>病毒</t>
  </si>
  <si>
    <t>#55aa7f</t>
  </si>
  <si>
    <t>颜色误标</t>
  </si>
  <si>
    <t>标记总数</t>
  </si>
  <si>
    <t>例数</t>
  </si>
  <si>
    <t>当日工作量</t>
  </si>
  <si>
    <t>当日总计</t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</si>
  <si>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21</t>
    </r>
    <r>
      <rPr>
        <sz val="11"/>
        <color rgb="FF000000"/>
        <rFont val="Noto Sans CJK SC Regular"/>
        <charset val="134"/>
      </rPr>
      <t>号</t>
    </r>
  </si>
  <si>
    <t>找片 扫片</t>
  </si>
  <si>
    <t>标记数</t>
  </si>
  <si>
    <r>
      <rPr>
        <sz val="11"/>
        <color rgb="FF000000"/>
        <rFont val="Noto Sans CJK SC Regular"/>
        <charset val="134"/>
      </rPr>
      <t>累计：</t>
    </r>
    <r>
      <rPr>
        <sz val="11"/>
        <color rgb="FF000000"/>
        <rFont val="宋体"/>
        <charset val="134"/>
      </rPr>
      <t>600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</si>
  <si>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22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</si>
  <si>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23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</si>
  <si>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24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</si>
  <si>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25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</si>
  <si>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26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</si>
  <si>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27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</si>
  <si>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28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</si>
  <si>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29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</si>
  <si>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30</t>
    </r>
    <r>
      <rPr>
        <sz val="11"/>
        <color rgb="FF000000"/>
        <rFont val="Noto Sans CJK SC Regular"/>
        <charset val="134"/>
      </rPr>
      <t>号</t>
    </r>
  </si>
  <si>
    <t>正在审核</t>
  </si>
  <si>
    <r>
      <rPr>
        <sz val="11"/>
        <color rgb="FF000000"/>
        <rFont val="宋体"/>
        <charset val="134"/>
      </rPr>
      <t>4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Noto Sans CJK SC Regular"/>
        <charset val="134"/>
      </rPr>
      <t>号</t>
    </r>
  </si>
  <si>
    <t>审核完成</t>
  </si>
  <si>
    <r>
      <rPr>
        <sz val="11"/>
        <color rgb="FF000000"/>
        <rFont val="宋体"/>
        <charset val="134"/>
      </rPr>
      <t>4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</si>
  <si>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4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</si>
  <si>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4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7</t>
    </r>
    <r>
      <rPr>
        <sz val="11"/>
        <color rgb="FF000000"/>
        <rFont val="Noto Sans CJK SC Regular"/>
        <charset val="134"/>
      </rPr>
      <t>号</t>
    </r>
  </si>
  <si>
    <t>5月11号</t>
  </si>
  <si>
    <t>挑出正常的</t>
  </si>
  <si>
    <t>5月14号</t>
  </si>
  <si>
    <t>E:\data1-3\yulina\LSIL-yulina-0319\2017-10-11 18_01_00.xml 6</t>
  </si>
  <si>
    <t>E:\data1-3\yulina\LSIL-yulina-0319\2017-10-11 15_19_25.xml 6</t>
  </si>
  <si>
    <t>E:\data1-3\yulina\LSIL-yulina-0319\2017-10-11 15_15_19.xml 6</t>
  </si>
  <si>
    <t>E:\data1-3\yulina\LSIL-yulina-0319\2017-10-11 15_05_56.xml 6</t>
  </si>
  <si>
    <t>E:\data1-3\yulina\LSIL-yulina-0319\2017-10-11 14_55_30.xml 6</t>
  </si>
  <si>
    <t>E:\data1-3\zhongwenlong\zhongwenlong-asc-us-0321\5\2017-09-22 13_43_15.xml 5</t>
  </si>
  <si>
    <t>E:\data1-3\zhongwenlong\zhongwenlong-asc-us-0315\3\2017-09-22 11_35_06.xml 5</t>
  </si>
  <si>
    <t>E:\data1-3\yulina\LSIL-yulina-0326\2017-10-11 16_23_44.xml 5</t>
  </si>
  <si>
    <t>E:\data1-3\yulina\LSIL-yulina-0319\2017-10-11 15_26_35.xml 5</t>
  </si>
  <si>
    <t>E:\data1-3\yulina\LSIL-yulina-0319\2017-10-11 15_21_37.xml 5</t>
  </si>
  <si>
    <t>E:\data4\03_ASCUS\acs-h-xubihong-0327\2017-10-25-15_22_03.xml 5</t>
  </si>
  <si>
    <t>E:\data4\03_ASCUS\acsus-zhongwenlong-0327\8\2018-03-14-22_16_01.xml 4</t>
  </si>
  <si>
    <t>E:\data4\03_ASCUS\acsus-zhongwenlong-0327\8\2018-03-14-22_09_11.xml 4</t>
  </si>
  <si>
    <t>E:\data4\03_ASCUS\acsus-zhongwenlong-0327\8\2018-03-14-22_02_32.xml 4</t>
  </si>
  <si>
    <t>E:\data4\03_ASCUS\acsus-zhongwenlong-0327\8\2018-03-14-22_00_33.xml 4</t>
  </si>
  <si>
    <t>E:\data4\03_ASCUS\acsus-zhongwenlong-0327\7\2018-03-14-21_51_13.xml 4</t>
  </si>
  <si>
    <t>E:\data4\03_ASCUS\acsus-zhongwenlong-0327\6\2017-09-22-14_00_25.xml 4</t>
  </si>
  <si>
    <t>E:\data4\03_ASCUS\acsus-yangminhui-0328\2018-03-16-17_54_37.xml 4</t>
  </si>
  <si>
    <t>E:\data4\03_ASCUS\acsus-yangminhui-0328\2018-03-16-17_29_46.xml 4</t>
  </si>
  <si>
    <t>E:\data4\03_ASCUS\acsus-yangminhui-0328\2018-03-16-17_08_38.xml 4</t>
  </si>
  <si>
    <t>E:\data5\04_LSIL\LSIL-yulina-0402\2017-10-11-17_31_38.xml 7</t>
  </si>
  <si>
    <t>E:\data5\04_LSIL\LSIL-yulina-0402\2017-10-11-17_21_14.xml 6</t>
  </si>
  <si>
    <t>E:\data5\04_LSIL\LSIL-yulina-0402\2017-10-11-17_16_54.xml 6</t>
  </si>
  <si>
    <t>E:\data5\04_LSIL\LSIL-yulina-0402\2017-10-11-17_14_41.xml 6</t>
  </si>
  <si>
    <t>E:\data5\04_LSIL\LSIL-yulina-0402\2017-10-11-17_08_03.xml 6</t>
  </si>
  <si>
    <t>E:\data5\04_LSIL\LSIL-yulina-0330\2017-10-11-16_59_43.xml 6</t>
  </si>
  <si>
    <t>E:\data5\04_LSIL\LSIL-yulina-0330\2017-10-11-16_57_37.xml 6</t>
  </si>
  <si>
    <t>E:\data5\04_LSIL\LSIL-yulina-0330\2017-10-11-16_51_07.xml 6</t>
  </si>
  <si>
    <t>E:\data5\04_LSIL\LSIL-yulina-0330\2017-10-11-16_48_59.xml 6</t>
  </si>
  <si>
    <t>E:\data5\04_LSIL\LSIL-yulina-0330\2017-10-11-16_40_34.xml 6</t>
  </si>
  <si>
    <t>E:\data6\02_HSIL\HSIL-liutengfei-0404\2017-09-07-11_30_04.xml 2</t>
  </si>
  <si>
    <t>E:\data6\02_HSIL\HSIL-liutengfei-0404\2017-09-07-10_07_48.xml 2</t>
  </si>
  <si>
    <t>E:\data6\02_HSIL\HSIL-liutengfei-0404\2017-09-07-09_06_21.xml 2</t>
  </si>
  <si>
    <t>E:\data6\03_ASCUS\asc-h-zhuxiaohui-0407\2018-03-27-17_36_26.xml 1</t>
  </si>
  <si>
    <t>E:\data6\03_ASCUS\asc-h-zhuxiaohui-0407\2018-03-27-17_34_21.xml 1</t>
  </si>
  <si>
    <t>E:\data6\03_ASCUS\asc-h-zhuxiaohui-0407\2018-03-27-17_32_21.xml 1</t>
  </si>
  <si>
    <t>E:\data6\03_ASCUS\asc-h-zhuxiaohui-0407\2018-03-27-17_30_14.xml 1</t>
  </si>
  <si>
    <t>E:\data6\03_ASCUS\asc-h-zhuxiaohui-0407\2018-03-27-17_26_01.xml 1</t>
  </si>
  <si>
    <t>E:\data6\02_HSIL\HSIL-liutengfei-0404\2017-09-07-09_08_17.xml 1</t>
  </si>
  <si>
    <t>E:\data6\03_ASCUS\asc-h-zhuxiaohui-0407\2018-03-27-17_21_46.xml 1</t>
  </si>
  <si>
    <t>英文</t>
  </si>
  <si>
    <t>中文</t>
  </si>
  <si>
    <t>mc</t>
  </si>
  <si>
    <t>正常细胞</t>
  </si>
  <si>
    <t>sc</t>
  </si>
  <si>
    <t>rc</t>
  </si>
  <si>
    <t>gec</t>
  </si>
  <si>
    <t>非典型鳞状细胞，意义不明确</t>
  </si>
  <si>
    <t>低级别鳞状上皮内病变</t>
  </si>
  <si>
    <t>ASC-H</t>
  </si>
  <si>
    <t>非典型鳞状细胞，不除外高度鳞状上皮内病变</t>
  </si>
  <si>
    <t>高级别鳞状上皮内病变</t>
  </si>
  <si>
    <t>鳞状细胞癌</t>
  </si>
  <si>
    <t>非典型腺细胞，意义不明确</t>
  </si>
  <si>
    <t>AGC2-3</t>
  </si>
  <si>
    <t>非典型腺细胞，倾向肿瘤</t>
  </si>
  <si>
    <t>#ff557f,#ff55ff</t>
  </si>
  <si>
    <t>ADC</t>
  </si>
  <si>
    <t>ec</t>
  </si>
  <si>
    <t>fungi</t>
  </si>
  <si>
    <t>tri</t>
  </si>
  <si>
    <t>cc</t>
  </si>
  <si>
    <t>放线菌</t>
  </si>
  <si>
    <t>actino</t>
  </si>
  <si>
    <t>virus</t>
  </si>
  <si>
    <t>label</t>
  </si>
  <si>
    <t>实际</t>
  </si>
  <si>
    <t>第一阶段</t>
  </si>
  <si>
    <t>原标记数</t>
  </si>
  <si>
    <t>清理后标记数</t>
  </si>
  <si>
    <t>ASCH</t>
  </si>
  <si>
    <t>总计</t>
  </si>
  <si>
    <t>计划完成</t>
  </si>
  <si>
    <t>已完成</t>
  </si>
  <si>
    <t>总进度</t>
  </si>
  <si>
    <t>第二阶段本地版</t>
  </si>
  <si>
    <t>杨敏惠</t>
  </si>
  <si>
    <t>NORMAL</t>
  </si>
  <si>
    <t>合计</t>
  </si>
  <si>
    <t>在线版</t>
  </si>
  <si>
    <t>六月计划完成</t>
  </si>
  <si>
    <t>六月已完成</t>
  </si>
  <si>
    <t>六月进度</t>
  </si>
  <si>
    <t>LSIL_50</t>
  </si>
  <si>
    <t>ACTINO_5</t>
  </si>
  <si>
    <t>注：另有六月前两周标的正常细胞大分类标记共6769个。</t>
  </si>
  <si>
    <t>第二阶段总计</t>
  </si>
  <si>
    <t>七月计划完成</t>
  </si>
  <si>
    <t>七月已完成</t>
  </si>
  <si>
    <t>七月进度</t>
  </si>
  <si>
    <t>标记</t>
  </si>
  <si>
    <t>6月27日</t>
  </si>
  <si>
    <t>6月29日-7月1日</t>
  </si>
  <si>
    <t>7月3日-7月5日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</si>
</sst>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</numFmts>
  <fonts count="40">
    <font>
      <sz val="11"/>
      <color rgb="FF000000"/>
      <name val="宋体"/>
      <charset val="134"/>
    </font>
    <font>
      <sz val="11"/>
      <color theme="1"/>
      <name val="Calibri"/>
      <charset val="134"/>
      <scheme val="minor"/>
    </font>
    <font>
      <sz val="11"/>
      <color theme="1"/>
      <name val="等线"/>
      <charset val="134"/>
    </font>
    <font>
      <sz val="12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rgb="FFFF0000"/>
      <name val="等线"/>
      <charset val="134"/>
    </font>
    <font>
      <sz val="11"/>
      <color rgb="FFFF0000"/>
      <name val="宋体"/>
      <charset val="134"/>
    </font>
    <font>
      <sz val="11"/>
      <color rgb="FFFF0000"/>
      <name val="Calibri"/>
      <charset val="134"/>
      <scheme val="minor"/>
    </font>
    <font>
      <sz val="11"/>
      <color rgb="FF000000"/>
      <name val="Times New Roman"/>
      <charset val="134"/>
    </font>
    <font>
      <sz val="11"/>
      <color theme="1"/>
      <name val="Times New Roman"/>
      <charset val="134"/>
    </font>
    <font>
      <sz val="11"/>
      <color rgb="FFFF0000"/>
      <name val="Times New Roman"/>
      <charset val="134"/>
    </font>
    <font>
      <sz val="11"/>
      <color rgb="FF000000"/>
      <name val="SimSun"/>
      <charset val="134"/>
    </font>
    <font>
      <sz val="11"/>
      <color theme="1"/>
      <name val="SimSun"/>
      <charset val="134"/>
    </font>
    <font>
      <sz val="11"/>
      <name val="宋体"/>
      <charset val="134"/>
    </font>
    <font>
      <sz val="11"/>
      <name val="Noto Sans CJK SC Regular"/>
      <charset val="134"/>
    </font>
    <font>
      <sz val="11"/>
      <color rgb="FF000000"/>
      <name val="Noto Sans CJK SC Regular"/>
      <charset val="134"/>
    </font>
    <font>
      <sz val="11"/>
      <name val="SimSun"/>
      <charset val="134"/>
    </font>
    <font>
      <sz val="11"/>
      <color rgb="FFFF0000"/>
      <name val="Noto Sans CJK SC Regular"/>
      <charset val="134"/>
    </font>
    <font>
      <sz val="11"/>
      <color rgb="FF00B05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6" fillId="8" borderId="0" applyNumberFormat="0" applyBorder="0" applyAlignment="0" applyProtection="0">
      <alignment vertical="center"/>
    </xf>
    <xf numFmtId="43" fontId="24" fillId="0" borderId="0" applyBorder="0" applyAlignment="0" applyProtection="0"/>
    <xf numFmtId="41" fontId="24" fillId="0" borderId="0" applyBorder="0" applyAlignment="0" applyProtection="0"/>
    <xf numFmtId="42" fontId="24" fillId="0" borderId="0" applyBorder="0" applyAlignment="0" applyProtection="0"/>
    <xf numFmtId="44" fontId="24" fillId="0" borderId="0" applyBorder="0" applyAlignment="0" applyProtection="0"/>
    <xf numFmtId="9" fontId="24" fillId="0" borderId="0" applyBorder="0" applyAlignment="0" applyProtection="0"/>
    <xf numFmtId="0" fontId="28" fillId="9" borderId="9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" fillId="23" borderId="13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13" borderId="10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6" fillId="22" borderId="12" applyNumberFormat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38" fillId="22" borderId="10" applyNumberFormat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6" fontId="0" fillId="0" borderId="6" xfId="0" applyNumberFormat="1" applyBorder="1">
      <alignment vertical="center"/>
    </xf>
    <xf numFmtId="9" fontId="0" fillId="0" borderId="7" xfId="0" applyNumberFormat="1" applyBorder="1">
      <alignment vertical="center"/>
    </xf>
    <xf numFmtId="0" fontId="1" fillId="0" borderId="5" xfId="0" applyFont="1" applyFill="1" applyBorder="1" applyAlignment="1">
      <alignment horizontal="center"/>
    </xf>
    <xf numFmtId="9" fontId="0" fillId="0" borderId="6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9" fontId="0" fillId="0" borderId="3" xfId="0" applyNumberFormat="1" applyBorder="1">
      <alignment vertical="center"/>
    </xf>
    <xf numFmtId="9" fontId="0" fillId="0" borderId="4" xfId="0" applyNumberFormat="1" applyBorder="1">
      <alignment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vertical="center"/>
    </xf>
    <xf numFmtId="9" fontId="0" fillId="0" borderId="7" xfId="0" applyNumberFormat="1" applyBorder="1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Alignment="1"/>
    <xf numFmtId="0" fontId="1" fillId="0" borderId="0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 applyAlignme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/>
    <xf numFmtId="0" fontId="12" fillId="0" borderId="0" xfId="0" applyFont="1">
      <alignment vertical="center"/>
    </xf>
    <xf numFmtId="0" fontId="10" fillId="0" borderId="0" xfId="0" applyFont="1" applyAlignment="1">
      <alignment horizontal="center"/>
    </xf>
    <xf numFmtId="0" fontId="11" fillId="0" borderId="0" xfId="0" applyFont="1" applyAlignment="1"/>
    <xf numFmtId="0" fontId="10" fillId="0" borderId="0" xfId="0" applyFont="1" applyFill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4" fillId="0" borderId="0" xfId="0" applyFont="1">
      <alignment vertical="center"/>
    </xf>
    <xf numFmtId="0" fontId="15" fillId="0" borderId="0" xfId="0" applyFont="1" applyAlignment="1"/>
    <xf numFmtId="0" fontId="16" fillId="0" borderId="0" xfId="0" applyFont="1">
      <alignment vertical="center"/>
    </xf>
    <xf numFmtId="0" fontId="0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Font="1" applyAlignment="1">
      <alignment horizontal="left"/>
    </xf>
    <xf numFmtId="0" fontId="17" fillId="0" borderId="0" xfId="0" applyFont="1" applyAlignment="1"/>
    <xf numFmtId="0" fontId="18" fillId="0" borderId="0" xfId="0" applyFont="1" applyAlignment="1"/>
    <xf numFmtId="0" fontId="0" fillId="0" borderId="0" xfId="0" applyFont="1" applyAlignment="1"/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Fill="1" applyAlignment="1"/>
    <xf numFmtId="0" fontId="7" fillId="0" borderId="0" xfId="0" applyFont="1" applyAlignment="1"/>
    <xf numFmtId="0" fontId="19" fillId="0" borderId="0" xfId="0" applyFont="1" applyFill="1" applyAlignment="1"/>
    <xf numFmtId="0" fontId="16" fillId="0" borderId="0" xfId="0" applyFont="1" applyAlignment="1"/>
    <xf numFmtId="0" fontId="15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68"/>
  <sheetViews>
    <sheetView workbookViewId="0">
      <selection activeCell="E12" sqref="E12"/>
    </sheetView>
  </sheetViews>
  <sheetFormatPr defaultColWidth="9" defaultRowHeight="14"/>
  <cols>
    <col min="1" max="1" width="12.6272727272727" style="61"/>
    <col min="2" max="2" width="9" style="61" customWidth="1"/>
    <col min="3" max="3" width="9" style="61"/>
    <col min="4" max="4" width="9" style="57"/>
    <col min="5" max="1025" width="9" style="61"/>
  </cols>
  <sheetData>
    <row r="1" spans="1:24">
      <c r="A1" s="60" t="s">
        <v>0</v>
      </c>
      <c r="B1"/>
      <c r="C1" s="56" t="s">
        <v>1</v>
      </c>
      <c r="D1" s="62" t="s">
        <v>2</v>
      </c>
      <c r="F1" s="63" t="s">
        <v>3</v>
      </c>
      <c r="G1" s="63" t="s">
        <v>4</v>
      </c>
      <c r="H1" s="63" t="s">
        <v>5</v>
      </c>
      <c r="I1" s="63" t="s">
        <v>6</v>
      </c>
      <c r="J1" s="63" t="s">
        <v>7</v>
      </c>
      <c r="K1" s="63" t="s">
        <v>8</v>
      </c>
      <c r="L1" s="63" t="s">
        <v>9</v>
      </c>
      <c r="M1" s="63" t="s">
        <v>10</v>
      </c>
      <c r="N1" s="63" t="s">
        <v>11</v>
      </c>
      <c r="O1" s="63" t="s">
        <v>12</v>
      </c>
      <c r="P1" s="63" t="s">
        <v>13</v>
      </c>
      <c r="Q1" s="63" t="s">
        <v>14</v>
      </c>
      <c r="R1" s="63" t="s">
        <v>15</v>
      </c>
      <c r="S1" s="63" t="s">
        <v>16</v>
      </c>
      <c r="U1" s="63" t="s">
        <v>17</v>
      </c>
      <c r="V1" s="63" t="s">
        <v>15</v>
      </c>
      <c r="W1" s="63" t="s">
        <v>16</v>
      </c>
      <c r="X1" s="61" t="s">
        <v>18</v>
      </c>
    </row>
    <row r="2" ht="14.5" spans="1:1025">
      <c r="A2" s="60" t="s">
        <v>19</v>
      </c>
      <c r="C2" s="56" t="s">
        <v>20</v>
      </c>
      <c r="D2" s="60">
        <f t="shared" ref="D2:D20" si="0">SUM(F2:S2)</f>
        <v>7248</v>
      </c>
      <c r="E2" s="64"/>
      <c r="F2" s="61">
        <v>1611</v>
      </c>
      <c r="G2" s="61">
        <v>7</v>
      </c>
      <c r="H2" s="61">
        <v>3707</v>
      </c>
      <c r="I2" s="61">
        <v>427</v>
      </c>
      <c r="J2" s="61">
        <v>307</v>
      </c>
      <c r="K2" s="61">
        <v>164</v>
      </c>
      <c r="L2" s="61">
        <v>0</v>
      </c>
      <c r="M2" s="61">
        <v>322</v>
      </c>
      <c r="N2" s="61">
        <v>152</v>
      </c>
      <c r="O2" s="61">
        <v>274</v>
      </c>
      <c r="P2" s="61">
        <v>0</v>
      </c>
      <c r="Q2" s="61">
        <v>66</v>
      </c>
      <c r="R2" s="61">
        <v>196</v>
      </c>
      <c r="S2" s="61">
        <v>15</v>
      </c>
      <c r="T2"/>
      <c r="U2"/>
      <c r="V2">
        <v>85000</v>
      </c>
      <c r="W2">
        <v>54000</v>
      </c>
      <c r="X2">
        <v>17000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ht="14.5" spans="1:1025">
      <c r="A3" s="65" t="s">
        <v>21</v>
      </c>
      <c r="B3" s="66"/>
      <c r="C3" s="56" t="s">
        <v>22</v>
      </c>
      <c r="D3" s="60">
        <f t="shared" si="0"/>
        <v>9399</v>
      </c>
      <c r="F3" s="61">
        <v>0</v>
      </c>
      <c r="G3" s="61">
        <v>0</v>
      </c>
      <c r="H3" s="61">
        <v>5812</v>
      </c>
      <c r="I3" s="61">
        <v>1551</v>
      </c>
      <c r="J3" s="61">
        <v>0</v>
      </c>
      <c r="K3" s="61">
        <v>0</v>
      </c>
      <c r="L3" s="61">
        <v>732</v>
      </c>
      <c r="M3" s="61">
        <v>0</v>
      </c>
      <c r="N3" s="61">
        <v>0</v>
      </c>
      <c r="O3" s="61">
        <v>56</v>
      </c>
      <c r="P3" s="61">
        <v>1058</v>
      </c>
      <c r="Q3" s="61">
        <v>0</v>
      </c>
      <c r="R3" s="61">
        <v>190</v>
      </c>
      <c r="S3" s="61">
        <v>0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14.5" spans="1:1025">
      <c r="A4" s="65" t="s">
        <v>23</v>
      </c>
      <c r="B4" s="66"/>
      <c r="C4" s="56" t="s">
        <v>24</v>
      </c>
      <c r="D4" s="60">
        <f t="shared" si="0"/>
        <v>3504</v>
      </c>
      <c r="F4" s="61">
        <v>0</v>
      </c>
      <c r="G4" s="61">
        <v>0</v>
      </c>
      <c r="H4" s="61">
        <v>299</v>
      </c>
      <c r="I4" s="61">
        <v>219</v>
      </c>
      <c r="J4" s="61">
        <v>0</v>
      </c>
      <c r="K4" s="61">
        <v>0</v>
      </c>
      <c r="L4" s="61">
        <v>2670</v>
      </c>
      <c r="M4" s="61">
        <v>0</v>
      </c>
      <c r="N4" s="61">
        <v>0</v>
      </c>
      <c r="O4" s="61">
        <v>0</v>
      </c>
      <c r="P4" s="61">
        <v>0</v>
      </c>
      <c r="Q4" s="61">
        <v>0</v>
      </c>
      <c r="R4" s="61">
        <v>286</v>
      </c>
      <c r="S4" s="61">
        <v>30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ht="14.5" spans="1:1025">
      <c r="A5" s="60" t="s">
        <v>25</v>
      </c>
      <c r="B5" s="64"/>
      <c r="C5" s="56" t="s">
        <v>26</v>
      </c>
      <c r="D5" s="60">
        <f t="shared" si="0"/>
        <v>4580</v>
      </c>
      <c r="F5" s="61">
        <v>1566</v>
      </c>
      <c r="G5" s="61">
        <v>0</v>
      </c>
      <c r="H5" s="61">
        <v>290</v>
      </c>
      <c r="I5" s="61">
        <v>160</v>
      </c>
      <c r="J5" s="61">
        <v>84</v>
      </c>
      <c r="K5" s="61">
        <v>306</v>
      </c>
      <c r="L5" s="61">
        <v>0</v>
      </c>
      <c r="M5" s="61">
        <v>73</v>
      </c>
      <c r="N5" s="61">
        <v>453</v>
      </c>
      <c r="O5" s="61">
        <v>288</v>
      </c>
      <c r="P5" s="61">
        <v>0</v>
      </c>
      <c r="Q5" s="61">
        <v>1356</v>
      </c>
      <c r="R5" s="61">
        <v>0</v>
      </c>
      <c r="S5" s="61">
        <v>4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ht="14.5" spans="1:1025">
      <c r="A6" s="60" t="s">
        <v>27</v>
      </c>
      <c r="B6" s="64"/>
      <c r="C6" s="56" t="s">
        <v>28</v>
      </c>
      <c r="D6" s="60">
        <f t="shared" si="0"/>
        <v>1397</v>
      </c>
      <c r="F6" s="61">
        <v>80</v>
      </c>
      <c r="G6" s="61">
        <v>1</v>
      </c>
      <c r="H6" s="61">
        <v>167</v>
      </c>
      <c r="I6" s="61">
        <v>8</v>
      </c>
      <c r="J6" s="61">
        <v>0</v>
      </c>
      <c r="K6" s="61">
        <v>843</v>
      </c>
      <c r="L6" s="61">
        <v>0</v>
      </c>
      <c r="M6" s="61">
        <v>0</v>
      </c>
      <c r="N6" s="61">
        <v>239</v>
      </c>
      <c r="O6" s="61">
        <v>33</v>
      </c>
      <c r="P6" s="61">
        <v>0</v>
      </c>
      <c r="Q6" s="61">
        <v>15</v>
      </c>
      <c r="R6" s="61">
        <v>11</v>
      </c>
      <c r="S6" s="61">
        <v>0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ht="14.5" spans="1:1025">
      <c r="A7" s="65" t="s">
        <v>29</v>
      </c>
      <c r="B7" s="66"/>
      <c r="C7" s="56" t="s">
        <v>30</v>
      </c>
      <c r="D7" s="60">
        <f t="shared" si="0"/>
        <v>7328</v>
      </c>
      <c r="F7" s="61">
        <v>0</v>
      </c>
      <c r="G7" s="61">
        <v>758</v>
      </c>
      <c r="H7" s="61">
        <v>4</v>
      </c>
      <c r="I7" s="61">
        <v>3</v>
      </c>
      <c r="J7" s="61">
        <v>2107</v>
      </c>
      <c r="K7" s="61">
        <v>1685</v>
      </c>
      <c r="L7" s="61">
        <v>0</v>
      </c>
      <c r="M7" s="61">
        <v>566</v>
      </c>
      <c r="N7" s="61">
        <v>17</v>
      </c>
      <c r="O7" s="61">
        <v>2147</v>
      </c>
      <c r="P7" s="61">
        <v>0</v>
      </c>
      <c r="Q7" s="61">
        <v>0</v>
      </c>
      <c r="R7" s="61">
        <v>41</v>
      </c>
      <c r="S7" s="61">
        <v>0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ht="14.5" spans="1:1025">
      <c r="A8" s="65" t="s">
        <v>31</v>
      </c>
      <c r="B8" s="66"/>
      <c r="C8" s="56" t="s">
        <v>32</v>
      </c>
      <c r="D8" s="60">
        <f t="shared" si="0"/>
        <v>5538</v>
      </c>
      <c r="F8" s="61">
        <v>134</v>
      </c>
      <c r="G8" s="61">
        <v>479</v>
      </c>
      <c r="H8" s="61">
        <v>180</v>
      </c>
      <c r="I8" s="61">
        <v>38</v>
      </c>
      <c r="J8" s="61">
        <v>557</v>
      </c>
      <c r="K8" s="61">
        <v>1146</v>
      </c>
      <c r="L8" s="61">
        <v>33</v>
      </c>
      <c r="M8" s="61">
        <v>659</v>
      </c>
      <c r="N8" s="61">
        <v>363</v>
      </c>
      <c r="O8" s="61">
        <v>1496</v>
      </c>
      <c r="P8" s="61">
        <v>0</v>
      </c>
      <c r="Q8" s="61">
        <v>58</v>
      </c>
      <c r="R8" s="61">
        <v>391</v>
      </c>
      <c r="S8" s="61">
        <v>4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ht="14.5" spans="1:1025">
      <c r="A9" s="65" t="s">
        <v>33</v>
      </c>
      <c r="B9" s="64"/>
      <c r="C9" s="56" t="s">
        <v>34</v>
      </c>
      <c r="D9" s="60">
        <f t="shared" si="0"/>
        <v>1156</v>
      </c>
      <c r="F9" s="61">
        <v>1</v>
      </c>
      <c r="G9" s="61">
        <v>0</v>
      </c>
      <c r="H9" s="61">
        <v>5</v>
      </c>
      <c r="I9" s="61">
        <v>3</v>
      </c>
      <c r="J9" s="61">
        <v>0</v>
      </c>
      <c r="K9" s="61">
        <v>1</v>
      </c>
      <c r="L9" s="61">
        <v>0</v>
      </c>
      <c r="M9" s="61">
        <v>0</v>
      </c>
      <c r="N9" s="61">
        <v>0</v>
      </c>
      <c r="O9" s="61">
        <v>0</v>
      </c>
      <c r="P9" s="61">
        <v>1146</v>
      </c>
      <c r="Q9" s="61">
        <v>0</v>
      </c>
      <c r="R9" s="61">
        <v>0</v>
      </c>
      <c r="S9" s="61">
        <v>0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</row>
    <row r="10" ht="14.5" spans="1:1025">
      <c r="A10" s="60" t="s">
        <v>35</v>
      </c>
      <c r="B10" s="64"/>
      <c r="C10" s="56" t="s">
        <v>36</v>
      </c>
      <c r="D10" s="60">
        <f t="shared" si="0"/>
        <v>2846</v>
      </c>
      <c r="F10" s="61">
        <v>539</v>
      </c>
      <c r="G10" s="61">
        <v>605</v>
      </c>
      <c r="H10" s="61">
        <v>325</v>
      </c>
      <c r="I10" s="61">
        <v>78</v>
      </c>
      <c r="J10" s="61">
        <v>90</v>
      </c>
      <c r="K10" s="61">
        <v>294</v>
      </c>
      <c r="L10" s="61">
        <v>0</v>
      </c>
      <c r="M10" s="61">
        <v>17</v>
      </c>
      <c r="N10" s="61">
        <v>76</v>
      </c>
      <c r="O10" s="61">
        <v>177</v>
      </c>
      <c r="P10" s="61">
        <v>0</v>
      </c>
      <c r="Q10" s="61">
        <v>597</v>
      </c>
      <c r="R10" s="61">
        <v>40</v>
      </c>
      <c r="S10" s="61">
        <v>8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ht="14.5" spans="1:1025">
      <c r="A11" s="60" t="s">
        <v>37</v>
      </c>
      <c r="B11" s="66"/>
      <c r="C11" s="56" t="s">
        <v>38</v>
      </c>
      <c r="D11" s="60">
        <f t="shared" si="0"/>
        <v>371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1</v>
      </c>
      <c r="L11" s="61">
        <v>0</v>
      </c>
      <c r="M11" s="61">
        <v>0</v>
      </c>
      <c r="N11" s="61">
        <v>0</v>
      </c>
      <c r="O11" s="61">
        <v>0</v>
      </c>
      <c r="P11" s="61">
        <v>0</v>
      </c>
      <c r="Q11" s="61">
        <v>0</v>
      </c>
      <c r="R11" s="61">
        <v>0</v>
      </c>
      <c r="S11" s="61">
        <v>370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ht="14.5" spans="1:1025">
      <c r="A12" s="60" t="s">
        <v>39</v>
      </c>
      <c r="B12" s="64"/>
      <c r="C12" s="56" t="s">
        <v>40</v>
      </c>
      <c r="D12" s="60">
        <f t="shared" si="0"/>
        <v>242</v>
      </c>
      <c r="F12" s="61">
        <v>1</v>
      </c>
      <c r="G12" s="61">
        <v>30</v>
      </c>
      <c r="H12" s="61">
        <v>3</v>
      </c>
      <c r="I12" s="61">
        <v>1</v>
      </c>
      <c r="J12" s="61">
        <v>0</v>
      </c>
      <c r="K12" s="61">
        <v>0</v>
      </c>
      <c r="L12" s="61">
        <v>0</v>
      </c>
      <c r="M12" s="61">
        <v>0</v>
      </c>
      <c r="N12" s="61">
        <v>188</v>
      </c>
      <c r="O12" s="61">
        <v>4</v>
      </c>
      <c r="P12" s="61">
        <v>0</v>
      </c>
      <c r="Q12" s="61">
        <v>0</v>
      </c>
      <c r="R12" s="61">
        <v>0</v>
      </c>
      <c r="S12" s="61">
        <v>15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ht="14.5" spans="1:1025">
      <c r="A13" s="65" t="s">
        <v>41</v>
      </c>
      <c r="B13" s="66"/>
      <c r="C13" s="56" t="s">
        <v>42</v>
      </c>
      <c r="D13" s="60">
        <f t="shared" si="0"/>
        <v>509</v>
      </c>
      <c r="F13" s="61">
        <v>0</v>
      </c>
      <c r="G13" s="61">
        <v>0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  <c r="P13" s="61">
        <v>0</v>
      </c>
      <c r="Q13" s="61">
        <v>0</v>
      </c>
      <c r="R13" s="61">
        <v>360</v>
      </c>
      <c r="S13" s="61">
        <v>149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ht="14.5" spans="1:1025">
      <c r="A14" s="65" t="s">
        <v>43</v>
      </c>
      <c r="B14" s="66"/>
      <c r="C14" s="56" t="s">
        <v>44</v>
      </c>
      <c r="D14" s="60">
        <f t="shared" si="0"/>
        <v>253</v>
      </c>
      <c r="F14" s="61">
        <v>0</v>
      </c>
      <c r="G14" s="61">
        <v>53</v>
      </c>
      <c r="H14" s="61">
        <v>0</v>
      </c>
      <c r="I14" s="61">
        <v>0</v>
      </c>
      <c r="J14" s="61">
        <v>0</v>
      </c>
      <c r="K14" s="61">
        <v>0</v>
      </c>
      <c r="L14" s="61">
        <v>0</v>
      </c>
      <c r="M14" s="61">
        <v>0</v>
      </c>
      <c r="N14" s="61">
        <v>0</v>
      </c>
      <c r="O14" s="61">
        <v>0</v>
      </c>
      <c r="P14" s="61">
        <v>0</v>
      </c>
      <c r="Q14" s="61">
        <v>0</v>
      </c>
      <c r="R14" s="61">
        <v>200</v>
      </c>
      <c r="S14" s="61">
        <v>0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ht="14.5" spans="1:1025">
      <c r="A15" s="65" t="s">
        <v>45</v>
      </c>
      <c r="B15" s="66"/>
      <c r="C15" s="56" t="s">
        <v>46</v>
      </c>
      <c r="D15" s="60">
        <f t="shared" si="0"/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 s="61">
        <v>0</v>
      </c>
      <c r="O15" s="61">
        <v>0</v>
      </c>
      <c r="P15" s="61">
        <v>0</v>
      </c>
      <c r="Q15" s="61">
        <v>0</v>
      </c>
      <c r="R15" s="61">
        <v>0</v>
      </c>
      <c r="S15" s="61">
        <v>0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ht="14.5" spans="1:1025">
      <c r="A16" s="60" t="s">
        <v>47</v>
      </c>
      <c r="B16" s="64"/>
      <c r="C16" s="56" t="s">
        <v>48</v>
      </c>
      <c r="D16" s="60">
        <f t="shared" si="0"/>
        <v>747</v>
      </c>
      <c r="F16" s="61">
        <v>0</v>
      </c>
      <c r="G16" s="61">
        <v>6</v>
      </c>
      <c r="H16" s="61">
        <v>191</v>
      </c>
      <c r="I16" s="61">
        <v>0</v>
      </c>
      <c r="J16" s="61">
        <v>92</v>
      </c>
      <c r="K16" s="61">
        <v>0</v>
      </c>
      <c r="L16" s="61">
        <v>0</v>
      </c>
      <c r="M16" s="61">
        <v>128</v>
      </c>
      <c r="N16" s="61">
        <v>326</v>
      </c>
      <c r="O16" s="61">
        <v>0</v>
      </c>
      <c r="P16" s="61">
        <v>0</v>
      </c>
      <c r="Q16" s="61">
        <v>0</v>
      </c>
      <c r="R16" s="61">
        <v>4</v>
      </c>
      <c r="S16" s="61">
        <v>0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ht="14.5" spans="1:1025">
      <c r="A17" s="60" t="s">
        <v>49</v>
      </c>
      <c r="B17" s="66"/>
      <c r="C17" s="56" t="s">
        <v>50</v>
      </c>
      <c r="D17" s="60">
        <f t="shared" si="0"/>
        <v>264</v>
      </c>
      <c r="F17" s="61">
        <v>8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  <c r="L17" s="61">
        <v>118</v>
      </c>
      <c r="M17" s="61">
        <v>0</v>
      </c>
      <c r="N17" s="61">
        <v>138</v>
      </c>
      <c r="O17" s="61">
        <v>0</v>
      </c>
      <c r="P17" s="61">
        <v>0</v>
      </c>
      <c r="Q17" s="61">
        <v>0</v>
      </c>
      <c r="R17" s="61">
        <v>0</v>
      </c>
      <c r="S17" s="61">
        <v>0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ht="14.5" spans="1:1025">
      <c r="A18" s="60" t="s">
        <v>51</v>
      </c>
      <c r="C18" s="56" t="s">
        <v>52</v>
      </c>
      <c r="D18" s="60">
        <f t="shared" si="0"/>
        <v>4615</v>
      </c>
      <c r="E18" s="64"/>
      <c r="F18" s="61">
        <v>1593</v>
      </c>
      <c r="G18" s="61">
        <v>1</v>
      </c>
      <c r="H18" s="61">
        <v>123</v>
      </c>
      <c r="I18" s="61">
        <v>0</v>
      </c>
      <c r="J18" s="61">
        <v>1330</v>
      </c>
      <c r="K18" s="61">
        <v>0</v>
      </c>
      <c r="L18" s="61">
        <v>0</v>
      </c>
      <c r="M18" s="61">
        <v>0</v>
      </c>
      <c r="N18" s="61">
        <v>1563</v>
      </c>
      <c r="O18" s="61">
        <v>5</v>
      </c>
      <c r="P18" s="61">
        <v>0</v>
      </c>
      <c r="Q18" s="61">
        <v>0</v>
      </c>
      <c r="R18" s="61">
        <v>0</v>
      </c>
      <c r="S18" s="61">
        <v>0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ht="14.5" spans="1:1025">
      <c r="A19" s="60" t="s">
        <v>53</v>
      </c>
      <c r="C19" s="56" t="s">
        <v>54</v>
      </c>
      <c r="D19" s="60">
        <f t="shared" si="0"/>
        <v>1524</v>
      </c>
      <c r="E19" s="64"/>
      <c r="F19" s="61">
        <v>0</v>
      </c>
      <c r="G19" s="61">
        <v>456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61">
        <v>0</v>
      </c>
      <c r="N19" s="61">
        <v>0</v>
      </c>
      <c r="O19" s="61">
        <v>493</v>
      </c>
      <c r="P19" s="61">
        <v>0</v>
      </c>
      <c r="Q19" s="61">
        <v>0</v>
      </c>
      <c r="R19" s="61">
        <v>0</v>
      </c>
      <c r="S19" s="61">
        <v>575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ht="14.5" spans="1:1025">
      <c r="A20" s="60" t="s">
        <v>55</v>
      </c>
      <c r="C20" s="56" t="s">
        <v>56</v>
      </c>
      <c r="D20" s="60">
        <f t="shared" si="0"/>
        <v>530</v>
      </c>
      <c r="E20" s="64"/>
      <c r="F20" s="61">
        <v>0</v>
      </c>
      <c r="G20" s="61">
        <v>7</v>
      </c>
      <c r="H20" s="61">
        <v>146</v>
      </c>
      <c r="I20" s="61">
        <v>0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  <c r="O20" s="61">
        <v>1</v>
      </c>
      <c r="P20" s="61">
        <v>0</v>
      </c>
      <c r="Q20" s="61">
        <v>0</v>
      </c>
      <c r="R20" s="61">
        <v>0</v>
      </c>
      <c r="S20" s="61">
        <v>376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>
      <c r="A21" s="60"/>
      <c r="C21"/>
      <c r="D21" s="60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MA21"/>
      <c r="AMB21"/>
      <c r="AMC21"/>
      <c r="AMD21"/>
      <c r="AME21"/>
      <c r="AMF21"/>
      <c r="AMG21"/>
      <c r="AMH21"/>
      <c r="AMI21"/>
      <c r="AMJ21"/>
      <c r="AMK21"/>
    </row>
    <row r="22" s="57" customFormat="1" spans="1:18">
      <c r="A22" s="67" t="s">
        <v>57</v>
      </c>
      <c r="B22" s="61"/>
      <c r="D22" s="61">
        <f>SUM(F22:S22)</f>
        <v>47</v>
      </c>
      <c r="F22" s="57">
        <v>11</v>
      </c>
      <c r="G22" s="57">
        <v>2</v>
      </c>
      <c r="H22" s="57">
        <v>1</v>
      </c>
      <c r="K22" s="57">
        <v>5</v>
      </c>
      <c r="L22" s="57">
        <v>3</v>
      </c>
      <c r="M22" s="57">
        <v>3</v>
      </c>
      <c r="O22" s="57">
        <v>19</v>
      </c>
      <c r="Q22" s="57">
        <v>1</v>
      </c>
      <c r="R22" s="57">
        <v>2</v>
      </c>
    </row>
    <row r="23" spans="1015:1025">
      <c r="AMA23"/>
      <c r="AMB23"/>
      <c r="AMC23"/>
      <c r="AMD23"/>
      <c r="AME23"/>
      <c r="AMF23"/>
      <c r="AMG23"/>
      <c r="AMH23"/>
      <c r="AMI23"/>
      <c r="AMJ23"/>
      <c r="AMK23"/>
    </row>
    <row r="24" s="60" customFormat="1" spans="1:19">
      <c r="A24" s="60" t="s">
        <v>58</v>
      </c>
      <c r="B24" s="61"/>
      <c r="D24" s="60">
        <f>SUM(F24:S24)</f>
        <v>52098</v>
      </c>
      <c r="F24" s="60">
        <f t="shared" ref="F24:S24" si="1">SUM(F2:F22)</f>
        <v>5544</v>
      </c>
      <c r="G24" s="60">
        <f t="shared" si="1"/>
        <v>2405</v>
      </c>
      <c r="H24" s="60">
        <f t="shared" si="1"/>
        <v>11253</v>
      </c>
      <c r="I24" s="60">
        <f t="shared" si="1"/>
        <v>2488</v>
      </c>
      <c r="J24" s="60">
        <f t="shared" si="1"/>
        <v>4567</v>
      </c>
      <c r="K24" s="60">
        <f t="shared" si="1"/>
        <v>4445</v>
      </c>
      <c r="L24" s="60">
        <f t="shared" si="1"/>
        <v>3556</v>
      </c>
      <c r="M24" s="60">
        <f t="shared" si="1"/>
        <v>1768</v>
      </c>
      <c r="N24" s="60">
        <f t="shared" si="1"/>
        <v>3515</v>
      </c>
      <c r="O24" s="60">
        <f t="shared" si="1"/>
        <v>4993</v>
      </c>
      <c r="P24" s="60">
        <f t="shared" si="1"/>
        <v>2204</v>
      </c>
      <c r="Q24" s="60">
        <f t="shared" si="1"/>
        <v>2093</v>
      </c>
      <c r="R24" s="60">
        <f t="shared" si="1"/>
        <v>1721</v>
      </c>
      <c r="S24" s="60">
        <f t="shared" si="1"/>
        <v>1546</v>
      </c>
    </row>
    <row r="25" spans="1:1025">
      <c r="A25" s="67" t="s">
        <v>59</v>
      </c>
      <c r="C25"/>
      <c r="D25" s="61">
        <f>SUM(F25:S25)</f>
        <v>1238</v>
      </c>
      <c r="E25"/>
      <c r="F25" s="61">
        <v>143</v>
      </c>
      <c r="G25" s="61">
        <v>93</v>
      </c>
      <c r="H25" s="61">
        <v>114</v>
      </c>
      <c r="I25" s="61">
        <v>23</v>
      </c>
      <c r="J25" s="61">
        <v>148</v>
      </c>
      <c r="K25" s="61">
        <v>43</v>
      </c>
      <c r="L25" s="61">
        <v>83</v>
      </c>
      <c r="M25" s="61">
        <v>94</v>
      </c>
      <c r="N25" s="61">
        <v>132</v>
      </c>
      <c r="O25" s="61">
        <v>143</v>
      </c>
      <c r="P25" s="61">
        <v>76</v>
      </c>
      <c r="Q25" s="61">
        <v>30</v>
      </c>
      <c r="R25" s="61">
        <v>94</v>
      </c>
      <c r="S25" s="61">
        <v>22</v>
      </c>
      <c r="AME25"/>
      <c r="AMF25"/>
      <c r="AMG25"/>
      <c r="AMH25"/>
      <c r="AMI25"/>
      <c r="AMJ25"/>
      <c r="AMK25"/>
    </row>
    <row r="26" spans="3:23">
      <c r="C26"/>
      <c r="D26" s="60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U26"/>
      <c r="V26"/>
      <c r="W26"/>
    </row>
    <row r="27" spans="3:23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U27"/>
      <c r="V27"/>
      <c r="W27"/>
    </row>
    <row r="28" spans="3:23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U28"/>
      <c r="V28"/>
      <c r="W28"/>
    </row>
    <row r="29" spans="3:24">
      <c r="C29"/>
      <c r="D29" s="60" t="s">
        <v>60</v>
      </c>
      <c r="E29" s="60" t="s">
        <v>61</v>
      </c>
      <c r="F29" s="63" t="s">
        <v>3</v>
      </c>
      <c r="G29" s="63" t="s">
        <v>4</v>
      </c>
      <c r="H29" s="63" t="s">
        <v>5</v>
      </c>
      <c r="I29" s="63" t="s">
        <v>6</v>
      </c>
      <c r="J29" s="63" t="s">
        <v>7</v>
      </c>
      <c r="K29" s="63" t="s">
        <v>8</v>
      </c>
      <c r="L29" s="63" t="s">
        <v>9</v>
      </c>
      <c r="M29" s="63" t="s">
        <v>10</v>
      </c>
      <c r="N29" s="63" t="s">
        <v>11</v>
      </c>
      <c r="O29" s="63" t="s">
        <v>12</v>
      </c>
      <c r="P29" s="63" t="s">
        <v>13</v>
      </c>
      <c r="Q29" s="63" t="s">
        <v>14</v>
      </c>
      <c r="R29" s="63" t="s">
        <v>15</v>
      </c>
      <c r="S29" s="63" t="s">
        <v>16</v>
      </c>
      <c r="U29" s="63" t="s">
        <v>17</v>
      </c>
      <c r="V29" s="63" t="s">
        <v>15</v>
      </c>
      <c r="W29" s="63" t="s">
        <v>16</v>
      </c>
      <c r="X29" s="61" t="s">
        <v>18</v>
      </c>
    </row>
    <row r="30" spans="3:23">
      <c r="C30" s="61" t="s">
        <v>62</v>
      </c>
      <c r="D30" s="68" t="s">
        <v>59</v>
      </c>
      <c r="E30" s="61">
        <f>SUM(F30,J30,N30,P30,S30)</f>
        <v>85</v>
      </c>
      <c r="F30" s="61">
        <v>44</v>
      </c>
      <c r="G30"/>
      <c r="H30"/>
      <c r="I30"/>
      <c r="J30" s="61">
        <v>12</v>
      </c>
      <c r="K30"/>
      <c r="L30"/>
      <c r="M30" s="67" t="s">
        <v>63</v>
      </c>
      <c r="N30" s="61">
        <v>7</v>
      </c>
      <c r="O30"/>
      <c r="P30" s="61">
        <v>19</v>
      </c>
      <c r="Q30"/>
      <c r="R30"/>
      <c r="S30" s="61">
        <v>3</v>
      </c>
      <c r="V30"/>
      <c r="W30"/>
    </row>
    <row r="31" spans="3:23">
      <c r="C31"/>
      <c r="D31" s="68" t="s">
        <v>64</v>
      </c>
      <c r="E31" s="61">
        <f>SUM(F31,J31,N31,P31,S31)</f>
        <v>3329</v>
      </c>
      <c r="F31" s="61">
        <v>1554</v>
      </c>
      <c r="G31"/>
      <c r="H31"/>
      <c r="I31"/>
      <c r="J31" s="61">
        <v>538</v>
      </c>
      <c r="K31"/>
      <c r="L31"/>
      <c r="M31" s="67" t="s">
        <v>65</v>
      </c>
      <c r="N31" s="61">
        <v>111</v>
      </c>
      <c r="O31"/>
      <c r="P31" s="61">
        <v>623</v>
      </c>
      <c r="Q31"/>
      <c r="R31"/>
      <c r="S31" s="61">
        <v>503</v>
      </c>
      <c r="V31"/>
      <c r="W31"/>
    </row>
    <row r="32" spans="3:23">
      <c r="C32" s="61" t="s">
        <v>66</v>
      </c>
      <c r="D32" s="68" t="s">
        <v>59</v>
      </c>
      <c r="E32" s="61">
        <f>SUM(O32,P32,Q32,S32)</f>
        <v>55</v>
      </c>
      <c r="F32"/>
      <c r="G32"/>
      <c r="H32"/>
      <c r="I32"/>
      <c r="J32"/>
      <c r="K32"/>
      <c r="L32"/>
      <c r="M32" s="67" t="s">
        <v>63</v>
      </c>
      <c r="N32"/>
      <c r="O32" s="61">
        <v>23</v>
      </c>
      <c r="P32" s="61">
        <v>13</v>
      </c>
      <c r="Q32" s="61">
        <v>15</v>
      </c>
      <c r="R32"/>
      <c r="S32" s="61">
        <v>4</v>
      </c>
      <c r="V32"/>
      <c r="W32"/>
    </row>
    <row r="33" spans="3:23">
      <c r="C33"/>
      <c r="D33" s="68" t="s">
        <v>64</v>
      </c>
      <c r="E33" s="61">
        <f>SUM(O33,P33,Q33,S33)</f>
        <v>1739</v>
      </c>
      <c r="F33"/>
      <c r="G33"/>
      <c r="H33"/>
      <c r="I33"/>
      <c r="J33"/>
      <c r="K33"/>
      <c r="L33"/>
      <c r="M33" s="61">
        <v>100</v>
      </c>
      <c r="N33"/>
      <c r="O33" s="61">
        <v>958</v>
      </c>
      <c r="P33" s="61">
        <v>200</v>
      </c>
      <c r="Q33" s="61">
        <v>211</v>
      </c>
      <c r="R33"/>
      <c r="S33" s="61">
        <v>370</v>
      </c>
      <c r="V33"/>
      <c r="W33"/>
    </row>
    <row r="34" spans="3:23">
      <c r="C34" s="61" t="s">
        <v>67</v>
      </c>
      <c r="D34" s="68" t="s">
        <v>59</v>
      </c>
      <c r="E34" s="61">
        <f t="shared" ref="E34:E59" si="2">SUM(F34:S34)</f>
        <v>73</v>
      </c>
      <c r="F34"/>
      <c r="G34" s="61">
        <v>16</v>
      </c>
      <c r="H34" s="61">
        <v>15</v>
      </c>
      <c r="I34" s="61">
        <v>7</v>
      </c>
      <c r="J34" s="61">
        <v>17</v>
      </c>
      <c r="K34"/>
      <c r="L34"/>
      <c r="M34"/>
      <c r="N34" s="61">
        <v>4</v>
      </c>
      <c r="O34"/>
      <c r="P34"/>
      <c r="Q34" s="61">
        <v>12</v>
      </c>
      <c r="R34"/>
      <c r="S34" s="61">
        <v>2</v>
      </c>
      <c r="V34"/>
      <c r="W34"/>
    </row>
    <row r="35" spans="3:23">
      <c r="C35"/>
      <c r="D35" s="68" t="s">
        <v>64</v>
      </c>
      <c r="E35" s="61">
        <f t="shared" si="2"/>
        <v>5277</v>
      </c>
      <c r="F35"/>
      <c r="G35" s="61">
        <v>424</v>
      </c>
      <c r="H35" s="61">
        <v>3339</v>
      </c>
      <c r="I35" s="61">
        <v>667</v>
      </c>
      <c r="J35" s="61">
        <v>383</v>
      </c>
      <c r="K35"/>
      <c r="L35"/>
      <c r="M35"/>
      <c r="N35" s="61">
        <v>136</v>
      </c>
      <c r="O35"/>
      <c r="P35"/>
      <c r="Q35" s="61">
        <v>45</v>
      </c>
      <c r="R35"/>
      <c r="S35" s="61">
        <v>283</v>
      </c>
      <c r="V35"/>
      <c r="W35" s="61">
        <v>1912</v>
      </c>
    </row>
    <row r="36" spans="3:23">
      <c r="C36" s="61" t="s">
        <v>68</v>
      </c>
      <c r="D36" s="63" t="s">
        <v>59</v>
      </c>
      <c r="E36" s="61">
        <f t="shared" si="2"/>
        <v>10</v>
      </c>
      <c r="F36"/>
      <c r="G36"/>
      <c r="H36"/>
      <c r="J36"/>
      <c r="K36"/>
      <c r="L36" s="61">
        <v>10</v>
      </c>
      <c r="M36"/>
      <c r="N36"/>
      <c r="O36"/>
      <c r="P36"/>
      <c r="Q36"/>
      <c r="R36"/>
      <c r="S36"/>
      <c r="V36"/>
      <c r="W36"/>
    </row>
    <row r="37" spans="3:23">
      <c r="C37"/>
      <c r="D37" s="63" t="s">
        <v>64</v>
      </c>
      <c r="E37" s="61">
        <f t="shared" si="2"/>
        <v>248</v>
      </c>
      <c r="F37"/>
      <c r="G37"/>
      <c r="H37"/>
      <c r="J37"/>
      <c r="K37"/>
      <c r="L37" s="61">
        <v>248</v>
      </c>
      <c r="M37"/>
      <c r="N37"/>
      <c r="O37"/>
      <c r="P37"/>
      <c r="Q37"/>
      <c r="R37"/>
      <c r="S37"/>
      <c r="V37"/>
      <c r="W37" s="61">
        <v>8000</v>
      </c>
    </row>
    <row r="38" spans="3:23">
      <c r="C38" s="61" t="s">
        <v>69</v>
      </c>
      <c r="D38" s="68" t="s">
        <v>59</v>
      </c>
      <c r="E38" s="61">
        <f t="shared" si="2"/>
        <v>45</v>
      </c>
      <c r="F38"/>
      <c r="G38"/>
      <c r="H38"/>
      <c r="J38"/>
      <c r="K38"/>
      <c r="L38"/>
      <c r="M38"/>
      <c r="N38"/>
      <c r="O38"/>
      <c r="P38"/>
      <c r="Q38" s="61">
        <v>1</v>
      </c>
      <c r="R38" s="61">
        <v>44</v>
      </c>
      <c r="S38"/>
      <c r="V38"/>
      <c r="W38"/>
    </row>
    <row r="39" spans="3:23">
      <c r="C39"/>
      <c r="D39" s="68" t="s">
        <v>64</v>
      </c>
      <c r="E39" s="61">
        <f t="shared" si="2"/>
        <v>1258</v>
      </c>
      <c r="F39"/>
      <c r="G39"/>
      <c r="H39"/>
      <c r="J39"/>
      <c r="K39"/>
      <c r="L39"/>
      <c r="M39"/>
      <c r="N39"/>
      <c r="O39"/>
      <c r="P39"/>
      <c r="Q39" s="61">
        <v>701</v>
      </c>
      <c r="R39" s="61">
        <v>557</v>
      </c>
      <c r="S39"/>
      <c r="V39" s="61">
        <v>2000</v>
      </c>
      <c r="W39"/>
    </row>
    <row r="40" spans="3:23">
      <c r="C40" s="61" t="s">
        <v>70</v>
      </c>
      <c r="D40" s="68" t="s">
        <v>59</v>
      </c>
      <c r="E40" s="61">
        <f t="shared" si="2"/>
        <v>99</v>
      </c>
      <c r="F40"/>
      <c r="G40"/>
      <c r="H40"/>
      <c r="J40" s="61">
        <v>15</v>
      </c>
      <c r="K40" s="61">
        <v>12</v>
      </c>
      <c r="L40"/>
      <c r="M40" s="61">
        <v>24</v>
      </c>
      <c r="N40" s="61">
        <v>9</v>
      </c>
      <c r="O40" s="61">
        <v>17</v>
      </c>
      <c r="P40" s="61">
        <v>13</v>
      </c>
      <c r="Q40" s="61">
        <v>1</v>
      </c>
      <c r="R40"/>
      <c r="S40" s="61">
        <v>8</v>
      </c>
      <c r="V40"/>
      <c r="W40"/>
    </row>
    <row r="41" spans="3:23">
      <c r="C41"/>
      <c r="D41" s="68" t="s">
        <v>64</v>
      </c>
      <c r="E41" s="61">
        <f t="shared" si="2"/>
        <v>4002</v>
      </c>
      <c r="F41"/>
      <c r="G41"/>
      <c r="H41"/>
      <c r="J41" s="61">
        <v>335</v>
      </c>
      <c r="K41" s="61">
        <v>880</v>
      </c>
      <c r="L41"/>
      <c r="M41" s="61">
        <v>403</v>
      </c>
      <c r="N41" s="61">
        <v>174</v>
      </c>
      <c r="O41" s="61">
        <v>937</v>
      </c>
      <c r="P41" s="61">
        <v>325</v>
      </c>
      <c r="Q41" s="61">
        <v>635</v>
      </c>
      <c r="R41"/>
      <c r="S41" s="61">
        <v>313</v>
      </c>
      <c r="V41"/>
      <c r="W41"/>
    </row>
    <row r="42" spans="3:23">
      <c r="C42" s="61" t="s">
        <v>71</v>
      </c>
      <c r="D42" s="68" t="s">
        <v>59</v>
      </c>
      <c r="E42" s="61">
        <f t="shared" si="2"/>
        <v>33</v>
      </c>
      <c r="F42" s="61">
        <v>27</v>
      </c>
      <c r="G42"/>
      <c r="H42"/>
      <c r="J42"/>
      <c r="K42"/>
      <c r="L42"/>
      <c r="M42"/>
      <c r="N42"/>
      <c r="O42"/>
      <c r="P42"/>
      <c r="Q42" s="61">
        <v>1</v>
      </c>
      <c r="R42"/>
      <c r="S42" s="61">
        <v>5</v>
      </c>
      <c r="V42"/>
      <c r="W42"/>
    </row>
    <row r="43" spans="3:23">
      <c r="C43"/>
      <c r="D43" s="68" t="s">
        <v>64</v>
      </c>
      <c r="E43" s="61">
        <f t="shared" si="2"/>
        <v>1650</v>
      </c>
      <c r="F43" s="61">
        <v>1072</v>
      </c>
      <c r="G43"/>
      <c r="H43"/>
      <c r="J43"/>
      <c r="K43"/>
      <c r="L43"/>
      <c r="M43"/>
      <c r="N43"/>
      <c r="O43"/>
      <c r="P43"/>
      <c r="Q43" s="61">
        <v>501</v>
      </c>
      <c r="R43"/>
      <c r="S43" s="61">
        <v>77</v>
      </c>
      <c r="V43"/>
      <c r="W43" s="61">
        <v>900</v>
      </c>
    </row>
    <row r="44" spans="3:23">
      <c r="C44" s="61" t="s">
        <v>72</v>
      </c>
      <c r="D44" s="68" t="s">
        <v>59</v>
      </c>
      <c r="E44" s="61">
        <f t="shared" si="2"/>
        <v>35</v>
      </c>
      <c r="G44"/>
      <c r="H44"/>
      <c r="J44"/>
      <c r="K44"/>
      <c r="L44"/>
      <c r="M44"/>
      <c r="N44" s="61">
        <v>16</v>
      </c>
      <c r="O44" s="61">
        <v>12</v>
      </c>
      <c r="P44"/>
      <c r="R44" s="61">
        <v>7</v>
      </c>
      <c r="V44"/>
      <c r="W44"/>
    </row>
    <row r="45" spans="3:23">
      <c r="C45"/>
      <c r="D45" s="68" t="s">
        <v>64</v>
      </c>
      <c r="E45" s="61">
        <f t="shared" si="2"/>
        <v>1223</v>
      </c>
      <c r="G45"/>
      <c r="H45"/>
      <c r="J45"/>
      <c r="K45"/>
      <c r="L45"/>
      <c r="M45"/>
      <c r="N45" s="61">
        <v>428</v>
      </c>
      <c r="O45" s="61">
        <v>759</v>
      </c>
      <c r="P45"/>
      <c r="R45" s="61">
        <v>36</v>
      </c>
      <c r="V45"/>
      <c r="W45" s="61">
        <v>7000</v>
      </c>
    </row>
    <row r="46" spans="3:23">
      <c r="C46" s="61" t="s">
        <v>73</v>
      </c>
      <c r="D46" s="68" t="s">
        <v>59</v>
      </c>
      <c r="E46" s="61">
        <f t="shared" si="2"/>
        <v>52</v>
      </c>
      <c r="G46" s="61">
        <v>8</v>
      </c>
      <c r="H46" s="61">
        <v>12</v>
      </c>
      <c r="J46" s="61">
        <v>26</v>
      </c>
      <c r="K46"/>
      <c r="L46"/>
      <c r="M46"/>
      <c r="N46"/>
      <c r="O46"/>
      <c r="P46"/>
      <c r="R46" s="61">
        <v>6</v>
      </c>
      <c r="V46"/>
      <c r="W46"/>
    </row>
    <row r="47" spans="3:23">
      <c r="C47"/>
      <c r="D47" s="68" t="s">
        <v>64</v>
      </c>
      <c r="E47" s="61">
        <f t="shared" si="2"/>
        <v>3780</v>
      </c>
      <c r="G47" s="61">
        <v>507</v>
      </c>
      <c r="H47" s="61">
        <v>2950</v>
      </c>
      <c r="J47" s="61">
        <v>303</v>
      </c>
      <c r="K47"/>
      <c r="L47"/>
      <c r="M47"/>
      <c r="N47"/>
      <c r="O47"/>
      <c r="P47"/>
      <c r="R47" s="61">
        <v>20</v>
      </c>
      <c r="V47"/>
      <c r="W47" s="61">
        <v>2800</v>
      </c>
    </row>
    <row r="48" spans="3:23">
      <c r="C48" s="61" t="s">
        <v>74</v>
      </c>
      <c r="D48" s="68" t="s">
        <v>59</v>
      </c>
      <c r="E48" s="61">
        <f t="shared" si="2"/>
        <v>55</v>
      </c>
      <c r="J48"/>
      <c r="K48" s="61">
        <v>8</v>
      </c>
      <c r="L48" s="61">
        <v>16</v>
      </c>
      <c r="M48"/>
      <c r="N48"/>
      <c r="O48"/>
      <c r="P48" s="61">
        <v>31</v>
      </c>
      <c r="R48"/>
      <c r="V48"/>
      <c r="W48"/>
    </row>
    <row r="49" spans="3:23">
      <c r="C49"/>
      <c r="D49" s="68" t="s">
        <v>64</v>
      </c>
      <c r="E49" s="61">
        <f t="shared" si="2"/>
        <v>2684</v>
      </c>
      <c r="J49"/>
      <c r="K49" s="61">
        <v>1192</v>
      </c>
      <c r="L49" s="61">
        <v>436</v>
      </c>
      <c r="M49"/>
      <c r="N49"/>
      <c r="O49"/>
      <c r="P49" s="61">
        <v>1056</v>
      </c>
      <c r="R49"/>
      <c r="V49" s="67" t="s">
        <v>75</v>
      </c>
      <c r="W49" s="67" t="s">
        <v>75</v>
      </c>
    </row>
    <row r="50" spans="3:23">
      <c r="C50" s="61" t="s">
        <v>76</v>
      </c>
      <c r="D50" s="68" t="s">
        <v>59</v>
      </c>
      <c r="E50" s="61">
        <f t="shared" si="2"/>
        <v>20</v>
      </c>
      <c r="J50"/>
      <c r="K50"/>
      <c r="L50"/>
      <c r="M50"/>
      <c r="N50" s="61">
        <v>20</v>
      </c>
      <c r="O50"/>
      <c r="R50"/>
      <c r="V50" s="67" t="s">
        <v>77</v>
      </c>
      <c r="W50" s="67" t="s">
        <v>77</v>
      </c>
    </row>
    <row r="51" spans="3:23">
      <c r="C51"/>
      <c r="D51" s="68" t="s">
        <v>64</v>
      </c>
      <c r="E51" s="61">
        <f t="shared" si="2"/>
        <v>288</v>
      </c>
      <c r="J51"/>
      <c r="K51"/>
      <c r="L51"/>
      <c r="M51"/>
      <c r="N51" s="61">
        <v>288</v>
      </c>
      <c r="O51"/>
      <c r="R51"/>
      <c r="V51" s="61">
        <v>35000</v>
      </c>
      <c r="W51" s="61">
        <v>35000</v>
      </c>
    </row>
    <row r="52" spans="3:18">
      <c r="C52" s="61" t="s">
        <v>78</v>
      </c>
      <c r="D52" s="68" t="s">
        <v>59</v>
      </c>
      <c r="E52" s="61">
        <f t="shared" si="2"/>
        <v>67</v>
      </c>
      <c r="J52"/>
      <c r="K52" s="61">
        <v>8</v>
      </c>
      <c r="L52"/>
      <c r="M52" s="61">
        <v>20</v>
      </c>
      <c r="O52" s="61">
        <v>24</v>
      </c>
      <c r="R52" s="61">
        <v>15</v>
      </c>
    </row>
    <row r="53" spans="3:18">
      <c r="C53"/>
      <c r="D53" s="68" t="s">
        <v>64</v>
      </c>
      <c r="E53" s="61">
        <f t="shared" si="2"/>
        <v>2373</v>
      </c>
      <c r="J53"/>
      <c r="K53" s="61">
        <v>1073</v>
      </c>
      <c r="L53"/>
      <c r="M53" s="61">
        <v>554</v>
      </c>
      <c r="O53" s="61">
        <v>665</v>
      </c>
      <c r="R53" s="61">
        <v>81</v>
      </c>
    </row>
    <row r="54" spans="3:18">
      <c r="C54" s="61" t="s">
        <v>79</v>
      </c>
      <c r="D54" s="68" t="s">
        <v>59</v>
      </c>
      <c r="E54" s="61">
        <f t="shared" si="2"/>
        <v>48</v>
      </c>
      <c r="J54" s="61">
        <v>38</v>
      </c>
      <c r="L54"/>
      <c r="R54" s="61">
        <v>10</v>
      </c>
    </row>
    <row r="55" spans="3:18">
      <c r="C55"/>
      <c r="D55" s="68" t="s">
        <v>64</v>
      </c>
      <c r="E55" s="61">
        <f t="shared" si="2"/>
        <v>1146</v>
      </c>
      <c r="J55" s="61">
        <v>868</v>
      </c>
      <c r="L55"/>
      <c r="R55" s="61">
        <v>278</v>
      </c>
    </row>
    <row r="56" spans="3:18">
      <c r="C56" s="61" t="s">
        <v>79</v>
      </c>
      <c r="D56" s="68" t="s">
        <v>59</v>
      </c>
      <c r="E56" s="61">
        <f t="shared" si="2"/>
        <v>16</v>
      </c>
      <c r="L56" s="61">
        <v>16</v>
      </c>
      <c r="R56"/>
    </row>
    <row r="57" spans="3:18">
      <c r="C57"/>
      <c r="D57" s="68" t="s">
        <v>64</v>
      </c>
      <c r="E57" s="61">
        <f t="shared" si="2"/>
        <v>491</v>
      </c>
      <c r="L57" s="61">
        <v>491</v>
      </c>
      <c r="R57"/>
    </row>
    <row r="58" spans="3:18">
      <c r="C58" s="61" t="s">
        <v>80</v>
      </c>
      <c r="D58" s="68" t="s">
        <v>59</v>
      </c>
      <c r="E58" s="61">
        <f t="shared" si="2"/>
        <v>6</v>
      </c>
      <c r="R58" s="61">
        <v>6</v>
      </c>
    </row>
    <row r="59" spans="4:18">
      <c r="D59" s="68" t="s">
        <v>64</v>
      </c>
      <c r="E59" s="61">
        <f t="shared" si="2"/>
        <v>189</v>
      </c>
      <c r="R59" s="61">
        <v>189</v>
      </c>
    </row>
    <row r="61" spans="3:24">
      <c r="C61" s="61" t="s">
        <v>81</v>
      </c>
      <c r="D61" s="68" t="s">
        <v>59</v>
      </c>
      <c r="F61" s="61">
        <v>16</v>
      </c>
      <c r="H61" s="61">
        <v>15</v>
      </c>
      <c r="O61" s="61">
        <v>17</v>
      </c>
      <c r="R61" s="61">
        <v>6</v>
      </c>
      <c r="U61" s="61" t="s">
        <v>82</v>
      </c>
      <c r="V61" s="61">
        <v>10000</v>
      </c>
      <c r="W61" s="61">
        <v>10000</v>
      </c>
      <c r="X61" s="61">
        <v>7000</v>
      </c>
    </row>
    <row r="62" spans="4:18">
      <c r="D62" s="68" t="s">
        <v>64</v>
      </c>
      <c r="F62" s="61">
        <v>1423</v>
      </c>
      <c r="H62" s="61">
        <v>146</v>
      </c>
      <c r="O62" s="61">
        <v>493</v>
      </c>
      <c r="R62" s="61">
        <v>560</v>
      </c>
    </row>
    <row r="63" spans="3:24">
      <c r="C63" s="61" t="s">
        <v>83</v>
      </c>
      <c r="D63" s="68" t="s">
        <v>59</v>
      </c>
      <c r="J63" s="61">
        <v>8</v>
      </c>
      <c r="L63" s="61">
        <v>9</v>
      </c>
      <c r="M63" s="61">
        <v>10</v>
      </c>
      <c r="V63" s="61">
        <v>40000</v>
      </c>
      <c r="X63" s="61">
        <v>10000</v>
      </c>
    </row>
    <row r="64" spans="4:23">
      <c r="D64" s="68" t="s">
        <v>64</v>
      </c>
      <c r="J64" s="61">
        <v>1287</v>
      </c>
      <c r="L64" s="61">
        <v>118</v>
      </c>
      <c r="M64" s="61">
        <v>128</v>
      </c>
      <c r="W64" s="61">
        <v>4000</v>
      </c>
    </row>
    <row r="66" spans="1024:1025">
      <c r="AMJ66"/>
      <c r="AMK66"/>
    </row>
    <row r="67" spans="1024:1025">
      <c r="AMJ67"/>
      <c r="AMK67"/>
    </row>
    <row r="68" spans="4:1025">
      <c r="D68" s="61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3"/>
  <sheetViews>
    <sheetView workbookViewId="0">
      <selection activeCell="I18" sqref="I18"/>
    </sheetView>
  </sheetViews>
  <sheetFormatPr defaultColWidth="9" defaultRowHeight="14"/>
  <sheetData>
    <row r="1" spans="1:1">
      <c r="A1" t="s">
        <v>84</v>
      </c>
    </row>
    <row r="2" spans="1:1">
      <c r="A2" t="s">
        <v>85</v>
      </c>
    </row>
    <row r="3" spans="1:1">
      <c r="A3" t="s">
        <v>86</v>
      </c>
    </row>
    <row r="4" spans="1:1">
      <c r="A4" t="s">
        <v>87</v>
      </c>
    </row>
    <row r="5" spans="1:1">
      <c r="A5" t="s">
        <v>88</v>
      </c>
    </row>
    <row r="6" spans="1:1">
      <c r="A6" t="s">
        <v>89</v>
      </c>
    </row>
    <row r="7" spans="1:1">
      <c r="A7" t="s">
        <v>90</v>
      </c>
    </row>
    <row r="8" spans="1:1">
      <c r="A8" t="s">
        <v>91</v>
      </c>
    </row>
    <row r="9" spans="1:1">
      <c r="A9" t="s">
        <v>92</v>
      </c>
    </row>
    <row r="10" spans="1:1">
      <c r="A10" t="s">
        <v>93</v>
      </c>
    </row>
    <row r="12" spans="1:1">
      <c r="A12" t="s">
        <v>94</v>
      </c>
    </row>
    <row r="13" spans="1:1">
      <c r="A13" t="s">
        <v>95</v>
      </c>
    </row>
    <row r="14" spans="1:1">
      <c r="A14" t="s">
        <v>96</v>
      </c>
    </row>
    <row r="15" spans="1:1">
      <c r="A15" t="s">
        <v>97</v>
      </c>
    </row>
    <row r="16" spans="1:1">
      <c r="A16" t="s">
        <v>98</v>
      </c>
    </row>
    <row r="17" spans="1:1">
      <c r="A17" t="s">
        <v>99</v>
      </c>
    </row>
    <row r="18" spans="1:1">
      <c r="A18" t="s">
        <v>100</v>
      </c>
    </row>
    <row r="19" spans="1:1">
      <c r="A19" t="s">
        <v>101</v>
      </c>
    </row>
    <row r="20" spans="1:1">
      <c r="A20" t="s">
        <v>102</v>
      </c>
    </row>
    <row r="21" spans="1:1">
      <c r="A21" t="s">
        <v>103</v>
      </c>
    </row>
    <row r="23" spans="1:1">
      <c r="A23" t="s">
        <v>104</v>
      </c>
    </row>
    <row r="24" spans="1:1">
      <c r="A24" t="s">
        <v>105</v>
      </c>
    </row>
    <row r="25" spans="1:1">
      <c r="A25" t="s">
        <v>106</v>
      </c>
    </row>
    <row r="26" spans="1:1">
      <c r="A26" t="s">
        <v>107</v>
      </c>
    </row>
    <row r="27" spans="1:1">
      <c r="A27" t="s">
        <v>108</v>
      </c>
    </row>
    <row r="28" spans="1:1">
      <c r="A28" t="s">
        <v>109</v>
      </c>
    </row>
    <row r="29" spans="1:1">
      <c r="A29" t="s">
        <v>110</v>
      </c>
    </row>
    <row r="30" spans="1:1">
      <c r="A30" t="s">
        <v>111</v>
      </c>
    </row>
    <row r="31" spans="1:1">
      <c r="A31" t="s">
        <v>112</v>
      </c>
    </row>
    <row r="32" spans="1:1">
      <c r="A32" t="s">
        <v>113</v>
      </c>
    </row>
    <row r="34" spans="1:1">
      <c r="A34" t="s">
        <v>114</v>
      </c>
    </row>
    <row r="35" spans="1:1">
      <c r="A35" t="s">
        <v>115</v>
      </c>
    </row>
    <row r="36" spans="1:1">
      <c r="A36" t="s">
        <v>116</v>
      </c>
    </row>
    <row r="37" spans="1:1">
      <c r="A37" t="s">
        <v>117</v>
      </c>
    </row>
    <row r="38" spans="1:1">
      <c r="A38" t="s">
        <v>118</v>
      </c>
    </row>
    <row r="39" spans="1:1">
      <c r="A39" t="s">
        <v>119</v>
      </c>
    </row>
    <row r="40" spans="1:1">
      <c r="A40" t="s">
        <v>120</v>
      </c>
    </row>
    <row r="41" spans="1:1">
      <c r="A41" t="s">
        <v>121</v>
      </c>
    </row>
    <row r="42" spans="1:1">
      <c r="A42" t="s">
        <v>122</v>
      </c>
    </row>
    <row r="43" spans="1:1">
      <c r="A43" t="s">
        <v>123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N15" sqref="N15"/>
    </sheetView>
  </sheetViews>
  <sheetFormatPr defaultColWidth="9" defaultRowHeight="14" outlineLevelCol="4"/>
  <cols>
    <col min="1" max="1" width="13.1727272727273" style="53"/>
    <col min="3" max="3" width="13.1727272727273" style="53"/>
    <col min="4" max="4" width="26.5636363636364" style="53"/>
    <col min="5" max="1024" width="9" style="53"/>
  </cols>
  <sheetData>
    <row r="1" spans="1:5">
      <c r="A1" s="54" t="s">
        <v>0</v>
      </c>
      <c r="B1" s="55" t="s">
        <v>124</v>
      </c>
      <c r="C1" s="54" t="s">
        <v>125</v>
      </c>
      <c r="E1" s="53" t="s">
        <v>1</v>
      </c>
    </row>
    <row r="2" spans="1:5">
      <c r="A2" s="54" t="s">
        <v>19</v>
      </c>
      <c r="B2" t="s">
        <v>126</v>
      </c>
      <c r="C2" s="54" t="s">
        <v>127</v>
      </c>
      <c r="E2" s="56" t="s">
        <v>20</v>
      </c>
    </row>
    <row r="3" spans="1:5">
      <c r="A3" s="54" t="s">
        <v>25</v>
      </c>
      <c r="B3" t="s">
        <v>128</v>
      </c>
      <c r="C3" s="54" t="s">
        <v>127</v>
      </c>
      <c r="E3" s="56" t="s">
        <v>26</v>
      </c>
    </row>
    <row r="4" spans="1:5">
      <c r="A4" s="54" t="s">
        <v>27</v>
      </c>
      <c r="B4" t="s">
        <v>129</v>
      </c>
      <c r="C4" s="54" t="s">
        <v>127</v>
      </c>
      <c r="E4" s="56" t="s">
        <v>28</v>
      </c>
    </row>
    <row r="5" spans="1:5">
      <c r="A5" s="54" t="s">
        <v>35</v>
      </c>
      <c r="B5" t="s">
        <v>130</v>
      </c>
      <c r="C5" s="54" t="s">
        <v>127</v>
      </c>
      <c r="E5" s="56" t="s">
        <v>36</v>
      </c>
    </row>
    <row r="6" spans="1:5">
      <c r="A6" s="57" t="s">
        <v>31</v>
      </c>
      <c r="C6" s="54" t="s">
        <v>131</v>
      </c>
      <c r="E6" s="56" t="s">
        <v>32</v>
      </c>
    </row>
    <row r="7" spans="1:5">
      <c r="A7" s="57" t="s">
        <v>29</v>
      </c>
      <c r="C7" s="54" t="s">
        <v>132</v>
      </c>
      <c r="E7" s="56" t="s">
        <v>30</v>
      </c>
    </row>
    <row r="8" spans="1:5">
      <c r="A8" s="57" t="s">
        <v>133</v>
      </c>
      <c r="C8" s="54" t="s">
        <v>134</v>
      </c>
      <c r="E8" s="56" t="s">
        <v>24</v>
      </c>
    </row>
    <row r="9" spans="1:5">
      <c r="A9" s="57" t="s">
        <v>21</v>
      </c>
      <c r="C9" s="54" t="s">
        <v>135</v>
      </c>
      <c r="E9" s="56" t="s">
        <v>22</v>
      </c>
    </row>
    <row r="10" spans="1:5">
      <c r="A10" s="57" t="s">
        <v>33</v>
      </c>
      <c r="C10" s="54" t="s">
        <v>136</v>
      </c>
      <c r="E10" s="56" t="s">
        <v>34</v>
      </c>
    </row>
    <row r="11" spans="1:5">
      <c r="A11" s="57" t="s">
        <v>41</v>
      </c>
      <c r="C11" s="54" t="s">
        <v>137</v>
      </c>
      <c r="E11" s="56" t="s">
        <v>42</v>
      </c>
    </row>
    <row r="12" spans="1:5">
      <c r="A12" s="57" t="s">
        <v>138</v>
      </c>
      <c r="C12" s="54" t="s">
        <v>139</v>
      </c>
      <c r="E12" s="58" t="s">
        <v>140</v>
      </c>
    </row>
    <row r="13" spans="1:5">
      <c r="A13" s="57" t="s">
        <v>141</v>
      </c>
      <c r="C13" s="54" t="s">
        <v>37</v>
      </c>
      <c r="E13" s="56" t="s">
        <v>38</v>
      </c>
    </row>
    <row r="14" spans="1:5">
      <c r="A14" s="54" t="s">
        <v>39</v>
      </c>
      <c r="B14" t="s">
        <v>142</v>
      </c>
      <c r="C14" s="57"/>
      <c r="E14" s="56" t="s">
        <v>40</v>
      </c>
    </row>
    <row r="15" spans="1:5">
      <c r="A15" s="54" t="s">
        <v>47</v>
      </c>
      <c r="B15" t="s">
        <v>143</v>
      </c>
      <c r="C15" s="57"/>
      <c r="E15" s="56" t="s">
        <v>48</v>
      </c>
    </row>
    <row r="16" spans="1:5">
      <c r="A16" s="54" t="s">
        <v>49</v>
      </c>
      <c r="B16" t="s">
        <v>144</v>
      </c>
      <c r="C16" s="57"/>
      <c r="E16" s="56" t="s">
        <v>50</v>
      </c>
    </row>
    <row r="17" spans="1:5">
      <c r="A17" s="54" t="s">
        <v>51</v>
      </c>
      <c r="B17" t="s">
        <v>145</v>
      </c>
      <c r="C17" s="57"/>
      <c r="E17" s="56" t="s">
        <v>52</v>
      </c>
    </row>
    <row r="18" spans="1:5">
      <c r="A18" s="59" t="s">
        <v>146</v>
      </c>
      <c r="B18" t="s">
        <v>147</v>
      </c>
      <c r="C18" s="57"/>
      <c r="E18" s="56" t="s">
        <v>54</v>
      </c>
    </row>
    <row r="19" spans="1:5">
      <c r="A19" s="54" t="s">
        <v>55</v>
      </c>
      <c r="B19" t="s">
        <v>148</v>
      </c>
      <c r="C19" s="57"/>
      <c r="E19" s="56" t="s">
        <v>56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L7" sqref="L7"/>
    </sheetView>
  </sheetViews>
  <sheetFormatPr defaultColWidth="9" defaultRowHeight="14"/>
  <cols>
    <col min="1" max="1" width="13.2545454545455" style="38" customWidth="1"/>
    <col min="2" max="7" width="9" style="38"/>
    <col min="8" max="8" width="13.1818181818182" style="38" customWidth="1"/>
    <col min="9" max="9" width="9" style="38"/>
    <col min="10" max="10" width="11" style="38" customWidth="1"/>
    <col min="11" max="11" width="13.1818181818182" style="38" customWidth="1"/>
    <col min="12" max="16384" width="9" style="38"/>
  </cols>
  <sheetData>
    <row r="1" spans="1:11">
      <c r="A1" s="39" t="s">
        <v>0</v>
      </c>
      <c r="B1" s="40" t="s">
        <v>149</v>
      </c>
      <c r="C1" s="40" t="s">
        <v>1</v>
      </c>
      <c r="D1" s="41" t="s">
        <v>2</v>
      </c>
      <c r="E1" s="42" t="s">
        <v>150</v>
      </c>
      <c r="G1" s="43" t="s">
        <v>151</v>
      </c>
      <c r="H1" s="44" t="s">
        <v>0</v>
      </c>
      <c r="I1" s="50" t="s">
        <v>59</v>
      </c>
      <c r="J1" s="51" t="s">
        <v>152</v>
      </c>
      <c r="K1" s="51" t="s">
        <v>153</v>
      </c>
    </row>
    <row r="2" spans="1:11">
      <c r="A2" s="39" t="s">
        <v>19</v>
      </c>
      <c r="B2" s="40">
        <v>0</v>
      </c>
      <c r="C2" s="40" t="s">
        <v>20</v>
      </c>
      <c r="D2" s="45">
        <v>7248</v>
      </c>
      <c r="E2" s="46">
        <v>6953</v>
      </c>
      <c r="H2" s="44" t="s">
        <v>19</v>
      </c>
      <c r="I2" s="49"/>
      <c r="J2" s="52">
        <v>6919</v>
      </c>
      <c r="K2" s="49">
        <v>6322</v>
      </c>
    </row>
    <row r="3" spans="1:11">
      <c r="A3" s="39" t="s">
        <v>25</v>
      </c>
      <c r="B3" s="40">
        <v>0</v>
      </c>
      <c r="C3" s="40" t="s">
        <v>26</v>
      </c>
      <c r="D3" s="45">
        <v>4580</v>
      </c>
      <c r="E3" s="46">
        <v>4370</v>
      </c>
      <c r="H3" s="44" t="s">
        <v>25</v>
      </c>
      <c r="I3" s="49"/>
      <c r="J3" s="52">
        <v>4201</v>
      </c>
      <c r="K3" s="49">
        <v>3903</v>
      </c>
    </row>
    <row r="4" spans="1:11">
      <c r="A4" s="39" t="s">
        <v>27</v>
      </c>
      <c r="B4" s="40">
        <v>0</v>
      </c>
      <c r="C4" s="40" t="s">
        <v>28</v>
      </c>
      <c r="D4" s="45">
        <v>1397</v>
      </c>
      <c r="E4" s="46">
        <v>1116</v>
      </c>
      <c r="H4" s="44" t="s">
        <v>27</v>
      </c>
      <c r="I4" s="49"/>
      <c r="J4" s="52">
        <v>425</v>
      </c>
      <c r="K4" s="49">
        <v>417</v>
      </c>
    </row>
    <row r="5" spans="1:11">
      <c r="A5" s="39" t="s">
        <v>35</v>
      </c>
      <c r="B5" s="40">
        <v>0</v>
      </c>
      <c r="C5" s="40" t="s">
        <v>36</v>
      </c>
      <c r="D5" s="45">
        <v>2846</v>
      </c>
      <c r="E5" s="46">
        <v>2385</v>
      </c>
      <c r="H5" s="44" t="s">
        <v>35</v>
      </c>
      <c r="I5" s="49"/>
      <c r="J5" s="52">
        <v>2377</v>
      </c>
      <c r="K5" s="49">
        <v>2237</v>
      </c>
    </row>
    <row r="6" spans="1:11">
      <c r="A6" s="39" t="s">
        <v>31</v>
      </c>
      <c r="B6" s="40">
        <v>1</v>
      </c>
      <c r="C6" s="40" t="s">
        <v>32</v>
      </c>
      <c r="D6" s="45">
        <v>5538</v>
      </c>
      <c r="E6" s="46">
        <v>4265</v>
      </c>
      <c r="H6" s="44" t="s">
        <v>31</v>
      </c>
      <c r="I6" s="49">
        <v>449</v>
      </c>
      <c r="J6" s="52">
        <v>2916</v>
      </c>
      <c r="K6" s="49">
        <v>3155</v>
      </c>
    </row>
    <row r="7" spans="1:11">
      <c r="A7" s="39" t="s">
        <v>29</v>
      </c>
      <c r="B7" s="40">
        <v>2</v>
      </c>
      <c r="C7" s="40" t="s">
        <v>30</v>
      </c>
      <c r="D7" s="45">
        <v>7328</v>
      </c>
      <c r="E7" s="46">
        <v>7103</v>
      </c>
      <c r="H7" s="44" t="s">
        <v>29</v>
      </c>
      <c r="I7" s="49">
        <v>353</v>
      </c>
      <c r="J7" s="52">
        <v>6939</v>
      </c>
      <c r="K7" s="49">
        <v>9379</v>
      </c>
    </row>
    <row r="8" spans="1:11">
      <c r="A8" s="39" t="s">
        <v>154</v>
      </c>
      <c r="B8" s="40">
        <v>3</v>
      </c>
      <c r="C8" s="40" t="s">
        <v>24</v>
      </c>
      <c r="D8" s="45">
        <v>3504</v>
      </c>
      <c r="E8" s="46">
        <v>1344</v>
      </c>
      <c r="H8" s="44" t="s">
        <v>154</v>
      </c>
      <c r="I8" s="49">
        <v>55</v>
      </c>
      <c r="J8" s="52">
        <v>703</v>
      </c>
      <c r="K8" s="49">
        <v>759</v>
      </c>
    </row>
    <row r="9" spans="1:11">
      <c r="A9" s="39" t="s">
        <v>21</v>
      </c>
      <c r="B9" s="40">
        <v>4</v>
      </c>
      <c r="C9" s="40" t="s">
        <v>22</v>
      </c>
      <c r="D9" s="45">
        <v>9399</v>
      </c>
      <c r="E9" s="46">
        <v>10929</v>
      </c>
      <c r="H9" s="44" t="s">
        <v>21</v>
      </c>
      <c r="I9" s="49">
        <v>130</v>
      </c>
      <c r="J9" s="52">
        <v>11250</v>
      </c>
      <c r="K9" s="49">
        <v>10348</v>
      </c>
    </row>
    <row r="10" spans="1:11">
      <c r="A10" s="39" t="s">
        <v>33</v>
      </c>
      <c r="B10" s="40">
        <v>4</v>
      </c>
      <c r="C10" s="40" t="s">
        <v>34</v>
      </c>
      <c r="D10" s="45">
        <v>1156</v>
      </c>
      <c r="E10" s="46">
        <v>862</v>
      </c>
      <c r="H10" s="44" t="s">
        <v>33</v>
      </c>
      <c r="I10" s="49">
        <v>45</v>
      </c>
      <c r="J10" s="52">
        <v>861</v>
      </c>
      <c r="K10" s="49">
        <v>1164</v>
      </c>
    </row>
    <row r="11" spans="1:11">
      <c r="A11" s="39" t="s">
        <v>41</v>
      </c>
      <c r="B11" s="40">
        <v>5</v>
      </c>
      <c r="C11" s="40" t="s">
        <v>42</v>
      </c>
      <c r="D11" s="45">
        <v>149</v>
      </c>
      <c r="E11" s="46">
        <v>126</v>
      </c>
      <c r="H11" s="44" t="s">
        <v>41</v>
      </c>
      <c r="I11" s="49">
        <v>7</v>
      </c>
      <c r="J11" s="52">
        <v>486</v>
      </c>
      <c r="K11" s="49">
        <v>505</v>
      </c>
    </row>
    <row r="12" spans="1:11">
      <c r="A12" s="39" t="s">
        <v>43</v>
      </c>
      <c r="B12" s="40">
        <v>6</v>
      </c>
      <c r="C12" s="40" t="s">
        <v>44</v>
      </c>
      <c r="D12" s="45">
        <v>53</v>
      </c>
      <c r="E12" s="46">
        <v>52</v>
      </c>
      <c r="H12" s="44" t="s">
        <v>43</v>
      </c>
      <c r="I12" s="49">
        <v>1</v>
      </c>
      <c r="J12" s="52">
        <v>252</v>
      </c>
      <c r="K12" s="49">
        <v>254</v>
      </c>
    </row>
    <row r="13" spans="1:11">
      <c r="A13" s="39" t="s">
        <v>37</v>
      </c>
      <c r="B13" s="40">
        <v>6</v>
      </c>
      <c r="C13" s="40" t="s">
        <v>38</v>
      </c>
      <c r="D13" s="45">
        <v>371</v>
      </c>
      <c r="E13" s="46">
        <v>370</v>
      </c>
      <c r="H13" s="44" t="s">
        <v>37</v>
      </c>
      <c r="I13" s="49">
        <v>1</v>
      </c>
      <c r="J13" s="52">
        <v>369</v>
      </c>
      <c r="K13" s="49">
        <v>406</v>
      </c>
    </row>
    <row r="14" spans="1:11">
      <c r="A14" s="39" t="s">
        <v>39</v>
      </c>
      <c r="B14" s="40">
        <v>7</v>
      </c>
      <c r="C14" s="40" t="s">
        <v>40</v>
      </c>
      <c r="D14" s="45">
        <v>242</v>
      </c>
      <c r="E14" s="46">
        <v>235</v>
      </c>
      <c r="H14" s="44" t="s">
        <v>39</v>
      </c>
      <c r="I14" s="49">
        <v>22</v>
      </c>
      <c r="J14" s="52">
        <v>234</v>
      </c>
      <c r="K14" s="49">
        <v>235</v>
      </c>
    </row>
    <row r="15" spans="1:11">
      <c r="A15" s="39" t="s">
        <v>47</v>
      </c>
      <c r="B15" s="40">
        <v>8</v>
      </c>
      <c r="C15" s="40" t="s">
        <v>48</v>
      </c>
      <c r="D15" s="45">
        <v>577</v>
      </c>
      <c r="E15" s="46">
        <v>332</v>
      </c>
      <c r="H15" s="44" t="s">
        <v>47</v>
      </c>
      <c r="I15" s="49">
        <v>23</v>
      </c>
      <c r="J15" s="52">
        <v>450</v>
      </c>
      <c r="K15" s="49">
        <v>457</v>
      </c>
    </row>
    <row r="16" spans="1:11">
      <c r="A16" s="39" t="s">
        <v>49</v>
      </c>
      <c r="B16" s="40">
        <v>9</v>
      </c>
      <c r="C16" s="40" t="s">
        <v>50</v>
      </c>
      <c r="D16" s="45">
        <v>146</v>
      </c>
      <c r="E16" s="46">
        <v>120</v>
      </c>
      <c r="H16" s="44" t="s">
        <v>49</v>
      </c>
      <c r="I16" s="49">
        <v>21</v>
      </c>
      <c r="J16" s="52">
        <v>338</v>
      </c>
      <c r="K16" s="49">
        <v>229</v>
      </c>
    </row>
    <row r="17" spans="1:11">
      <c r="A17" s="39" t="s">
        <v>51</v>
      </c>
      <c r="B17" s="40">
        <v>10</v>
      </c>
      <c r="C17" s="40" t="s">
        <v>52</v>
      </c>
      <c r="D17" s="45">
        <v>1947</v>
      </c>
      <c r="E17" s="46">
        <v>1052</v>
      </c>
      <c r="H17" s="44" t="s">
        <v>51</v>
      </c>
      <c r="I17" s="49">
        <v>54</v>
      </c>
      <c r="J17" s="52">
        <v>3752</v>
      </c>
      <c r="K17" s="49">
        <v>4040</v>
      </c>
    </row>
    <row r="18" spans="1:11">
      <c r="A18" s="47" t="s">
        <v>146</v>
      </c>
      <c r="B18" s="40">
        <v>11</v>
      </c>
      <c r="C18" s="40" t="s">
        <v>54</v>
      </c>
      <c r="D18" s="45">
        <v>1031</v>
      </c>
      <c r="E18" s="46">
        <v>1024</v>
      </c>
      <c r="H18" s="48" t="s">
        <v>146</v>
      </c>
      <c r="I18" s="49">
        <v>39</v>
      </c>
      <c r="J18" s="52">
        <v>1511</v>
      </c>
      <c r="K18" s="49">
        <v>1556</v>
      </c>
    </row>
    <row r="19" spans="1:11">
      <c r="A19" s="39" t="s">
        <v>55</v>
      </c>
      <c r="B19" s="40">
        <v>12</v>
      </c>
      <c r="C19" s="40" t="s">
        <v>56</v>
      </c>
      <c r="D19" s="45">
        <v>384</v>
      </c>
      <c r="E19" s="46">
        <v>382</v>
      </c>
      <c r="H19" s="44" t="s">
        <v>55</v>
      </c>
      <c r="I19" s="49">
        <v>20</v>
      </c>
      <c r="J19" s="52">
        <v>528</v>
      </c>
      <c r="K19" s="49">
        <v>537</v>
      </c>
    </row>
    <row r="20" spans="1:11">
      <c r="A20" s="45"/>
      <c r="D20" s="45"/>
      <c r="H20" s="49"/>
      <c r="I20" s="49"/>
      <c r="J20" s="49"/>
      <c r="K20" s="49"/>
    </row>
    <row r="21" spans="1:11">
      <c r="A21" s="45" t="s">
        <v>58</v>
      </c>
      <c r="B21" s="45"/>
      <c r="C21" s="45"/>
      <c r="D21" s="45">
        <v>47941</v>
      </c>
      <c r="E21" s="38">
        <f>SUM(E2:E19)</f>
        <v>43020</v>
      </c>
      <c r="H21" s="50" t="s">
        <v>155</v>
      </c>
      <c r="I21" s="49">
        <f>SUM(I2:I19)</f>
        <v>1220</v>
      </c>
      <c r="J21" s="49">
        <f>SUM(J2:J19)</f>
        <v>44511</v>
      </c>
      <c r="K21" s="49">
        <f>SUM(K2:K19)</f>
        <v>45903</v>
      </c>
    </row>
    <row r="22" spans="1:5">
      <c r="A22" s="42" t="s">
        <v>59</v>
      </c>
      <c r="B22" s="42"/>
      <c r="D22" s="42">
        <v>1157</v>
      </c>
      <c r="E22" s="38">
        <v>1141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Y76"/>
  <sheetViews>
    <sheetView workbookViewId="0">
      <selection activeCell="J15" sqref="J15"/>
    </sheetView>
  </sheetViews>
  <sheetFormatPr defaultColWidth="9" defaultRowHeight="14"/>
  <cols>
    <col min="2" max="2" width="12.8272727272727" customWidth="1"/>
    <col min="10" max="10" width="9.87272727272727" customWidth="1"/>
    <col min="11" max="11" width="15.0818181818182" customWidth="1"/>
  </cols>
  <sheetData>
    <row r="1" ht="14.5" spans="2:21">
      <c r="B1" s="1"/>
      <c r="C1" s="1" t="s">
        <v>156</v>
      </c>
      <c r="D1" s="1"/>
      <c r="E1" s="1" t="s">
        <v>157</v>
      </c>
      <c r="F1" s="1"/>
      <c r="G1" s="1" t="s">
        <v>158</v>
      </c>
      <c r="H1" s="1"/>
      <c r="K1" t="s">
        <v>159</v>
      </c>
      <c r="L1" s="25" t="s">
        <v>155</v>
      </c>
      <c r="M1" s="25" t="s">
        <v>5</v>
      </c>
      <c r="N1" s="25" t="s">
        <v>9</v>
      </c>
      <c r="O1" s="25" t="s">
        <v>12</v>
      </c>
      <c r="P1" s="25" t="s">
        <v>14</v>
      </c>
      <c r="Q1" s="25" t="s">
        <v>16</v>
      </c>
      <c r="R1" s="25" t="s">
        <v>160</v>
      </c>
      <c r="S1" s="25" t="s">
        <v>8</v>
      </c>
      <c r="T1" s="25" t="s">
        <v>3</v>
      </c>
      <c r="U1" s="25" t="s">
        <v>15</v>
      </c>
    </row>
    <row r="2" ht="14.5" spans="2:21">
      <c r="B2" s="2"/>
      <c r="C2" s="3"/>
      <c r="D2" s="3"/>
      <c r="E2" s="1"/>
      <c r="F2" s="1"/>
      <c r="G2" s="1"/>
      <c r="H2" s="1"/>
      <c r="K2" s="25" t="s">
        <v>161</v>
      </c>
      <c r="L2" s="25">
        <f t="shared" ref="L2:L15" si="0">SUM(M2:Z2)</f>
        <v>6769</v>
      </c>
      <c r="M2" s="25">
        <v>377</v>
      </c>
      <c r="N2" s="25">
        <v>0</v>
      </c>
      <c r="O2" s="25">
        <v>2</v>
      </c>
      <c r="P2" s="25">
        <v>0</v>
      </c>
      <c r="Q2" s="25">
        <v>3171</v>
      </c>
      <c r="R2" s="25">
        <v>0</v>
      </c>
      <c r="S2" s="25">
        <v>0</v>
      </c>
      <c r="T2" s="25">
        <v>0</v>
      </c>
      <c r="U2" s="25">
        <v>3219</v>
      </c>
    </row>
    <row r="3" ht="14.5" spans="2:21">
      <c r="B3" s="4"/>
      <c r="C3" s="5" t="s">
        <v>59</v>
      </c>
      <c r="D3" s="6" t="s">
        <v>64</v>
      </c>
      <c r="E3" s="5" t="s">
        <v>59</v>
      </c>
      <c r="F3" s="6" t="s">
        <v>64</v>
      </c>
      <c r="G3" s="5" t="s">
        <v>59</v>
      </c>
      <c r="H3" s="6" t="s">
        <v>64</v>
      </c>
      <c r="K3" s="25" t="s">
        <v>31</v>
      </c>
      <c r="L3" s="25">
        <f t="shared" si="0"/>
        <v>375</v>
      </c>
      <c r="M3" s="25">
        <v>122</v>
      </c>
      <c r="N3" s="25">
        <v>0</v>
      </c>
      <c r="O3" s="25">
        <v>0</v>
      </c>
      <c r="P3" s="25">
        <v>53</v>
      </c>
      <c r="Q3" s="25">
        <v>140</v>
      </c>
      <c r="R3" s="25">
        <v>0</v>
      </c>
      <c r="S3" s="25">
        <v>0</v>
      </c>
      <c r="T3" s="25">
        <v>29</v>
      </c>
      <c r="U3" s="25">
        <v>31</v>
      </c>
    </row>
    <row r="4" ht="14.5" spans="2:21">
      <c r="B4" s="7" t="s">
        <v>19</v>
      </c>
      <c r="C4" s="8"/>
      <c r="D4" s="9">
        <v>15000</v>
      </c>
      <c r="E4" s="8"/>
      <c r="F4" s="9">
        <v>11311</v>
      </c>
      <c r="G4" s="10"/>
      <c r="H4" s="11">
        <f>F4/D4</f>
        <v>0.754066666666667</v>
      </c>
      <c r="K4" s="25" t="s">
        <v>29</v>
      </c>
      <c r="L4" s="25">
        <f t="shared" si="0"/>
        <v>743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125</v>
      </c>
      <c r="S4" s="25">
        <v>618</v>
      </c>
      <c r="T4" s="25">
        <v>0</v>
      </c>
      <c r="U4" s="25">
        <v>0</v>
      </c>
    </row>
    <row r="5" ht="14.5" spans="2:21">
      <c r="B5" s="7" t="s">
        <v>25</v>
      </c>
      <c r="C5" s="8"/>
      <c r="D5" s="9">
        <v>15000</v>
      </c>
      <c r="E5" s="8"/>
      <c r="F5" s="9">
        <v>5011</v>
      </c>
      <c r="G5" s="10"/>
      <c r="H5" s="11">
        <f t="shared" ref="H5:H22" si="1">F5/D5</f>
        <v>0.334066666666667</v>
      </c>
      <c r="K5" s="25" t="s">
        <v>154</v>
      </c>
      <c r="L5" s="25">
        <f t="shared" si="0"/>
        <v>148</v>
      </c>
      <c r="M5" s="25">
        <v>0</v>
      </c>
      <c r="N5" s="25">
        <v>0</v>
      </c>
      <c r="O5" s="25">
        <v>0</v>
      </c>
      <c r="P5" s="25">
        <v>62</v>
      </c>
      <c r="Q5" s="25">
        <v>86</v>
      </c>
      <c r="R5" s="25">
        <v>0</v>
      </c>
      <c r="S5" s="25">
        <v>0</v>
      </c>
      <c r="T5" s="25">
        <v>0</v>
      </c>
      <c r="U5" s="25">
        <v>0</v>
      </c>
    </row>
    <row r="6" ht="14.5" spans="2:21">
      <c r="B6" s="7" t="s">
        <v>27</v>
      </c>
      <c r="C6" s="8"/>
      <c r="D6" s="9">
        <v>15000</v>
      </c>
      <c r="E6" s="8"/>
      <c r="F6" s="9">
        <v>900</v>
      </c>
      <c r="G6" s="10"/>
      <c r="H6" s="11">
        <f t="shared" si="1"/>
        <v>0.06</v>
      </c>
      <c r="K6" s="25" t="s">
        <v>21</v>
      </c>
      <c r="L6" s="25">
        <f t="shared" si="0"/>
        <v>299</v>
      </c>
      <c r="M6" s="25">
        <v>0</v>
      </c>
      <c r="N6" s="25">
        <v>0</v>
      </c>
      <c r="O6" s="25">
        <v>293</v>
      </c>
      <c r="P6" s="25">
        <v>0</v>
      </c>
      <c r="Q6" s="25">
        <v>6</v>
      </c>
      <c r="R6" s="25">
        <v>0</v>
      </c>
      <c r="S6" s="25">
        <v>0</v>
      </c>
      <c r="T6" s="25">
        <v>0</v>
      </c>
      <c r="U6" s="25">
        <v>0</v>
      </c>
    </row>
    <row r="7" ht="14.5" spans="2:21">
      <c r="B7" s="7" t="s">
        <v>35</v>
      </c>
      <c r="C7" s="8"/>
      <c r="D7" s="9">
        <v>15000</v>
      </c>
      <c r="E7" s="8"/>
      <c r="F7" s="9">
        <v>2971</v>
      </c>
      <c r="G7" s="10"/>
      <c r="H7" s="11">
        <f t="shared" si="1"/>
        <v>0.198066666666667</v>
      </c>
      <c r="K7" s="25" t="s">
        <v>33</v>
      </c>
      <c r="L7" s="25">
        <f t="shared" si="0"/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</row>
    <row r="8" ht="14.5" spans="2:21">
      <c r="B8" s="12" t="s">
        <v>31</v>
      </c>
      <c r="C8" s="8">
        <v>500</v>
      </c>
      <c r="D8" s="9">
        <v>15000</v>
      </c>
      <c r="E8" s="8">
        <v>517</v>
      </c>
      <c r="F8" s="9">
        <v>7187</v>
      </c>
      <c r="G8" s="13">
        <f>E8/C8</f>
        <v>1.034</v>
      </c>
      <c r="H8" s="11">
        <f t="shared" si="1"/>
        <v>0.479133333333333</v>
      </c>
      <c r="K8" s="25" t="s">
        <v>41</v>
      </c>
      <c r="L8" s="25">
        <f t="shared" si="0"/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</row>
    <row r="9" ht="14.5" spans="2:21">
      <c r="B9" s="12" t="s">
        <v>29</v>
      </c>
      <c r="C9" s="8">
        <v>500</v>
      </c>
      <c r="D9" s="9">
        <v>15000</v>
      </c>
      <c r="E9" s="8">
        <v>411</v>
      </c>
      <c r="F9" s="9">
        <v>10951</v>
      </c>
      <c r="G9" s="13">
        <f t="shared" ref="G9:G22" si="2">E9/C9</f>
        <v>0.822</v>
      </c>
      <c r="H9" s="11">
        <f t="shared" si="1"/>
        <v>0.730066666666667</v>
      </c>
      <c r="K9" s="25" t="s">
        <v>43</v>
      </c>
      <c r="L9" s="25">
        <f t="shared" si="0"/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</row>
    <row r="10" ht="14.5" spans="2:21">
      <c r="B10" s="12" t="s">
        <v>154</v>
      </c>
      <c r="C10" s="8">
        <v>500</v>
      </c>
      <c r="D10" s="9">
        <v>15000</v>
      </c>
      <c r="E10" s="8">
        <v>61</v>
      </c>
      <c r="F10" s="9">
        <v>901</v>
      </c>
      <c r="G10" s="13">
        <f t="shared" si="2"/>
        <v>0.122</v>
      </c>
      <c r="H10" s="11">
        <f t="shared" si="1"/>
        <v>0.0600666666666667</v>
      </c>
      <c r="K10" s="26" t="s">
        <v>141</v>
      </c>
      <c r="L10" s="25">
        <f t="shared" si="0"/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</row>
    <row r="11" ht="14.5" spans="2:21">
      <c r="B11" s="12" t="s">
        <v>21</v>
      </c>
      <c r="C11" s="8">
        <v>500</v>
      </c>
      <c r="D11" s="9">
        <v>15000</v>
      </c>
      <c r="E11" s="8">
        <v>131</v>
      </c>
      <c r="F11" s="9">
        <v>11550</v>
      </c>
      <c r="G11" s="13">
        <f t="shared" si="2"/>
        <v>0.262</v>
      </c>
      <c r="H11" s="11">
        <f t="shared" si="1"/>
        <v>0.77</v>
      </c>
      <c r="K11" s="25" t="s">
        <v>39</v>
      </c>
      <c r="L11" s="25">
        <f t="shared" ref="L11:L16" si="3">SUM(M10:Z10)</f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</row>
    <row r="12" ht="14.5" spans="2:21">
      <c r="B12" s="12" t="s">
        <v>33</v>
      </c>
      <c r="C12" s="8">
        <v>500</v>
      </c>
      <c r="D12" s="9">
        <v>15000</v>
      </c>
      <c r="E12" s="8">
        <v>45</v>
      </c>
      <c r="F12" s="9">
        <v>861</v>
      </c>
      <c r="G12" s="13">
        <f t="shared" si="2"/>
        <v>0.09</v>
      </c>
      <c r="H12" s="11">
        <f t="shared" si="1"/>
        <v>0.0574</v>
      </c>
      <c r="K12" s="25" t="s">
        <v>47</v>
      </c>
      <c r="L12" s="25">
        <f t="shared" si="3"/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</row>
    <row r="13" ht="14.5" spans="2:21">
      <c r="B13" s="12" t="s">
        <v>41</v>
      </c>
      <c r="C13" s="8">
        <v>500</v>
      </c>
      <c r="D13" s="9">
        <v>15000</v>
      </c>
      <c r="E13" s="8">
        <v>7</v>
      </c>
      <c r="F13" s="9">
        <v>486</v>
      </c>
      <c r="G13" s="13">
        <f t="shared" si="2"/>
        <v>0.014</v>
      </c>
      <c r="H13" s="11">
        <f t="shared" si="1"/>
        <v>0.0324</v>
      </c>
      <c r="K13" s="25" t="s">
        <v>49</v>
      </c>
      <c r="L13" s="25">
        <f t="shared" si="3"/>
        <v>0</v>
      </c>
      <c r="M13" s="25">
        <v>0</v>
      </c>
      <c r="N13" s="25">
        <v>51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</row>
    <row r="14" ht="14.5" spans="2:21">
      <c r="B14" s="12" t="s">
        <v>43</v>
      </c>
      <c r="C14" s="8">
        <v>500</v>
      </c>
      <c r="D14" s="9">
        <v>15000</v>
      </c>
      <c r="E14" s="8">
        <v>1</v>
      </c>
      <c r="F14" s="9">
        <v>252</v>
      </c>
      <c r="G14" s="13">
        <f t="shared" si="2"/>
        <v>0.002</v>
      </c>
      <c r="H14" s="11">
        <f t="shared" si="1"/>
        <v>0.0168</v>
      </c>
      <c r="K14" s="25" t="s">
        <v>51</v>
      </c>
      <c r="L14" s="25">
        <f t="shared" si="3"/>
        <v>51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446</v>
      </c>
      <c r="U14" s="25">
        <v>0</v>
      </c>
    </row>
    <row r="15" ht="14.5" spans="2:21">
      <c r="B15" s="14" t="s">
        <v>37</v>
      </c>
      <c r="C15" s="8">
        <v>500</v>
      </c>
      <c r="D15" s="9">
        <v>15000</v>
      </c>
      <c r="E15" s="8">
        <v>1</v>
      </c>
      <c r="F15" s="9">
        <v>372</v>
      </c>
      <c r="G15" s="13">
        <f t="shared" si="2"/>
        <v>0.002</v>
      </c>
      <c r="H15" s="11">
        <f t="shared" si="1"/>
        <v>0.0248</v>
      </c>
      <c r="K15" s="25" t="s">
        <v>146</v>
      </c>
      <c r="L15" s="25">
        <f t="shared" si="3"/>
        <v>446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</row>
    <row r="16" ht="14.5" spans="2:21">
      <c r="B16" s="12" t="s">
        <v>39</v>
      </c>
      <c r="C16" s="8">
        <v>500</v>
      </c>
      <c r="D16" s="9">
        <v>15000</v>
      </c>
      <c r="E16" s="8">
        <v>22</v>
      </c>
      <c r="F16" s="9">
        <v>249</v>
      </c>
      <c r="G16" s="13">
        <f t="shared" si="2"/>
        <v>0.044</v>
      </c>
      <c r="H16" s="11">
        <f t="shared" si="1"/>
        <v>0.0166</v>
      </c>
      <c r="K16" s="25" t="s">
        <v>55</v>
      </c>
      <c r="L16" s="25">
        <f t="shared" si="3"/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</row>
    <row r="17" ht="14.5" spans="2:21">
      <c r="B17" s="12" t="s">
        <v>47</v>
      </c>
      <c r="C17" s="8">
        <v>500</v>
      </c>
      <c r="D17" s="9">
        <v>15000</v>
      </c>
      <c r="E17" s="8">
        <v>23</v>
      </c>
      <c r="F17" s="9">
        <v>582</v>
      </c>
      <c r="G17" s="13">
        <f t="shared" si="2"/>
        <v>0.046</v>
      </c>
      <c r="H17" s="11">
        <f t="shared" si="1"/>
        <v>0.0388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ht="14.5" spans="2:21">
      <c r="B18" s="12" t="s">
        <v>49</v>
      </c>
      <c r="C18" s="8">
        <v>500</v>
      </c>
      <c r="D18" s="9">
        <v>15000</v>
      </c>
      <c r="E18" s="8">
        <v>22</v>
      </c>
      <c r="F18" s="9">
        <v>486</v>
      </c>
      <c r="G18" s="13">
        <f t="shared" si="2"/>
        <v>0.044</v>
      </c>
      <c r="H18" s="11">
        <f t="shared" si="1"/>
        <v>0.0324</v>
      </c>
      <c r="K18" s="25" t="s">
        <v>59</v>
      </c>
      <c r="L18" s="25">
        <f>SUM(M17:Z17)</f>
        <v>0</v>
      </c>
      <c r="M18" s="25">
        <v>42</v>
      </c>
      <c r="N18" s="25">
        <v>1</v>
      </c>
      <c r="O18" s="25">
        <v>1</v>
      </c>
      <c r="P18" s="25">
        <v>5</v>
      </c>
      <c r="Q18" s="25">
        <v>1</v>
      </c>
      <c r="R18" s="25">
        <v>3</v>
      </c>
      <c r="S18" s="25">
        <v>5</v>
      </c>
      <c r="T18" s="25">
        <v>10</v>
      </c>
      <c r="U18" s="25">
        <v>16</v>
      </c>
    </row>
    <row r="19" ht="14.5" spans="2:21">
      <c r="B19" s="12" t="s">
        <v>51</v>
      </c>
      <c r="C19" s="8">
        <v>500</v>
      </c>
      <c r="D19" s="9">
        <v>15000</v>
      </c>
      <c r="E19" s="8">
        <v>54</v>
      </c>
      <c r="F19" s="9">
        <v>4447</v>
      </c>
      <c r="G19" s="13">
        <f t="shared" si="2"/>
        <v>0.108</v>
      </c>
      <c r="H19" s="11">
        <f t="shared" si="1"/>
        <v>0.296466666666667</v>
      </c>
      <c r="K19" s="25" t="s">
        <v>64</v>
      </c>
      <c r="L19" s="25">
        <f>SUM(M18:Z18)</f>
        <v>84</v>
      </c>
      <c r="M19" s="25">
        <f t="shared" ref="M19:U19" si="4">SUM(M2:M16)</f>
        <v>499</v>
      </c>
      <c r="N19" s="25">
        <f t="shared" si="4"/>
        <v>51</v>
      </c>
      <c r="O19" s="25">
        <f t="shared" si="4"/>
        <v>295</v>
      </c>
      <c r="P19" s="25">
        <f t="shared" si="4"/>
        <v>115</v>
      </c>
      <c r="Q19" s="25">
        <f t="shared" si="4"/>
        <v>3403</v>
      </c>
      <c r="R19" s="25">
        <f t="shared" si="4"/>
        <v>125</v>
      </c>
      <c r="S19" s="25">
        <f t="shared" si="4"/>
        <v>618</v>
      </c>
      <c r="T19" s="25">
        <f t="shared" si="4"/>
        <v>475</v>
      </c>
      <c r="U19" s="25">
        <f t="shared" si="4"/>
        <v>3250</v>
      </c>
    </row>
    <row r="20" ht="14.5" spans="2:8">
      <c r="B20" s="12" t="s">
        <v>146</v>
      </c>
      <c r="C20" s="8">
        <v>500</v>
      </c>
      <c r="D20" s="9">
        <v>15000</v>
      </c>
      <c r="E20" s="8">
        <v>44</v>
      </c>
      <c r="F20" s="9">
        <v>2660</v>
      </c>
      <c r="G20" s="13">
        <f t="shared" si="2"/>
        <v>0.088</v>
      </c>
      <c r="H20" s="11">
        <f t="shared" si="1"/>
        <v>0.177333333333333</v>
      </c>
    </row>
    <row r="21" ht="14.5" spans="2:8">
      <c r="B21" s="12" t="s">
        <v>55</v>
      </c>
      <c r="C21" s="8">
        <v>500</v>
      </c>
      <c r="D21" s="9">
        <v>15000</v>
      </c>
      <c r="E21" s="8">
        <v>20</v>
      </c>
      <c r="F21" s="9">
        <v>529</v>
      </c>
      <c r="G21" s="13">
        <f t="shared" si="2"/>
        <v>0.04</v>
      </c>
      <c r="H21" s="11">
        <f t="shared" si="1"/>
        <v>0.0352666666666667</v>
      </c>
    </row>
    <row r="22" ht="15.5" spans="2:25">
      <c r="B22" s="15" t="s">
        <v>162</v>
      </c>
      <c r="C22" s="16">
        <f>SUM(C4:C21)</f>
        <v>7000</v>
      </c>
      <c r="D22" s="17">
        <f>SUM(D4:D21)</f>
        <v>270000</v>
      </c>
      <c r="E22" s="16">
        <f>SUM(E4:E21)</f>
        <v>1359</v>
      </c>
      <c r="F22" s="16">
        <f>SUM(F4:F21)</f>
        <v>61706</v>
      </c>
      <c r="G22" s="18">
        <f t="shared" si="2"/>
        <v>0.194142857142857</v>
      </c>
      <c r="H22" s="19">
        <f t="shared" si="1"/>
        <v>0.228540740740741</v>
      </c>
      <c r="K22" s="27" t="s">
        <v>163</v>
      </c>
      <c r="L22" s="27" t="s">
        <v>155</v>
      </c>
      <c r="M22" s="27" t="s">
        <v>5</v>
      </c>
      <c r="N22" s="27" t="s">
        <v>9</v>
      </c>
      <c r="O22" s="27" t="s">
        <v>12</v>
      </c>
      <c r="P22" s="27" t="s">
        <v>14</v>
      </c>
      <c r="Q22" s="27" t="s">
        <v>16</v>
      </c>
      <c r="R22" s="27" t="s">
        <v>11</v>
      </c>
      <c r="S22" s="27" t="s">
        <v>8</v>
      </c>
      <c r="T22" s="27" t="s">
        <v>3</v>
      </c>
      <c r="U22" s="27" t="s">
        <v>15</v>
      </c>
      <c r="V22" s="27" t="s">
        <v>4</v>
      </c>
      <c r="W22" s="27" t="s">
        <v>6</v>
      </c>
      <c r="X22" s="27" t="s">
        <v>7</v>
      </c>
      <c r="Y22" s="27" t="s">
        <v>10</v>
      </c>
    </row>
    <row r="23" ht="15.5" spans="11:25">
      <c r="K23" s="28" t="s">
        <v>19</v>
      </c>
      <c r="L23" s="29">
        <v>4392</v>
      </c>
      <c r="M23" s="29">
        <v>78</v>
      </c>
      <c r="N23" s="29">
        <v>8</v>
      </c>
      <c r="O23" s="29">
        <v>43</v>
      </c>
      <c r="P23" s="29">
        <v>307</v>
      </c>
      <c r="Q23" s="29">
        <v>115</v>
      </c>
      <c r="R23" s="29">
        <v>74</v>
      </c>
      <c r="S23" s="29">
        <v>49</v>
      </c>
      <c r="T23" s="29">
        <v>848</v>
      </c>
      <c r="U23" s="29">
        <v>72</v>
      </c>
      <c r="V23" s="29">
        <v>1479</v>
      </c>
      <c r="W23" s="29">
        <v>733</v>
      </c>
      <c r="X23" s="29">
        <v>274</v>
      </c>
      <c r="Y23" s="29">
        <v>311</v>
      </c>
    </row>
    <row r="24" ht="15.5" spans="2:25">
      <c r="B24" s="1"/>
      <c r="C24" s="1" t="s">
        <v>164</v>
      </c>
      <c r="D24" s="1"/>
      <c r="E24" s="1" t="s">
        <v>165</v>
      </c>
      <c r="F24" s="1"/>
      <c r="G24" s="1" t="s">
        <v>166</v>
      </c>
      <c r="H24" s="1"/>
      <c r="K24" s="28" t="s">
        <v>25</v>
      </c>
      <c r="L24" s="29">
        <v>810</v>
      </c>
      <c r="M24" s="29">
        <v>95</v>
      </c>
      <c r="N24" s="29">
        <v>23</v>
      </c>
      <c r="O24" s="29">
        <v>42</v>
      </c>
      <c r="P24" s="29">
        <v>53</v>
      </c>
      <c r="Q24" s="29">
        <v>2</v>
      </c>
      <c r="R24" s="29">
        <v>19</v>
      </c>
      <c r="S24" s="29">
        <v>51</v>
      </c>
      <c r="T24" s="29">
        <v>108</v>
      </c>
      <c r="U24" s="29">
        <v>137</v>
      </c>
      <c r="V24" s="29">
        <v>172</v>
      </c>
      <c r="W24" s="29">
        <v>100</v>
      </c>
      <c r="X24" s="29">
        <v>8</v>
      </c>
      <c r="Y24" s="29">
        <v>0</v>
      </c>
    </row>
    <row r="25" ht="15.5" spans="2:25">
      <c r="B25" s="2"/>
      <c r="C25" s="1"/>
      <c r="D25" s="1"/>
      <c r="E25" s="1"/>
      <c r="F25" s="1"/>
      <c r="G25" s="1"/>
      <c r="H25" s="1"/>
      <c r="K25" s="28" t="s">
        <v>27</v>
      </c>
      <c r="L25" s="29">
        <v>475</v>
      </c>
      <c r="M25" s="29">
        <v>60</v>
      </c>
      <c r="N25" s="29">
        <v>1</v>
      </c>
      <c r="O25" s="29">
        <v>0</v>
      </c>
      <c r="P25" s="29">
        <v>1</v>
      </c>
      <c r="Q25" s="29">
        <v>8</v>
      </c>
      <c r="R25" s="29">
        <v>181</v>
      </c>
      <c r="S25" s="29">
        <v>30</v>
      </c>
      <c r="T25" s="29">
        <v>125</v>
      </c>
      <c r="U25" s="29">
        <v>29</v>
      </c>
      <c r="V25" s="29">
        <v>17</v>
      </c>
      <c r="W25" s="29">
        <v>21</v>
      </c>
      <c r="X25" s="29">
        <v>0</v>
      </c>
      <c r="Y25" s="29">
        <v>2</v>
      </c>
    </row>
    <row r="26" ht="15.5" spans="2:25">
      <c r="B26" s="15"/>
      <c r="C26" s="5" t="s">
        <v>59</v>
      </c>
      <c r="D26" s="6" t="s">
        <v>64</v>
      </c>
      <c r="E26" s="5" t="s">
        <v>59</v>
      </c>
      <c r="F26" s="6" t="s">
        <v>64</v>
      </c>
      <c r="G26" s="5" t="s">
        <v>59</v>
      </c>
      <c r="H26" s="6" t="s">
        <v>64</v>
      </c>
      <c r="K26" s="28" t="s">
        <v>35</v>
      </c>
      <c r="L26" s="29">
        <v>594</v>
      </c>
      <c r="M26" s="29">
        <v>22</v>
      </c>
      <c r="N26" s="29">
        <v>1</v>
      </c>
      <c r="O26" s="29">
        <v>68</v>
      </c>
      <c r="P26" s="29">
        <v>37</v>
      </c>
      <c r="Q26" s="29">
        <v>5</v>
      </c>
      <c r="R26" s="29">
        <v>33</v>
      </c>
      <c r="S26" s="29">
        <v>55</v>
      </c>
      <c r="T26" s="29">
        <v>48</v>
      </c>
      <c r="U26" s="29">
        <v>0</v>
      </c>
      <c r="V26" s="29">
        <v>133</v>
      </c>
      <c r="W26" s="29">
        <v>11</v>
      </c>
      <c r="X26" s="29">
        <v>176</v>
      </c>
      <c r="Y26" s="29">
        <v>5</v>
      </c>
    </row>
    <row r="27" ht="15.5" spans="2:25">
      <c r="B27" s="7" t="s">
        <v>19</v>
      </c>
      <c r="C27" s="8"/>
      <c r="D27" s="9">
        <v>5000</v>
      </c>
      <c r="E27" s="20"/>
      <c r="F27" s="21">
        <v>3965</v>
      </c>
      <c r="G27" s="10"/>
      <c r="H27" s="22">
        <f>F27/D27</f>
        <v>0.793</v>
      </c>
      <c r="K27" s="30" t="s">
        <v>31</v>
      </c>
      <c r="L27" s="29">
        <v>3896</v>
      </c>
      <c r="M27" s="29">
        <v>30</v>
      </c>
      <c r="N27" s="29">
        <v>0</v>
      </c>
      <c r="O27" s="29">
        <v>1</v>
      </c>
      <c r="P27" s="29">
        <v>1842</v>
      </c>
      <c r="Q27" s="29">
        <v>668</v>
      </c>
      <c r="R27" s="29">
        <v>180</v>
      </c>
      <c r="S27" s="29">
        <v>70</v>
      </c>
      <c r="T27" s="29">
        <v>863</v>
      </c>
      <c r="U27" s="29">
        <v>0</v>
      </c>
      <c r="V27" s="29">
        <v>98</v>
      </c>
      <c r="W27" s="29">
        <v>68</v>
      </c>
      <c r="X27" s="29">
        <v>7</v>
      </c>
      <c r="Y27" s="29">
        <v>68</v>
      </c>
    </row>
    <row r="28" ht="15.5" spans="2:25">
      <c r="B28" s="7" t="s">
        <v>25</v>
      </c>
      <c r="C28" s="8"/>
      <c r="D28" s="9">
        <v>5000</v>
      </c>
      <c r="E28" s="20"/>
      <c r="F28" s="21">
        <v>681</v>
      </c>
      <c r="G28" s="10"/>
      <c r="H28" s="22">
        <f>F28/D28</f>
        <v>0.1362</v>
      </c>
      <c r="K28" s="30" t="s">
        <v>29</v>
      </c>
      <c r="L28" s="29">
        <v>3269</v>
      </c>
      <c r="M28" s="29">
        <v>480</v>
      </c>
      <c r="N28" s="29">
        <v>0</v>
      </c>
      <c r="O28" s="29">
        <v>727</v>
      </c>
      <c r="P28" s="29">
        <v>753</v>
      </c>
      <c r="Q28" s="29">
        <v>547</v>
      </c>
      <c r="R28" s="29">
        <v>326</v>
      </c>
      <c r="S28" s="29">
        <v>180</v>
      </c>
      <c r="T28" s="29">
        <v>117</v>
      </c>
      <c r="U28" s="29">
        <v>17</v>
      </c>
      <c r="V28" s="29">
        <v>16</v>
      </c>
      <c r="W28" s="29">
        <v>5</v>
      </c>
      <c r="X28" s="29">
        <v>81</v>
      </c>
      <c r="Y28" s="29">
        <v>20</v>
      </c>
    </row>
    <row r="29" ht="15.5" spans="2:25">
      <c r="B29" s="7" t="s">
        <v>27</v>
      </c>
      <c r="C29" s="8"/>
      <c r="D29" s="9">
        <v>5000</v>
      </c>
      <c r="E29" s="20"/>
      <c r="F29" s="21">
        <v>470</v>
      </c>
      <c r="G29" s="10"/>
      <c r="H29" s="22">
        <f>F29/D29</f>
        <v>0.094</v>
      </c>
      <c r="K29" s="30" t="s">
        <v>154</v>
      </c>
      <c r="L29" s="29">
        <v>50</v>
      </c>
      <c r="M29" s="29">
        <v>0</v>
      </c>
      <c r="N29" s="29">
        <v>0</v>
      </c>
      <c r="O29" s="29">
        <v>0</v>
      </c>
      <c r="P29" s="29">
        <v>0</v>
      </c>
      <c r="Q29" s="29">
        <v>49</v>
      </c>
      <c r="R29" s="29">
        <v>0</v>
      </c>
      <c r="S29" s="29">
        <v>1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</row>
    <row r="30" ht="15.5" spans="2:25">
      <c r="B30" s="7" t="s">
        <v>35</v>
      </c>
      <c r="C30" s="8"/>
      <c r="D30" s="9">
        <v>5000</v>
      </c>
      <c r="E30" s="20"/>
      <c r="F30" s="21">
        <v>382</v>
      </c>
      <c r="G30" s="10"/>
      <c r="H30" s="22">
        <f>F30/D30</f>
        <v>0.0764</v>
      </c>
      <c r="K30" s="30" t="s">
        <v>21</v>
      </c>
      <c r="L30" s="29">
        <v>1</v>
      </c>
      <c r="M30" s="29">
        <v>0</v>
      </c>
      <c r="N30" s="29">
        <v>0</v>
      </c>
      <c r="O30" s="29">
        <v>0</v>
      </c>
      <c r="P30" s="29">
        <v>0</v>
      </c>
      <c r="Q30" s="29">
        <v>1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</row>
    <row r="31" ht="15.5" spans="2:25">
      <c r="B31" s="12" t="s">
        <v>31</v>
      </c>
      <c r="C31" s="8">
        <v>150</v>
      </c>
      <c r="D31" s="9">
        <v>5000</v>
      </c>
      <c r="E31" s="23">
        <v>68</v>
      </c>
      <c r="F31" s="24">
        <v>2177</v>
      </c>
      <c r="G31" s="13">
        <f t="shared" ref="G31:G45" si="5">E31/C31</f>
        <v>0.453333333333333</v>
      </c>
      <c r="H31" s="22">
        <f>F31/D31</f>
        <v>0.4354</v>
      </c>
      <c r="K31" s="30" t="s">
        <v>33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</row>
    <row r="32" ht="15.5" spans="2:25">
      <c r="B32" s="12" t="s">
        <v>29</v>
      </c>
      <c r="C32" s="8">
        <v>150</v>
      </c>
      <c r="D32" s="9">
        <v>5000</v>
      </c>
      <c r="E32" s="23">
        <v>38</v>
      </c>
      <c r="F32" s="24">
        <v>3154</v>
      </c>
      <c r="G32" s="13">
        <f t="shared" si="5"/>
        <v>0.253333333333333</v>
      </c>
      <c r="H32" s="11">
        <f t="shared" ref="H31:H45" si="6">F32/D32</f>
        <v>0.6308</v>
      </c>
      <c r="K32" s="30" t="s">
        <v>41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</row>
    <row r="33" ht="15.5" spans="2:25">
      <c r="B33" s="12" t="s">
        <v>154</v>
      </c>
      <c r="C33" s="8">
        <v>150</v>
      </c>
      <c r="D33" s="9">
        <v>5000</v>
      </c>
      <c r="E33" s="23">
        <v>6</v>
      </c>
      <c r="F33" s="24">
        <v>198</v>
      </c>
      <c r="G33" s="13">
        <f t="shared" si="5"/>
        <v>0.04</v>
      </c>
      <c r="H33" s="11">
        <f t="shared" si="6"/>
        <v>0.0396</v>
      </c>
      <c r="K33" s="30" t="s">
        <v>43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</row>
    <row r="34" ht="15.5" spans="2:25">
      <c r="B34" s="12" t="s">
        <v>21</v>
      </c>
      <c r="C34" s="8">
        <v>150</v>
      </c>
      <c r="D34" s="9">
        <v>5000</v>
      </c>
      <c r="E34" s="23">
        <v>1</v>
      </c>
      <c r="F34" s="24">
        <v>300</v>
      </c>
      <c r="G34" s="13">
        <f t="shared" si="5"/>
        <v>0.00666666666666667</v>
      </c>
      <c r="H34" s="11">
        <f t="shared" si="6"/>
        <v>0.06</v>
      </c>
      <c r="K34" s="26" t="s">
        <v>141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</row>
    <row r="35" ht="15.5" spans="2:25">
      <c r="B35" s="12" t="s">
        <v>33</v>
      </c>
      <c r="C35" s="8">
        <v>150</v>
      </c>
      <c r="D35" s="9">
        <v>5000</v>
      </c>
      <c r="E35" s="23"/>
      <c r="F35" s="24">
        <v>0</v>
      </c>
      <c r="G35" s="13">
        <f t="shared" si="5"/>
        <v>0</v>
      </c>
      <c r="H35" s="11">
        <f t="shared" si="6"/>
        <v>0</v>
      </c>
      <c r="K35" s="30" t="s">
        <v>39</v>
      </c>
      <c r="L35" s="29">
        <v>12</v>
      </c>
      <c r="M35" s="29">
        <v>0</v>
      </c>
      <c r="N35" s="29">
        <v>0</v>
      </c>
      <c r="O35" s="29">
        <v>3</v>
      </c>
      <c r="P35" s="29">
        <v>4</v>
      </c>
      <c r="Q35" s="29">
        <v>1</v>
      </c>
      <c r="R35" s="29">
        <v>0</v>
      </c>
      <c r="S35" s="29">
        <v>1</v>
      </c>
      <c r="T35" s="29">
        <v>2</v>
      </c>
      <c r="U35" s="29">
        <v>0</v>
      </c>
      <c r="V35" s="29">
        <v>0</v>
      </c>
      <c r="W35" s="29">
        <v>1</v>
      </c>
      <c r="X35" s="29">
        <v>0</v>
      </c>
      <c r="Y35" s="29">
        <v>0</v>
      </c>
    </row>
    <row r="36" ht="15.5" spans="2:25">
      <c r="B36" s="12" t="s">
        <v>41</v>
      </c>
      <c r="C36" s="8">
        <v>150</v>
      </c>
      <c r="D36" s="9">
        <v>5000</v>
      </c>
      <c r="E36" s="23"/>
      <c r="F36" s="24">
        <v>0</v>
      </c>
      <c r="G36" s="13">
        <f t="shared" si="5"/>
        <v>0</v>
      </c>
      <c r="H36" s="11">
        <f t="shared" si="6"/>
        <v>0</v>
      </c>
      <c r="K36" s="30" t="s">
        <v>47</v>
      </c>
      <c r="L36" s="29">
        <v>138</v>
      </c>
      <c r="M36" s="29">
        <v>0</v>
      </c>
      <c r="N36" s="29">
        <v>0</v>
      </c>
      <c r="O36" s="29">
        <v>0</v>
      </c>
      <c r="P36" s="29">
        <v>122</v>
      </c>
      <c r="Q36" s="29">
        <v>0</v>
      </c>
      <c r="R36" s="29">
        <v>0</v>
      </c>
      <c r="S36" s="29">
        <v>0</v>
      </c>
      <c r="T36" s="29">
        <v>16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</row>
    <row r="37" ht="15.5" spans="2:25">
      <c r="B37" s="12" t="s">
        <v>43</v>
      </c>
      <c r="C37" s="8">
        <v>150</v>
      </c>
      <c r="D37" s="9">
        <v>5000</v>
      </c>
      <c r="E37" s="23"/>
      <c r="F37" s="24">
        <v>0</v>
      </c>
      <c r="G37" s="13">
        <f t="shared" si="5"/>
        <v>0</v>
      </c>
      <c r="H37" s="11">
        <f t="shared" si="6"/>
        <v>0</v>
      </c>
      <c r="K37" s="30" t="s">
        <v>49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</row>
    <row r="38" ht="15.5" spans="2:25">
      <c r="B38" s="14" t="s">
        <v>37</v>
      </c>
      <c r="C38" s="8">
        <v>150</v>
      </c>
      <c r="D38" s="9">
        <v>5000</v>
      </c>
      <c r="E38" s="23"/>
      <c r="F38" s="24">
        <v>0</v>
      </c>
      <c r="G38" s="13">
        <f t="shared" si="5"/>
        <v>0</v>
      </c>
      <c r="H38" s="11">
        <f t="shared" si="6"/>
        <v>0</v>
      </c>
      <c r="K38" s="30" t="s">
        <v>51</v>
      </c>
      <c r="L38" s="29">
        <v>346</v>
      </c>
      <c r="M38" s="29">
        <v>97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249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</row>
    <row r="39" ht="15.5" spans="2:25">
      <c r="B39" s="12" t="s">
        <v>39</v>
      </c>
      <c r="C39" s="8">
        <v>150</v>
      </c>
      <c r="D39" s="9">
        <v>5000</v>
      </c>
      <c r="E39" s="23"/>
      <c r="F39" s="23">
        <v>7</v>
      </c>
      <c r="G39" s="13">
        <f t="shared" si="5"/>
        <v>0</v>
      </c>
      <c r="H39" s="11">
        <f t="shared" si="6"/>
        <v>0.0014</v>
      </c>
      <c r="K39" s="30" t="s">
        <v>146</v>
      </c>
      <c r="L39" s="29">
        <v>1149</v>
      </c>
      <c r="M39" s="29">
        <v>0</v>
      </c>
      <c r="N39" s="29">
        <v>0</v>
      </c>
      <c r="O39" s="29">
        <v>133</v>
      </c>
      <c r="P39" s="29">
        <v>0</v>
      </c>
      <c r="Q39" s="29">
        <v>0</v>
      </c>
      <c r="R39" s="29">
        <v>0</v>
      </c>
      <c r="S39" s="29">
        <v>1016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</row>
    <row r="40" ht="15.5" spans="2:25">
      <c r="B40" s="12" t="s">
        <v>47</v>
      </c>
      <c r="C40" s="8">
        <v>150</v>
      </c>
      <c r="D40" s="9">
        <v>5000</v>
      </c>
      <c r="E40" s="23"/>
      <c r="F40" s="24">
        <v>16</v>
      </c>
      <c r="G40" s="13">
        <f t="shared" si="5"/>
        <v>0</v>
      </c>
      <c r="H40" s="11">
        <f t="shared" si="6"/>
        <v>0.0032</v>
      </c>
      <c r="K40" s="30" t="s">
        <v>55</v>
      </c>
      <c r="L40" s="29">
        <v>1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1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</row>
    <row r="41" ht="15.5" spans="2:25">
      <c r="B41" s="12" t="s">
        <v>49</v>
      </c>
      <c r="C41" s="8">
        <v>150</v>
      </c>
      <c r="D41" s="9">
        <v>5000</v>
      </c>
      <c r="E41" s="23">
        <v>1</v>
      </c>
      <c r="F41" s="24">
        <v>51</v>
      </c>
      <c r="G41" s="13">
        <f t="shared" si="5"/>
        <v>0.00666666666666667</v>
      </c>
      <c r="H41" s="11">
        <f t="shared" si="6"/>
        <v>0.0102</v>
      </c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ht="15.5" spans="2:25">
      <c r="B42" s="12" t="s">
        <v>51</v>
      </c>
      <c r="C42" s="8">
        <v>150</v>
      </c>
      <c r="D42" s="9">
        <v>5000</v>
      </c>
      <c r="E42" s="23"/>
      <c r="F42" s="24">
        <v>792</v>
      </c>
      <c r="G42" s="13">
        <f t="shared" si="5"/>
        <v>0</v>
      </c>
      <c r="H42" s="11">
        <f t="shared" si="6"/>
        <v>0.1584</v>
      </c>
      <c r="K42" s="27" t="s">
        <v>155</v>
      </c>
      <c r="L42" s="29">
        <v>15133</v>
      </c>
      <c r="M42" s="29">
        <v>862</v>
      </c>
      <c r="N42" s="29">
        <v>33</v>
      </c>
      <c r="O42" s="29">
        <v>1017</v>
      </c>
      <c r="P42" s="29">
        <v>3119</v>
      </c>
      <c r="Q42" s="29">
        <v>1396</v>
      </c>
      <c r="R42" s="29">
        <v>813</v>
      </c>
      <c r="S42" s="29">
        <v>1454</v>
      </c>
      <c r="T42" s="29">
        <v>2376</v>
      </c>
      <c r="U42" s="29">
        <v>255</v>
      </c>
      <c r="V42" s="29">
        <v>1915</v>
      </c>
      <c r="W42" s="29">
        <v>939</v>
      </c>
      <c r="X42" s="29">
        <v>546</v>
      </c>
      <c r="Y42" s="29">
        <v>406</v>
      </c>
    </row>
    <row r="43" ht="14.5" spans="2:13">
      <c r="B43" s="12" t="s">
        <v>146</v>
      </c>
      <c r="C43" s="8">
        <v>150</v>
      </c>
      <c r="D43" s="9">
        <v>5000</v>
      </c>
      <c r="E43" s="23"/>
      <c r="F43" s="24">
        <v>0</v>
      </c>
      <c r="G43" s="13">
        <f t="shared" si="5"/>
        <v>0</v>
      </c>
      <c r="H43" s="11">
        <f t="shared" si="6"/>
        <v>0</v>
      </c>
      <c r="K43" s="26" t="s">
        <v>59</v>
      </c>
      <c r="L43" t="s">
        <v>167</v>
      </c>
      <c r="M43" t="s">
        <v>168</v>
      </c>
    </row>
    <row r="44" ht="14.5" spans="2:8">
      <c r="B44" s="12" t="s">
        <v>55</v>
      </c>
      <c r="C44" s="8">
        <v>150</v>
      </c>
      <c r="D44" s="9">
        <v>5000</v>
      </c>
      <c r="E44" s="23"/>
      <c r="F44" s="24">
        <v>0</v>
      </c>
      <c r="G44" s="13">
        <f t="shared" si="5"/>
        <v>0</v>
      </c>
      <c r="H44" s="11">
        <f t="shared" si="6"/>
        <v>0</v>
      </c>
    </row>
    <row r="45" ht="14.5" spans="2:8">
      <c r="B45" s="15" t="s">
        <v>162</v>
      </c>
      <c r="C45" s="16">
        <f>SUM(C27:C44)</f>
        <v>2100</v>
      </c>
      <c r="D45" s="17">
        <f>SUM(D27:D44)</f>
        <v>90000</v>
      </c>
      <c r="E45" s="16">
        <f>SUM(E27:E44)</f>
        <v>114</v>
      </c>
      <c r="F45" s="16">
        <f>SUM(F27:F44)</f>
        <v>12193</v>
      </c>
      <c r="G45" s="18">
        <f t="shared" si="5"/>
        <v>0.0542857142857143</v>
      </c>
      <c r="H45" s="19">
        <f t="shared" si="6"/>
        <v>0.135477777777778</v>
      </c>
    </row>
    <row r="46" ht="15.5" spans="2:25">
      <c r="B46" t="s">
        <v>169</v>
      </c>
      <c r="K46" s="31" t="s">
        <v>170</v>
      </c>
      <c r="L46" s="32" t="s">
        <v>155</v>
      </c>
      <c r="M46" s="27" t="s">
        <v>5</v>
      </c>
      <c r="N46" s="27" t="s">
        <v>9</v>
      </c>
      <c r="O46" s="27" t="s">
        <v>12</v>
      </c>
      <c r="P46" s="27" t="s">
        <v>14</v>
      </c>
      <c r="Q46" s="27" t="s">
        <v>16</v>
      </c>
      <c r="R46" s="27" t="s">
        <v>11</v>
      </c>
      <c r="S46" s="27" t="s">
        <v>8</v>
      </c>
      <c r="T46" s="27" t="s">
        <v>3</v>
      </c>
      <c r="U46" s="27" t="s">
        <v>15</v>
      </c>
      <c r="V46" s="27" t="s">
        <v>4</v>
      </c>
      <c r="W46" s="27" t="s">
        <v>6</v>
      </c>
      <c r="X46" s="27" t="s">
        <v>7</v>
      </c>
      <c r="Y46" s="27" t="s">
        <v>10</v>
      </c>
    </row>
    <row r="47" ht="15.5" spans="11:25">
      <c r="K47" s="33" t="s">
        <v>19</v>
      </c>
      <c r="L47" s="34">
        <f t="shared" ref="L47:L64" si="7">SUM(M47:Y47)</f>
        <v>4391</v>
      </c>
      <c r="M47" s="27">
        <f>M23</f>
        <v>78</v>
      </c>
      <c r="N47" s="27">
        <f t="shared" ref="N47:Y47" si="8">N23</f>
        <v>8</v>
      </c>
      <c r="O47" s="27">
        <f t="shared" si="8"/>
        <v>43</v>
      </c>
      <c r="P47" s="27">
        <f t="shared" si="8"/>
        <v>307</v>
      </c>
      <c r="Q47" s="27">
        <f t="shared" si="8"/>
        <v>115</v>
      </c>
      <c r="R47" s="27">
        <f t="shared" si="8"/>
        <v>74</v>
      </c>
      <c r="S47" s="27">
        <f t="shared" si="8"/>
        <v>49</v>
      </c>
      <c r="T47" s="27">
        <f t="shared" si="8"/>
        <v>848</v>
      </c>
      <c r="U47" s="27">
        <f t="shared" si="8"/>
        <v>72</v>
      </c>
      <c r="V47" s="27">
        <f t="shared" si="8"/>
        <v>1479</v>
      </c>
      <c r="W47" s="27">
        <f t="shared" si="8"/>
        <v>733</v>
      </c>
      <c r="X47" s="27">
        <f t="shared" si="8"/>
        <v>274</v>
      </c>
      <c r="Y47" s="27">
        <f t="shared" si="8"/>
        <v>311</v>
      </c>
    </row>
    <row r="48" ht="15.5" spans="2:25">
      <c r="B48" s="1"/>
      <c r="C48" s="1" t="s">
        <v>171</v>
      </c>
      <c r="D48" s="1"/>
      <c r="E48" s="1" t="s">
        <v>172</v>
      </c>
      <c r="F48" s="1"/>
      <c r="G48" s="1" t="s">
        <v>173</v>
      </c>
      <c r="H48" s="1"/>
      <c r="K48" s="33" t="s">
        <v>25</v>
      </c>
      <c r="L48" s="34">
        <f t="shared" si="7"/>
        <v>810</v>
      </c>
      <c r="M48" s="27">
        <f>M24</f>
        <v>95</v>
      </c>
      <c r="N48" s="27">
        <f t="shared" ref="N48:Y48" si="9">N24</f>
        <v>23</v>
      </c>
      <c r="O48" s="27">
        <f t="shared" si="9"/>
        <v>42</v>
      </c>
      <c r="P48" s="27">
        <f t="shared" si="9"/>
        <v>53</v>
      </c>
      <c r="Q48" s="27">
        <f t="shared" si="9"/>
        <v>2</v>
      </c>
      <c r="R48" s="27">
        <f t="shared" si="9"/>
        <v>19</v>
      </c>
      <c r="S48" s="27">
        <f t="shared" si="9"/>
        <v>51</v>
      </c>
      <c r="T48" s="27">
        <f t="shared" si="9"/>
        <v>108</v>
      </c>
      <c r="U48" s="27">
        <f t="shared" si="9"/>
        <v>137</v>
      </c>
      <c r="V48" s="27">
        <f t="shared" si="9"/>
        <v>172</v>
      </c>
      <c r="W48" s="27">
        <f t="shared" si="9"/>
        <v>100</v>
      </c>
      <c r="X48" s="27">
        <f t="shared" si="9"/>
        <v>8</v>
      </c>
      <c r="Y48" s="27">
        <f t="shared" si="9"/>
        <v>0</v>
      </c>
    </row>
    <row r="49" ht="15.5" spans="2:25">
      <c r="B49" s="2"/>
      <c r="C49" s="1"/>
      <c r="D49" s="1"/>
      <c r="E49" s="1"/>
      <c r="F49" s="1"/>
      <c r="G49" s="1"/>
      <c r="H49" s="1"/>
      <c r="K49" s="33" t="s">
        <v>27</v>
      </c>
      <c r="L49" s="34">
        <f t="shared" si="7"/>
        <v>475</v>
      </c>
      <c r="M49" s="27">
        <f>M25</f>
        <v>60</v>
      </c>
      <c r="N49" s="27">
        <f t="shared" ref="N49:Y49" si="10">N25</f>
        <v>1</v>
      </c>
      <c r="O49" s="27">
        <f t="shared" si="10"/>
        <v>0</v>
      </c>
      <c r="P49" s="27">
        <f t="shared" si="10"/>
        <v>1</v>
      </c>
      <c r="Q49" s="27">
        <f t="shared" si="10"/>
        <v>8</v>
      </c>
      <c r="R49" s="27">
        <f t="shared" si="10"/>
        <v>181</v>
      </c>
      <c r="S49" s="27">
        <f t="shared" si="10"/>
        <v>30</v>
      </c>
      <c r="T49" s="27">
        <f t="shared" si="10"/>
        <v>125</v>
      </c>
      <c r="U49" s="27">
        <f t="shared" si="10"/>
        <v>29</v>
      </c>
      <c r="V49" s="27">
        <f t="shared" si="10"/>
        <v>17</v>
      </c>
      <c r="W49" s="27">
        <f t="shared" si="10"/>
        <v>21</v>
      </c>
      <c r="X49" s="27">
        <f t="shared" si="10"/>
        <v>0</v>
      </c>
      <c r="Y49" s="27">
        <f t="shared" si="10"/>
        <v>2</v>
      </c>
    </row>
    <row r="50" ht="15.5" spans="2:25">
      <c r="B50" s="15"/>
      <c r="C50" s="5" t="s">
        <v>59</v>
      </c>
      <c r="D50" s="6" t="s">
        <v>64</v>
      </c>
      <c r="E50" s="5" t="s">
        <v>59</v>
      </c>
      <c r="F50" s="6" t="s">
        <v>64</v>
      </c>
      <c r="G50" s="5" t="s">
        <v>59</v>
      </c>
      <c r="H50" s="6" t="s">
        <v>64</v>
      </c>
      <c r="K50" s="33" t="s">
        <v>35</v>
      </c>
      <c r="L50" s="34">
        <f t="shared" si="7"/>
        <v>594</v>
      </c>
      <c r="M50" s="27">
        <f>M26</f>
        <v>22</v>
      </c>
      <c r="N50" s="27">
        <f t="shared" ref="N50:Y50" si="11">N26</f>
        <v>1</v>
      </c>
      <c r="O50" s="27">
        <f t="shared" si="11"/>
        <v>68</v>
      </c>
      <c r="P50" s="27">
        <f t="shared" si="11"/>
        <v>37</v>
      </c>
      <c r="Q50" s="27">
        <f t="shared" si="11"/>
        <v>5</v>
      </c>
      <c r="R50" s="27">
        <f t="shared" si="11"/>
        <v>33</v>
      </c>
      <c r="S50" s="27">
        <f t="shared" si="11"/>
        <v>55</v>
      </c>
      <c r="T50" s="27">
        <f t="shared" si="11"/>
        <v>48</v>
      </c>
      <c r="U50" s="27">
        <f t="shared" si="11"/>
        <v>0</v>
      </c>
      <c r="V50" s="27">
        <f t="shared" si="11"/>
        <v>133</v>
      </c>
      <c r="W50" s="27">
        <f t="shared" si="11"/>
        <v>11</v>
      </c>
      <c r="X50" s="27">
        <f t="shared" si="11"/>
        <v>176</v>
      </c>
      <c r="Y50" s="27">
        <f t="shared" si="11"/>
        <v>5</v>
      </c>
    </row>
    <row r="51" ht="14.5" spans="2:25">
      <c r="B51" s="7" t="s">
        <v>19</v>
      </c>
      <c r="C51" s="8"/>
      <c r="D51" s="9">
        <v>5000</v>
      </c>
      <c r="E51" s="20"/>
      <c r="F51" s="21">
        <v>427</v>
      </c>
      <c r="G51" s="10"/>
      <c r="H51" s="22">
        <f t="shared" ref="H51:H69" si="12">F51/D51</f>
        <v>0.0854</v>
      </c>
      <c r="K51" s="35" t="s">
        <v>31</v>
      </c>
      <c r="L51" s="34">
        <f t="shared" si="7"/>
        <v>4270</v>
      </c>
      <c r="M51" s="26">
        <f>M3+M27</f>
        <v>152</v>
      </c>
      <c r="N51" s="26">
        <f t="shared" ref="N51:Y51" si="13">N3+N27</f>
        <v>0</v>
      </c>
      <c r="O51" s="26">
        <f t="shared" si="13"/>
        <v>1</v>
      </c>
      <c r="P51" s="26">
        <f t="shared" si="13"/>
        <v>1895</v>
      </c>
      <c r="Q51" s="26">
        <f t="shared" si="13"/>
        <v>808</v>
      </c>
      <c r="R51" s="26">
        <f t="shared" si="13"/>
        <v>180</v>
      </c>
      <c r="S51" s="26">
        <f t="shared" si="13"/>
        <v>70</v>
      </c>
      <c r="T51" s="26">
        <f t="shared" si="13"/>
        <v>892</v>
      </c>
      <c r="U51" s="26">
        <f t="shared" si="13"/>
        <v>31</v>
      </c>
      <c r="V51" s="26">
        <f t="shared" si="13"/>
        <v>98</v>
      </c>
      <c r="W51" s="26">
        <f t="shared" si="13"/>
        <v>68</v>
      </c>
      <c r="X51" s="26">
        <f t="shared" si="13"/>
        <v>7</v>
      </c>
      <c r="Y51" s="26">
        <f t="shared" si="13"/>
        <v>68</v>
      </c>
    </row>
    <row r="52" ht="14.5" spans="2:25">
      <c r="B52" s="7" t="s">
        <v>25</v>
      </c>
      <c r="C52" s="8"/>
      <c r="D52" s="9">
        <v>5000</v>
      </c>
      <c r="E52" s="20"/>
      <c r="F52" s="21">
        <v>129</v>
      </c>
      <c r="G52" s="10"/>
      <c r="H52" s="22">
        <f t="shared" si="12"/>
        <v>0.0258</v>
      </c>
      <c r="K52" s="35" t="s">
        <v>29</v>
      </c>
      <c r="L52" s="34">
        <f t="shared" si="7"/>
        <v>4012</v>
      </c>
      <c r="M52" s="26">
        <f t="shared" ref="M52:M64" si="14">M4+M28</f>
        <v>480</v>
      </c>
      <c r="N52" s="26">
        <f t="shared" ref="N52:Y52" si="15">N4+N28</f>
        <v>0</v>
      </c>
      <c r="O52" s="26">
        <f t="shared" si="15"/>
        <v>727</v>
      </c>
      <c r="P52" s="26">
        <f t="shared" si="15"/>
        <v>753</v>
      </c>
      <c r="Q52" s="26">
        <f t="shared" si="15"/>
        <v>547</v>
      </c>
      <c r="R52" s="26">
        <f t="shared" si="15"/>
        <v>451</v>
      </c>
      <c r="S52" s="26">
        <f t="shared" si="15"/>
        <v>798</v>
      </c>
      <c r="T52" s="26">
        <f t="shared" si="15"/>
        <v>117</v>
      </c>
      <c r="U52" s="26">
        <f t="shared" si="15"/>
        <v>17</v>
      </c>
      <c r="V52" s="26">
        <f t="shared" si="15"/>
        <v>16</v>
      </c>
      <c r="W52" s="26">
        <f t="shared" si="15"/>
        <v>5</v>
      </c>
      <c r="X52" s="26">
        <f t="shared" si="15"/>
        <v>81</v>
      </c>
      <c r="Y52" s="26">
        <f t="shared" si="15"/>
        <v>20</v>
      </c>
    </row>
    <row r="53" ht="14.5" spans="2:25">
      <c r="B53" s="7" t="s">
        <v>27</v>
      </c>
      <c r="C53" s="8"/>
      <c r="D53" s="9">
        <v>5000</v>
      </c>
      <c r="E53" s="20"/>
      <c r="F53" s="21">
        <v>5</v>
      </c>
      <c r="G53" s="10"/>
      <c r="H53" s="22">
        <f t="shared" si="12"/>
        <v>0.001</v>
      </c>
      <c r="K53" s="35" t="s">
        <v>154</v>
      </c>
      <c r="L53" s="34">
        <f t="shared" si="7"/>
        <v>198</v>
      </c>
      <c r="M53" s="26">
        <f t="shared" si="14"/>
        <v>0</v>
      </c>
      <c r="N53" s="26">
        <f t="shared" ref="N53:Y53" si="16">N5+N29</f>
        <v>0</v>
      </c>
      <c r="O53" s="26">
        <f t="shared" si="16"/>
        <v>0</v>
      </c>
      <c r="P53" s="26">
        <f t="shared" si="16"/>
        <v>62</v>
      </c>
      <c r="Q53" s="26">
        <f t="shared" si="16"/>
        <v>135</v>
      </c>
      <c r="R53" s="26">
        <f t="shared" si="16"/>
        <v>0</v>
      </c>
      <c r="S53" s="26">
        <f t="shared" si="16"/>
        <v>1</v>
      </c>
      <c r="T53" s="26">
        <f t="shared" si="16"/>
        <v>0</v>
      </c>
      <c r="U53" s="26">
        <f t="shared" si="16"/>
        <v>0</v>
      </c>
      <c r="V53" s="26">
        <f t="shared" si="16"/>
        <v>0</v>
      </c>
      <c r="W53" s="26">
        <f t="shared" si="16"/>
        <v>0</v>
      </c>
      <c r="X53" s="26">
        <f t="shared" si="16"/>
        <v>0</v>
      </c>
      <c r="Y53" s="26">
        <f t="shared" si="16"/>
        <v>0</v>
      </c>
    </row>
    <row r="54" ht="14.5" spans="2:25">
      <c r="B54" s="7" t="s">
        <v>35</v>
      </c>
      <c r="C54" s="8"/>
      <c r="D54" s="9">
        <v>5000</v>
      </c>
      <c r="E54" s="20"/>
      <c r="F54" s="21">
        <v>212</v>
      </c>
      <c r="G54" s="10"/>
      <c r="H54" s="22">
        <f t="shared" si="12"/>
        <v>0.0424</v>
      </c>
      <c r="K54" s="35" t="s">
        <v>21</v>
      </c>
      <c r="L54" s="34">
        <f t="shared" si="7"/>
        <v>300</v>
      </c>
      <c r="M54" s="26">
        <f t="shared" si="14"/>
        <v>0</v>
      </c>
      <c r="N54" s="26">
        <f t="shared" ref="N54:Y54" si="17">N6+N30</f>
        <v>0</v>
      </c>
      <c r="O54" s="26">
        <f t="shared" si="17"/>
        <v>293</v>
      </c>
      <c r="P54" s="26">
        <f t="shared" si="17"/>
        <v>0</v>
      </c>
      <c r="Q54" s="26">
        <f t="shared" si="17"/>
        <v>7</v>
      </c>
      <c r="R54" s="26">
        <f t="shared" si="17"/>
        <v>0</v>
      </c>
      <c r="S54" s="26">
        <f t="shared" si="17"/>
        <v>0</v>
      </c>
      <c r="T54" s="26">
        <f t="shared" si="17"/>
        <v>0</v>
      </c>
      <c r="U54" s="26">
        <f t="shared" si="17"/>
        <v>0</v>
      </c>
      <c r="V54" s="26">
        <f t="shared" si="17"/>
        <v>0</v>
      </c>
      <c r="W54" s="26">
        <f t="shared" si="17"/>
        <v>0</v>
      </c>
      <c r="X54" s="26">
        <f t="shared" si="17"/>
        <v>0</v>
      </c>
      <c r="Y54" s="26">
        <f t="shared" si="17"/>
        <v>0</v>
      </c>
    </row>
    <row r="55" ht="14.5" spans="2:25">
      <c r="B55" s="12" t="s">
        <v>31</v>
      </c>
      <c r="C55" s="8">
        <v>150</v>
      </c>
      <c r="D55" s="9">
        <v>5000</v>
      </c>
      <c r="E55" s="23"/>
      <c r="F55" s="24">
        <v>2094</v>
      </c>
      <c r="G55" s="13">
        <f t="shared" ref="G55:G69" si="18">E55/C55</f>
        <v>0</v>
      </c>
      <c r="H55" s="22">
        <f t="shared" si="12"/>
        <v>0.4188</v>
      </c>
      <c r="K55" s="35" t="s">
        <v>33</v>
      </c>
      <c r="L55" s="34">
        <f t="shared" si="7"/>
        <v>0</v>
      </c>
      <c r="M55" s="26">
        <f t="shared" si="14"/>
        <v>0</v>
      </c>
      <c r="N55" s="26">
        <f t="shared" ref="N55:Y55" si="19">N7+N31</f>
        <v>0</v>
      </c>
      <c r="O55" s="26">
        <f t="shared" si="19"/>
        <v>0</v>
      </c>
      <c r="P55" s="26">
        <f t="shared" si="19"/>
        <v>0</v>
      </c>
      <c r="Q55" s="26">
        <f t="shared" si="19"/>
        <v>0</v>
      </c>
      <c r="R55" s="26">
        <f t="shared" si="19"/>
        <v>0</v>
      </c>
      <c r="S55" s="26">
        <f t="shared" si="19"/>
        <v>0</v>
      </c>
      <c r="T55" s="26">
        <f t="shared" si="19"/>
        <v>0</v>
      </c>
      <c r="U55" s="26">
        <f t="shared" si="19"/>
        <v>0</v>
      </c>
      <c r="V55" s="26">
        <f t="shared" si="19"/>
        <v>0</v>
      </c>
      <c r="W55" s="26">
        <f t="shared" si="19"/>
        <v>0</v>
      </c>
      <c r="X55" s="26">
        <f t="shared" si="19"/>
        <v>0</v>
      </c>
      <c r="Y55" s="26">
        <f t="shared" si="19"/>
        <v>0</v>
      </c>
    </row>
    <row r="56" ht="14.5" spans="2:25">
      <c r="B56" s="12" t="s">
        <v>29</v>
      </c>
      <c r="C56" s="8">
        <v>150</v>
      </c>
      <c r="D56" s="9">
        <v>5000</v>
      </c>
      <c r="E56" s="23">
        <v>20</v>
      </c>
      <c r="F56" s="24">
        <v>858</v>
      </c>
      <c r="G56" s="13">
        <f t="shared" si="18"/>
        <v>0.133333333333333</v>
      </c>
      <c r="H56" s="11">
        <f t="shared" si="12"/>
        <v>0.1716</v>
      </c>
      <c r="K56" s="35" t="s">
        <v>41</v>
      </c>
      <c r="L56" s="34">
        <f t="shared" si="7"/>
        <v>0</v>
      </c>
      <c r="M56" s="26">
        <f t="shared" si="14"/>
        <v>0</v>
      </c>
      <c r="N56" s="26">
        <f t="shared" ref="N56:Y56" si="20">N8+N32</f>
        <v>0</v>
      </c>
      <c r="O56" s="26">
        <f t="shared" si="20"/>
        <v>0</v>
      </c>
      <c r="P56" s="26">
        <f t="shared" si="20"/>
        <v>0</v>
      </c>
      <c r="Q56" s="26">
        <f t="shared" si="20"/>
        <v>0</v>
      </c>
      <c r="R56" s="26">
        <f t="shared" si="20"/>
        <v>0</v>
      </c>
      <c r="S56" s="26">
        <f t="shared" si="20"/>
        <v>0</v>
      </c>
      <c r="T56" s="26">
        <f t="shared" si="20"/>
        <v>0</v>
      </c>
      <c r="U56" s="26">
        <f t="shared" si="20"/>
        <v>0</v>
      </c>
      <c r="V56" s="26">
        <f t="shared" si="20"/>
        <v>0</v>
      </c>
      <c r="W56" s="26">
        <f t="shared" si="20"/>
        <v>0</v>
      </c>
      <c r="X56" s="26">
        <f t="shared" si="20"/>
        <v>0</v>
      </c>
      <c r="Y56" s="26">
        <f t="shared" si="20"/>
        <v>0</v>
      </c>
    </row>
    <row r="57" ht="14.5" spans="2:25">
      <c r="B57" s="12" t="s">
        <v>154</v>
      </c>
      <c r="C57" s="8">
        <v>150</v>
      </c>
      <c r="D57" s="9">
        <v>5000</v>
      </c>
      <c r="E57" s="23"/>
      <c r="F57" s="24">
        <v>0</v>
      </c>
      <c r="G57" s="13">
        <f t="shared" si="18"/>
        <v>0</v>
      </c>
      <c r="H57" s="11">
        <f t="shared" si="12"/>
        <v>0</v>
      </c>
      <c r="K57" s="35" t="s">
        <v>43</v>
      </c>
      <c r="L57" s="34">
        <f t="shared" si="7"/>
        <v>0</v>
      </c>
      <c r="M57" s="26">
        <f t="shared" si="14"/>
        <v>0</v>
      </c>
      <c r="N57" s="26">
        <f t="shared" ref="N57:Y57" si="21">N9+N33</f>
        <v>0</v>
      </c>
      <c r="O57" s="26">
        <f t="shared" si="21"/>
        <v>0</v>
      </c>
      <c r="P57" s="26">
        <f t="shared" si="21"/>
        <v>0</v>
      </c>
      <c r="Q57" s="26">
        <f t="shared" si="21"/>
        <v>0</v>
      </c>
      <c r="R57" s="26">
        <f t="shared" si="21"/>
        <v>0</v>
      </c>
      <c r="S57" s="26">
        <f t="shared" si="21"/>
        <v>0</v>
      </c>
      <c r="T57" s="26">
        <f t="shared" si="21"/>
        <v>0</v>
      </c>
      <c r="U57" s="26">
        <f t="shared" si="21"/>
        <v>0</v>
      </c>
      <c r="V57" s="26">
        <f t="shared" si="21"/>
        <v>0</v>
      </c>
      <c r="W57" s="26">
        <f t="shared" si="21"/>
        <v>0</v>
      </c>
      <c r="X57" s="26">
        <f t="shared" si="21"/>
        <v>0</v>
      </c>
      <c r="Y57" s="26">
        <f t="shared" si="21"/>
        <v>0</v>
      </c>
    </row>
    <row r="58" ht="14.5" spans="2:25">
      <c r="B58" s="12" t="s">
        <v>21</v>
      </c>
      <c r="C58" s="8">
        <v>150</v>
      </c>
      <c r="D58" s="9">
        <v>5000</v>
      </c>
      <c r="E58" s="23"/>
      <c r="F58" s="24">
        <v>0</v>
      </c>
      <c r="G58" s="13">
        <f t="shared" si="18"/>
        <v>0</v>
      </c>
      <c r="H58" s="11">
        <f t="shared" si="12"/>
        <v>0</v>
      </c>
      <c r="K58" s="34" t="s">
        <v>37</v>
      </c>
      <c r="L58" s="34">
        <f t="shared" si="7"/>
        <v>0</v>
      </c>
      <c r="M58" s="26">
        <f t="shared" si="14"/>
        <v>0</v>
      </c>
      <c r="N58" s="26">
        <f t="shared" ref="N58:Y58" si="22">N10+N34</f>
        <v>0</v>
      </c>
      <c r="O58" s="26">
        <f t="shared" si="22"/>
        <v>0</v>
      </c>
      <c r="P58" s="26">
        <f t="shared" si="22"/>
        <v>0</v>
      </c>
      <c r="Q58" s="26">
        <f t="shared" si="22"/>
        <v>0</v>
      </c>
      <c r="R58" s="26">
        <f t="shared" si="22"/>
        <v>0</v>
      </c>
      <c r="S58" s="26">
        <f t="shared" si="22"/>
        <v>0</v>
      </c>
      <c r="T58" s="26">
        <f t="shared" si="22"/>
        <v>0</v>
      </c>
      <c r="U58" s="26">
        <f t="shared" si="22"/>
        <v>0</v>
      </c>
      <c r="V58" s="26">
        <f t="shared" si="22"/>
        <v>0</v>
      </c>
      <c r="W58" s="26">
        <f t="shared" si="22"/>
        <v>0</v>
      </c>
      <c r="X58" s="26">
        <f t="shared" si="22"/>
        <v>0</v>
      </c>
      <c r="Y58" s="26">
        <f t="shared" si="22"/>
        <v>0</v>
      </c>
    </row>
    <row r="59" ht="14.5" spans="2:25">
      <c r="B59" s="12" t="s">
        <v>33</v>
      </c>
      <c r="C59" s="8">
        <v>150</v>
      </c>
      <c r="D59" s="9">
        <v>5000</v>
      </c>
      <c r="E59" s="23"/>
      <c r="F59" s="24">
        <v>0</v>
      </c>
      <c r="G59" s="13">
        <f t="shared" si="18"/>
        <v>0</v>
      </c>
      <c r="H59" s="11">
        <f t="shared" si="12"/>
        <v>0</v>
      </c>
      <c r="K59" s="35" t="s">
        <v>39</v>
      </c>
      <c r="L59" s="34">
        <f t="shared" si="7"/>
        <v>12</v>
      </c>
      <c r="M59" s="26">
        <f t="shared" si="14"/>
        <v>0</v>
      </c>
      <c r="N59" s="26">
        <f t="shared" ref="N59:U59" si="23">N11+N35</f>
        <v>0</v>
      </c>
      <c r="O59" s="26">
        <f t="shared" si="23"/>
        <v>3</v>
      </c>
      <c r="P59" s="26">
        <f t="shared" si="23"/>
        <v>4</v>
      </c>
      <c r="Q59" s="26">
        <f t="shared" si="23"/>
        <v>1</v>
      </c>
      <c r="R59" s="26">
        <f t="shared" si="23"/>
        <v>0</v>
      </c>
      <c r="S59" s="26">
        <f t="shared" si="23"/>
        <v>1</v>
      </c>
      <c r="T59" s="26">
        <f t="shared" si="23"/>
        <v>2</v>
      </c>
      <c r="U59" s="26">
        <f t="shared" si="23"/>
        <v>0</v>
      </c>
      <c r="V59" s="26">
        <f t="shared" ref="V59:V64" si="24">V10+V35</f>
        <v>0</v>
      </c>
      <c r="W59" s="26">
        <f t="shared" ref="W59:W64" si="25">W10+W35</f>
        <v>1</v>
      </c>
      <c r="X59" s="26">
        <f t="shared" ref="X59:X64" si="26">X10+X35</f>
        <v>0</v>
      </c>
      <c r="Y59" s="26">
        <f t="shared" ref="Y59:Y64" si="27">Y10+Y35</f>
        <v>0</v>
      </c>
    </row>
    <row r="60" ht="14.5" spans="2:25">
      <c r="B60" s="12" t="s">
        <v>41</v>
      </c>
      <c r="C60" s="8">
        <v>150</v>
      </c>
      <c r="D60" s="9">
        <v>5000</v>
      </c>
      <c r="E60" s="23"/>
      <c r="F60" s="24">
        <v>0</v>
      </c>
      <c r="G60" s="13">
        <f t="shared" si="18"/>
        <v>0</v>
      </c>
      <c r="H60" s="11">
        <f t="shared" si="12"/>
        <v>0</v>
      </c>
      <c r="K60" s="35" t="s">
        <v>47</v>
      </c>
      <c r="L60" s="34">
        <f t="shared" si="7"/>
        <v>138</v>
      </c>
      <c r="M60" s="26">
        <f t="shared" si="14"/>
        <v>0</v>
      </c>
      <c r="N60" s="26">
        <f t="shared" ref="N60:U60" si="28">N12+N36</f>
        <v>0</v>
      </c>
      <c r="O60" s="26">
        <f t="shared" si="28"/>
        <v>0</v>
      </c>
      <c r="P60" s="26">
        <f t="shared" si="28"/>
        <v>122</v>
      </c>
      <c r="Q60" s="26">
        <f t="shared" si="28"/>
        <v>0</v>
      </c>
      <c r="R60" s="26">
        <f t="shared" si="28"/>
        <v>0</v>
      </c>
      <c r="S60" s="26">
        <f t="shared" si="28"/>
        <v>0</v>
      </c>
      <c r="T60" s="26">
        <f t="shared" si="28"/>
        <v>16</v>
      </c>
      <c r="U60" s="26">
        <f t="shared" si="28"/>
        <v>0</v>
      </c>
      <c r="V60" s="26">
        <f t="shared" si="24"/>
        <v>0</v>
      </c>
      <c r="W60" s="26">
        <f t="shared" si="25"/>
        <v>0</v>
      </c>
      <c r="X60" s="26">
        <f t="shared" si="26"/>
        <v>0</v>
      </c>
      <c r="Y60" s="26">
        <f t="shared" si="27"/>
        <v>0</v>
      </c>
    </row>
    <row r="61" ht="14.5" spans="2:25">
      <c r="B61" s="12" t="s">
        <v>43</v>
      </c>
      <c r="C61" s="8">
        <v>150</v>
      </c>
      <c r="D61" s="9">
        <v>5000</v>
      </c>
      <c r="E61" s="23"/>
      <c r="F61" s="24">
        <v>0</v>
      </c>
      <c r="G61" s="13">
        <f t="shared" si="18"/>
        <v>0</v>
      </c>
      <c r="H61" s="11">
        <f t="shared" si="12"/>
        <v>0</v>
      </c>
      <c r="K61" s="35" t="s">
        <v>49</v>
      </c>
      <c r="L61" s="34">
        <f t="shared" si="7"/>
        <v>51</v>
      </c>
      <c r="M61" s="26">
        <f t="shared" si="14"/>
        <v>0</v>
      </c>
      <c r="N61" s="26">
        <f t="shared" ref="N61:U61" si="29">N13+N37</f>
        <v>51</v>
      </c>
      <c r="O61" s="26">
        <f t="shared" si="29"/>
        <v>0</v>
      </c>
      <c r="P61" s="26">
        <f t="shared" si="29"/>
        <v>0</v>
      </c>
      <c r="Q61" s="26">
        <f t="shared" si="29"/>
        <v>0</v>
      </c>
      <c r="R61" s="26">
        <f t="shared" si="29"/>
        <v>0</v>
      </c>
      <c r="S61" s="26">
        <f t="shared" si="29"/>
        <v>0</v>
      </c>
      <c r="T61" s="26">
        <f t="shared" si="29"/>
        <v>0</v>
      </c>
      <c r="U61" s="26">
        <f t="shared" si="29"/>
        <v>0</v>
      </c>
      <c r="V61" s="26">
        <f t="shared" si="24"/>
        <v>0</v>
      </c>
      <c r="W61" s="26">
        <f t="shared" si="25"/>
        <v>0</v>
      </c>
      <c r="X61" s="26">
        <f t="shared" si="26"/>
        <v>0</v>
      </c>
      <c r="Y61" s="26">
        <f t="shared" si="27"/>
        <v>0</v>
      </c>
    </row>
    <row r="62" ht="14.5" spans="2:25">
      <c r="B62" s="14" t="s">
        <v>37</v>
      </c>
      <c r="C62" s="8">
        <v>150</v>
      </c>
      <c r="D62" s="9">
        <v>5000</v>
      </c>
      <c r="E62" s="23"/>
      <c r="F62" s="24">
        <v>0</v>
      </c>
      <c r="G62" s="13">
        <f t="shared" si="18"/>
        <v>0</v>
      </c>
      <c r="H62" s="11">
        <f t="shared" si="12"/>
        <v>0</v>
      </c>
      <c r="K62" s="35" t="s">
        <v>51</v>
      </c>
      <c r="L62" s="34">
        <f t="shared" si="7"/>
        <v>792</v>
      </c>
      <c r="M62" s="26">
        <f t="shared" si="14"/>
        <v>97</v>
      </c>
      <c r="N62" s="26">
        <f t="shared" ref="N62:U62" si="30">N14+N38</f>
        <v>0</v>
      </c>
      <c r="O62" s="26">
        <f t="shared" si="30"/>
        <v>0</v>
      </c>
      <c r="P62" s="26">
        <f t="shared" si="30"/>
        <v>0</v>
      </c>
      <c r="Q62" s="26">
        <f t="shared" si="30"/>
        <v>0</v>
      </c>
      <c r="R62" s="26">
        <f t="shared" si="30"/>
        <v>0</v>
      </c>
      <c r="S62" s="26">
        <f t="shared" si="30"/>
        <v>0</v>
      </c>
      <c r="T62" s="26">
        <f t="shared" si="30"/>
        <v>695</v>
      </c>
      <c r="U62" s="26">
        <f t="shared" si="30"/>
        <v>0</v>
      </c>
      <c r="V62" s="26">
        <f t="shared" si="24"/>
        <v>0</v>
      </c>
      <c r="W62" s="26">
        <f t="shared" si="25"/>
        <v>0</v>
      </c>
      <c r="X62" s="26">
        <f t="shared" si="26"/>
        <v>0</v>
      </c>
      <c r="Y62" s="26">
        <f t="shared" si="27"/>
        <v>0</v>
      </c>
    </row>
    <row r="63" ht="14.5" spans="2:25">
      <c r="B63" s="12" t="s">
        <v>39</v>
      </c>
      <c r="C63" s="8">
        <v>150</v>
      </c>
      <c r="D63" s="9">
        <v>5000</v>
      </c>
      <c r="E63" s="23"/>
      <c r="F63" s="23">
        <v>5</v>
      </c>
      <c r="G63" s="13">
        <f t="shared" si="18"/>
        <v>0</v>
      </c>
      <c r="H63" s="11">
        <f t="shared" si="12"/>
        <v>0.001</v>
      </c>
      <c r="K63" s="35" t="s">
        <v>146</v>
      </c>
      <c r="L63" s="34">
        <f t="shared" si="7"/>
        <v>1149</v>
      </c>
      <c r="M63" s="26">
        <f t="shared" si="14"/>
        <v>0</v>
      </c>
      <c r="N63" s="26">
        <f t="shared" ref="N63:U63" si="31">N15+N39</f>
        <v>0</v>
      </c>
      <c r="O63" s="26">
        <f t="shared" si="31"/>
        <v>133</v>
      </c>
      <c r="P63" s="26">
        <f t="shared" si="31"/>
        <v>0</v>
      </c>
      <c r="Q63" s="26">
        <f t="shared" si="31"/>
        <v>0</v>
      </c>
      <c r="R63" s="26">
        <f t="shared" si="31"/>
        <v>0</v>
      </c>
      <c r="S63" s="26">
        <f t="shared" si="31"/>
        <v>1016</v>
      </c>
      <c r="T63" s="26">
        <f t="shared" si="31"/>
        <v>0</v>
      </c>
      <c r="U63" s="26">
        <f t="shared" si="31"/>
        <v>0</v>
      </c>
      <c r="V63" s="26">
        <f t="shared" si="24"/>
        <v>0</v>
      </c>
      <c r="W63" s="26">
        <f t="shared" si="25"/>
        <v>0</v>
      </c>
      <c r="X63" s="26">
        <f t="shared" si="26"/>
        <v>0</v>
      </c>
      <c r="Y63" s="26">
        <f t="shared" si="27"/>
        <v>0</v>
      </c>
    </row>
    <row r="64" ht="14.5" spans="2:25">
      <c r="B64" s="12" t="s">
        <v>47</v>
      </c>
      <c r="C64" s="8">
        <v>150</v>
      </c>
      <c r="D64" s="9">
        <v>5000</v>
      </c>
      <c r="E64" s="23"/>
      <c r="F64" s="24">
        <v>122</v>
      </c>
      <c r="G64" s="13">
        <f t="shared" si="18"/>
        <v>0</v>
      </c>
      <c r="H64" s="11">
        <f t="shared" si="12"/>
        <v>0.0244</v>
      </c>
      <c r="K64" s="35" t="s">
        <v>55</v>
      </c>
      <c r="L64" s="34">
        <f t="shared" si="7"/>
        <v>1</v>
      </c>
      <c r="M64" s="26">
        <f t="shared" si="14"/>
        <v>0</v>
      </c>
      <c r="N64" s="26">
        <f t="shared" ref="N64:U64" si="32">N16+N40</f>
        <v>0</v>
      </c>
      <c r="O64" s="26">
        <f t="shared" si="32"/>
        <v>0</v>
      </c>
      <c r="P64" s="26">
        <f t="shared" si="32"/>
        <v>0</v>
      </c>
      <c r="Q64" s="26">
        <f t="shared" si="32"/>
        <v>0</v>
      </c>
      <c r="R64" s="26">
        <f t="shared" si="32"/>
        <v>0</v>
      </c>
      <c r="S64" s="26">
        <f t="shared" si="32"/>
        <v>1</v>
      </c>
      <c r="T64" s="26">
        <f t="shared" si="32"/>
        <v>0</v>
      </c>
      <c r="U64" s="26">
        <f t="shared" si="32"/>
        <v>0</v>
      </c>
      <c r="V64" s="26">
        <f t="shared" si="24"/>
        <v>0</v>
      </c>
      <c r="W64" s="26">
        <f t="shared" si="25"/>
        <v>0</v>
      </c>
      <c r="X64" s="26">
        <f t="shared" si="26"/>
        <v>0</v>
      </c>
      <c r="Y64" s="26">
        <f t="shared" si="27"/>
        <v>0</v>
      </c>
    </row>
    <row r="65" ht="14.5" spans="2:25">
      <c r="B65" s="12" t="s">
        <v>49</v>
      </c>
      <c r="C65" s="8">
        <v>150</v>
      </c>
      <c r="D65" s="9">
        <v>5000</v>
      </c>
      <c r="E65" s="23"/>
      <c r="F65" s="24">
        <v>0</v>
      </c>
      <c r="G65" s="13">
        <f t="shared" si="18"/>
        <v>0</v>
      </c>
      <c r="H65" s="11">
        <f t="shared" si="12"/>
        <v>0</v>
      </c>
      <c r="K65" s="36"/>
      <c r="L65" s="34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 ht="15.5" spans="2:25">
      <c r="B66" s="12" t="s">
        <v>51</v>
      </c>
      <c r="C66" s="8">
        <v>150</v>
      </c>
      <c r="D66" s="9">
        <v>5000</v>
      </c>
      <c r="E66" s="23"/>
      <c r="F66" s="24">
        <v>0</v>
      </c>
      <c r="G66" s="13">
        <f t="shared" si="18"/>
        <v>0</v>
      </c>
      <c r="H66" s="11">
        <f t="shared" si="12"/>
        <v>0</v>
      </c>
      <c r="K66" s="32" t="s">
        <v>155</v>
      </c>
      <c r="L66" s="34">
        <f>SUM(M66:Y66)</f>
        <v>17193</v>
      </c>
      <c r="M66" s="26">
        <f>SUM(M47:M64)</f>
        <v>984</v>
      </c>
      <c r="N66" s="26">
        <f t="shared" ref="N66:Y66" si="33">SUM(N47:N64)</f>
        <v>84</v>
      </c>
      <c r="O66" s="26">
        <f t="shared" si="33"/>
        <v>1310</v>
      </c>
      <c r="P66" s="26">
        <f t="shared" si="33"/>
        <v>3234</v>
      </c>
      <c r="Q66" s="26">
        <f t="shared" si="33"/>
        <v>1628</v>
      </c>
      <c r="R66" s="26">
        <f t="shared" si="33"/>
        <v>938</v>
      </c>
      <c r="S66" s="26">
        <f t="shared" si="33"/>
        <v>2072</v>
      </c>
      <c r="T66" s="26">
        <f t="shared" si="33"/>
        <v>2851</v>
      </c>
      <c r="U66" s="26">
        <f t="shared" si="33"/>
        <v>286</v>
      </c>
      <c r="V66" s="26">
        <f t="shared" si="33"/>
        <v>1915</v>
      </c>
      <c r="W66" s="26">
        <f t="shared" si="33"/>
        <v>939</v>
      </c>
      <c r="X66" s="26">
        <f t="shared" si="33"/>
        <v>546</v>
      </c>
      <c r="Y66" s="26">
        <f t="shared" si="33"/>
        <v>406</v>
      </c>
    </row>
    <row r="67" ht="14.5" spans="2:11">
      <c r="B67" s="12" t="s">
        <v>146</v>
      </c>
      <c r="C67" s="8">
        <v>150</v>
      </c>
      <c r="D67" s="9">
        <v>5000</v>
      </c>
      <c r="E67" s="23">
        <v>5</v>
      </c>
      <c r="F67" s="24">
        <v>1149</v>
      </c>
      <c r="G67" s="13">
        <f t="shared" si="18"/>
        <v>0.0333333333333333</v>
      </c>
      <c r="H67" s="11">
        <f t="shared" si="12"/>
        <v>0.2298</v>
      </c>
      <c r="K67" t="s">
        <v>169</v>
      </c>
    </row>
    <row r="68" ht="14.5" spans="2:8">
      <c r="B68" s="12" t="s">
        <v>55</v>
      </c>
      <c r="C68" s="8">
        <v>150</v>
      </c>
      <c r="D68" s="9">
        <v>5000</v>
      </c>
      <c r="E68" s="23"/>
      <c r="F68" s="24">
        <v>1</v>
      </c>
      <c r="G68" s="13">
        <f t="shared" si="18"/>
        <v>0</v>
      </c>
      <c r="H68" s="11">
        <f t="shared" si="12"/>
        <v>0.0002</v>
      </c>
    </row>
    <row r="69" ht="14.5" spans="2:8">
      <c r="B69" s="15" t="s">
        <v>162</v>
      </c>
      <c r="C69" s="16">
        <f t="shared" ref="C69:F69" si="34">SUM(C51:C68)</f>
        <v>2100</v>
      </c>
      <c r="D69" s="17">
        <f t="shared" si="34"/>
        <v>90000</v>
      </c>
      <c r="E69" s="16">
        <f t="shared" si="34"/>
        <v>25</v>
      </c>
      <c r="F69" s="16">
        <f t="shared" si="34"/>
        <v>5002</v>
      </c>
      <c r="G69" s="18">
        <f t="shared" si="18"/>
        <v>0.0119047619047619</v>
      </c>
      <c r="H69" s="19">
        <f t="shared" si="12"/>
        <v>0.0555777777777778</v>
      </c>
    </row>
    <row r="70" spans="2:2">
      <c r="B70" t="s">
        <v>169</v>
      </c>
    </row>
    <row r="71" ht="15.5" spans="11:25">
      <c r="K71" s="26" t="s">
        <v>174</v>
      </c>
      <c r="L71" s="27" t="s">
        <v>155</v>
      </c>
      <c r="M71" s="27" t="s">
        <v>5</v>
      </c>
      <c r="N71" s="27" t="s">
        <v>9</v>
      </c>
      <c r="O71" s="27" t="s">
        <v>12</v>
      </c>
      <c r="P71" s="27" t="s">
        <v>14</v>
      </c>
      <c r="Q71" s="27" t="s">
        <v>16</v>
      </c>
      <c r="R71" s="27" t="s">
        <v>11</v>
      </c>
      <c r="S71" s="27" t="s">
        <v>8</v>
      </c>
      <c r="T71" s="27" t="s">
        <v>3</v>
      </c>
      <c r="U71" s="27" t="s">
        <v>15</v>
      </c>
      <c r="V71" s="27" t="s">
        <v>4</v>
      </c>
      <c r="W71" s="27" t="s">
        <v>6</v>
      </c>
      <c r="X71" s="27" t="s">
        <v>7</v>
      </c>
      <c r="Y71" s="27" t="s">
        <v>10</v>
      </c>
    </row>
    <row r="72" spans="11:25">
      <c r="K72" s="26" t="s">
        <v>175</v>
      </c>
      <c r="L72" s="26">
        <v>1920</v>
      </c>
      <c r="M72" s="26">
        <v>0</v>
      </c>
      <c r="N72" s="26">
        <v>0</v>
      </c>
      <c r="O72" s="26">
        <v>0</v>
      </c>
      <c r="P72" s="26">
        <v>15</v>
      </c>
      <c r="Q72" s="26">
        <v>215</v>
      </c>
      <c r="R72" s="26">
        <v>334</v>
      </c>
      <c r="S72" s="26">
        <v>32</v>
      </c>
      <c r="T72" s="26">
        <v>716</v>
      </c>
      <c r="U72" s="26">
        <v>0</v>
      </c>
      <c r="V72" s="26">
        <v>378</v>
      </c>
      <c r="W72" s="26">
        <v>230</v>
      </c>
      <c r="X72" s="26">
        <v>0</v>
      </c>
      <c r="Y72" s="26">
        <v>0</v>
      </c>
    </row>
    <row r="73" spans="11:25">
      <c r="K73" s="37">
        <v>43279</v>
      </c>
      <c r="L73" s="26">
        <f>SUM(M73:Y73)</f>
        <v>1444</v>
      </c>
      <c r="M73" s="26">
        <v>0</v>
      </c>
      <c r="N73" s="26">
        <v>32</v>
      </c>
      <c r="O73" s="26">
        <v>214</v>
      </c>
      <c r="P73" s="26">
        <v>0</v>
      </c>
      <c r="Q73" s="26">
        <v>15</v>
      </c>
      <c r="R73" s="26">
        <v>102</v>
      </c>
      <c r="S73" s="26">
        <v>0</v>
      </c>
      <c r="T73" s="26">
        <v>638</v>
      </c>
      <c r="U73" s="26">
        <v>0</v>
      </c>
      <c r="V73" s="26">
        <v>208</v>
      </c>
      <c r="W73" s="26">
        <v>223</v>
      </c>
      <c r="X73" s="26">
        <v>12</v>
      </c>
      <c r="Y73" s="26">
        <v>0</v>
      </c>
    </row>
    <row r="74" spans="11:25">
      <c r="K74" s="26" t="s">
        <v>176</v>
      </c>
      <c r="L74" s="26">
        <v>828</v>
      </c>
      <c r="M74" s="26">
        <v>0</v>
      </c>
      <c r="N74" s="26">
        <v>0</v>
      </c>
      <c r="O74" s="26">
        <v>276</v>
      </c>
      <c r="P74" s="26">
        <v>19</v>
      </c>
      <c r="Q74" s="26">
        <v>0</v>
      </c>
      <c r="R74" s="26">
        <v>14</v>
      </c>
      <c r="S74" s="26">
        <v>113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6">
        <v>406</v>
      </c>
    </row>
    <row r="75" spans="11:25">
      <c r="K75" s="37">
        <v>43283</v>
      </c>
      <c r="L75" s="26">
        <v>2052</v>
      </c>
      <c r="M75" s="26">
        <v>0</v>
      </c>
      <c r="N75" s="26">
        <v>1</v>
      </c>
      <c r="O75" s="26">
        <v>16</v>
      </c>
      <c r="P75" s="26">
        <v>1930</v>
      </c>
      <c r="Q75" s="26">
        <v>0</v>
      </c>
      <c r="R75" s="26">
        <v>31</v>
      </c>
      <c r="S75" s="26">
        <v>1</v>
      </c>
      <c r="T75" s="26">
        <v>0</v>
      </c>
      <c r="U75" s="26">
        <v>0</v>
      </c>
      <c r="V75" s="26">
        <v>0</v>
      </c>
      <c r="W75" s="26">
        <v>0</v>
      </c>
      <c r="X75" s="26">
        <v>72</v>
      </c>
      <c r="Y75" s="26">
        <v>0</v>
      </c>
    </row>
    <row r="76" spans="11:25">
      <c r="K76" s="26" t="s">
        <v>177</v>
      </c>
      <c r="L76" s="26">
        <v>2950</v>
      </c>
      <c r="M76" s="26">
        <v>43</v>
      </c>
      <c r="N76" s="26">
        <v>0</v>
      </c>
      <c r="O76" s="26">
        <v>134</v>
      </c>
      <c r="P76" s="26">
        <v>901</v>
      </c>
      <c r="Q76" s="26">
        <v>0</v>
      </c>
      <c r="R76" s="26">
        <v>46</v>
      </c>
      <c r="S76" s="26">
        <v>1021</v>
      </c>
      <c r="T76" s="26">
        <v>234</v>
      </c>
      <c r="U76" s="26">
        <v>0</v>
      </c>
      <c r="V76" s="26">
        <v>117</v>
      </c>
      <c r="W76" s="26">
        <v>27</v>
      </c>
      <c r="X76" s="26">
        <v>426</v>
      </c>
      <c r="Y76" s="26">
        <v>0</v>
      </c>
    </row>
  </sheetData>
  <mergeCells count="12">
    <mergeCell ref="B1:B2"/>
    <mergeCell ref="B24:B25"/>
    <mergeCell ref="B48:B49"/>
    <mergeCell ref="C1:D2"/>
    <mergeCell ref="E1:F2"/>
    <mergeCell ref="G1:H2"/>
    <mergeCell ref="C24:D25"/>
    <mergeCell ref="E24:F25"/>
    <mergeCell ref="G24:H25"/>
    <mergeCell ref="C48:D49"/>
    <mergeCell ref="E48:F49"/>
    <mergeCell ref="G48:H49"/>
  </mergeCells>
  <conditionalFormatting sqref="G22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{15dbf013-2542-44e2-b3cc-1b526430cc2b}</x14:id>
        </ext>
      </extLst>
    </cfRule>
  </conditionalFormatting>
  <conditionalFormatting sqref="G45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{84c3a225-1bf9-47eb-bed7-81ca07cc0170}</x14:id>
        </ext>
      </extLst>
    </cfRule>
  </conditionalFormatting>
  <conditionalFormatting sqref="G6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{79286149-106a-4ecd-98e2-706cc08fbc66}</x14:id>
        </ext>
      </extLst>
    </cfRule>
  </conditionalFormatting>
  <conditionalFormatting sqref="G8:G21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{1f3eef74-78b4-44a7-8d2c-a088496ea152}</x14:id>
        </ext>
      </extLst>
    </cfRule>
  </conditionalFormatting>
  <conditionalFormatting sqref="G8:G22">
    <cfRule type="dataBar" priority="1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{495a66d1-5922-458c-b2d1-d4a69fe804a9}</x14:id>
        </ext>
      </extLst>
    </cfRule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{ade4bdbe-536d-4e8d-ba92-3f2dc2fe1166}</x14:id>
        </ext>
      </extLst>
    </cfRule>
  </conditionalFormatting>
  <conditionalFormatting sqref="G31:G44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{c094ff6a-aa05-4242-97bf-fac818fc248b}</x14:id>
        </ext>
      </extLst>
    </cfRule>
  </conditionalFormatting>
  <conditionalFormatting sqref="G31:G45"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{64c9ea07-9112-4913-a971-2f3336ea3551}</x14:id>
        </ext>
      </extLst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{6a391b5b-a557-4337-9ef1-ab20e1d48793}</x14:id>
        </ext>
      </extLst>
    </cfRule>
  </conditionalFormatting>
  <conditionalFormatting sqref="G55:G68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{42674a29-82bc-4bb4-b88d-dace5105ad64}</x14:id>
        </ext>
      </extLst>
    </cfRule>
  </conditionalFormatting>
  <conditionalFormatting sqref="G55:G6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{f90929fc-e73c-4d6b-b0ab-fb801dc708e9}</x14:id>
        </ext>
      </extLst>
    </cfRule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{dfa276bd-2f25-48c2-8f76-dec96122ff46}</x14:id>
        </ext>
      </extLst>
    </cfRule>
  </conditionalFormatting>
  <conditionalFormatting sqref="H4:H22">
    <cfRule type="dataBar" priority="1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{50dcd6bf-7529-4d78-a679-2c9ad668216f}</x14:id>
        </ext>
      </extLst>
    </cfRule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{3e258eeb-e998-4182-9e0f-680e7cc5efa5}</x14:id>
        </ext>
      </extLst>
    </cfRule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{35c16876-edcb-4624-a520-80f1ef8a0a77}</x14:id>
        </ext>
      </extLst>
    </cfRule>
  </conditionalFormatting>
  <conditionalFormatting sqref="H27:H45">
    <cfRule type="dataBar" priority="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{011b9680-12b7-441f-b840-c478f3b803fa}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{446609e5-6e25-439f-86a0-f8dc8dc2d640}</x14:id>
        </ext>
      </extLst>
    </cfRule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{7099b419-bde3-4d0e-a198-842fb4009477}</x14:id>
        </ext>
      </extLst>
    </cfRule>
  </conditionalFormatting>
  <conditionalFormatting sqref="H51:H6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{d49276e6-d3ae-485a-996e-a7e73c4b63ad}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{d41ef250-b3bc-422f-bafc-b2134d283ee7}</x14:id>
        </ext>
      </extLst>
    </cfRule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{995e750f-af99-4ac6-ab01-2ba46f34383f}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dbf013-2542-44e2-b3cc-1b526430cc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84c3a225-1bf9-47eb-bed7-81ca07cc01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79286149-106a-4ecd-98e2-706cc08fb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G69</xm:sqref>
        </x14:conditionalFormatting>
        <x14:conditionalFormatting xmlns:xm="http://schemas.microsoft.com/office/excel/2006/main">
          <x14:cfRule type="dataBar" id="{1f3eef74-78b4-44a7-8d2c-a088496ea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G8:G21</xm:sqref>
        </x14:conditionalFormatting>
        <x14:conditionalFormatting xmlns:xm="http://schemas.microsoft.com/office/excel/2006/main">
          <x14:cfRule type="dataBar" id="{495a66d1-5922-458c-b2d1-d4a69fe804a9}">
            <x14:dataBar minLength="0" maxLength="10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14:cfRule type="dataBar" id="{ade4bdbe-536d-4e8d-ba92-3f2dc2fe11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G8:G22</xm:sqref>
        </x14:conditionalFormatting>
        <x14:conditionalFormatting xmlns:xm="http://schemas.microsoft.com/office/excel/2006/main">
          <x14:cfRule type="dataBar" id="{c094ff6a-aa05-4242-97bf-fac818fc2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G31:G44</xm:sqref>
        </x14:conditionalFormatting>
        <x14:conditionalFormatting xmlns:xm="http://schemas.microsoft.com/office/excel/2006/main">
          <x14:cfRule type="dataBar" id="{64c9ea07-9112-4913-a971-2f3336ea3551}">
            <x14:dataBar minLength="0" maxLength="10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14:cfRule type="dataBar" id="{6a391b5b-a557-4337-9ef1-ab20e1d487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G31:G45</xm:sqref>
        </x14:conditionalFormatting>
        <x14:conditionalFormatting xmlns:xm="http://schemas.microsoft.com/office/excel/2006/main">
          <x14:cfRule type="dataBar" id="{42674a29-82bc-4bb4-b88d-dace5105ad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G55:G68</xm:sqref>
        </x14:conditionalFormatting>
        <x14:conditionalFormatting xmlns:xm="http://schemas.microsoft.com/office/excel/2006/main">
          <x14:cfRule type="dataBar" id="{f90929fc-e73c-4d6b-b0ab-fb801dc708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fa276bd-2f25-48c2-8f76-dec96122ff46}">
            <x14:dataBar minLength="0" maxLength="10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m:sqref>G55:G69</xm:sqref>
        </x14:conditionalFormatting>
        <x14:conditionalFormatting xmlns:xm="http://schemas.microsoft.com/office/excel/2006/main">
          <x14:cfRule type="dataBar" id="{50dcd6bf-7529-4d78-a679-2c9ad668216f}">
            <x14:dataBar minLength="0" maxLength="10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14:cfRule type="dataBar" id="{3e258eeb-e998-4182-9e0f-680e7cc5efa5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14:cfRule type="dataBar" id="{35c16876-edcb-4624-a520-80f1ef8a0a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H4:H22</xm:sqref>
        </x14:conditionalFormatting>
        <x14:conditionalFormatting xmlns:xm="http://schemas.microsoft.com/office/excel/2006/main">
          <x14:cfRule type="dataBar" id="{011b9680-12b7-441f-b840-c478f3b803fa}">
            <x14:dataBar minLength="0" maxLength="10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14:cfRule type="dataBar" id="{446609e5-6e25-439f-86a0-f8dc8dc2d640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14:cfRule type="dataBar" id="{7099b419-bde3-4d0e-a198-842fb40094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H27:H45</xm:sqref>
        </x14:conditionalFormatting>
        <x14:conditionalFormatting xmlns:xm="http://schemas.microsoft.com/office/excel/2006/main">
          <x14:cfRule type="dataBar" id="{d49276e6-d3ae-485a-996e-a7e73c4b6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41ef250-b3bc-422f-bafc-b2134d283ee7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14:cfRule type="dataBar" id="{995e750f-af99-4ac6-ab01-2ba46f34383f}">
            <x14:dataBar minLength="0" maxLength="10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m:sqref>H51:H69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Stage1</vt:lpstr>
      <vt:lpstr>Sheet2</vt:lpstr>
      <vt:lpstr>Sheet3</vt:lpstr>
      <vt:lpstr>Sheet4</vt:lpstr>
      <vt:lpstr>Stage2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liyud</cp:lastModifiedBy>
  <cp:revision>1</cp:revision>
  <dcterms:created xsi:type="dcterms:W3CDTF">2018-03-18T15:13:00Z</dcterms:created>
  <dcterms:modified xsi:type="dcterms:W3CDTF">2018-07-18T06:50:22Z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