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ohns-sql\itec660_project\"/>
    </mc:Choice>
  </mc:AlternateContent>
  <xr:revisionPtr revIDLastSave="0" documentId="13_ncr:1_{DADDDD04-25EB-440E-ADA6-E1343EB0555B}" xr6:coauthVersionLast="45" xr6:coauthVersionMax="45" xr10:uidLastSave="{00000000-0000-0000-0000-000000000000}"/>
  <bookViews>
    <workbookView xWindow="-120" yWindow="-120" windowWidth="20730" windowHeight="11160" firstSheet="2" activeTab="2" xr2:uid="{3F13939E-C5BF-41A2-9F88-CF6384609D6B}"/>
  </bookViews>
  <sheets>
    <sheet name="Lead Demographics" sheetId="1" r:id="rId1"/>
    <sheet name="Sheet2" sheetId="2" r:id="rId2"/>
    <sheet name="Spending by State x Source" sheetId="3" r:id="rId3"/>
    <sheet name="Spending by St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3" l="1"/>
  <c r="B24" i="3" s="1"/>
  <c r="B7" i="4"/>
  <c r="E6" i="4"/>
  <c r="D6" i="4" s="1"/>
  <c r="C6" i="4"/>
  <c r="B23" i="3"/>
  <c r="D22" i="3"/>
  <c r="C22" i="3"/>
  <c r="D18" i="3"/>
  <c r="E18" i="3"/>
  <c r="C18" i="3"/>
  <c r="B18" i="3" s="1"/>
  <c r="D3" i="3"/>
  <c r="D9" i="3"/>
  <c r="D4" i="3"/>
  <c r="D10" i="3"/>
  <c r="D5" i="3"/>
  <c r="D11" i="3"/>
  <c r="D6" i="3"/>
  <c r="D12" i="3"/>
  <c r="D7" i="3"/>
  <c r="D13" i="3"/>
  <c r="D8" i="3"/>
  <c r="B31" i="1"/>
  <c r="B30" i="1"/>
  <c r="D29" i="1"/>
  <c r="B29" i="1"/>
  <c r="E29" i="1"/>
  <c r="C29" i="1"/>
  <c r="E26" i="1"/>
  <c r="D26" i="1"/>
  <c r="C26" i="1"/>
  <c r="B26" i="1"/>
  <c r="E22" i="1"/>
  <c r="E23" i="1"/>
  <c r="E24" i="1"/>
  <c r="D24" i="1"/>
  <c r="F13" i="2"/>
  <c r="F14" i="2"/>
  <c r="F15" i="2"/>
  <c r="F12" i="2"/>
  <c r="G9" i="2"/>
  <c r="G3" i="2"/>
  <c r="G4" i="2"/>
  <c r="G5" i="2"/>
  <c r="G6" i="2"/>
  <c r="G7" i="2"/>
  <c r="G8" i="2"/>
  <c r="G2" i="2"/>
  <c r="E11" i="1"/>
  <c r="D7" i="1"/>
  <c r="E7" i="1" s="1"/>
  <c r="C7" i="1"/>
  <c r="C11" i="1" s="1"/>
  <c r="B7" i="1"/>
  <c r="E5" i="1"/>
  <c r="E4" i="1"/>
  <c r="E3" i="1"/>
  <c r="B22" i="3" l="1"/>
  <c r="B6" i="4"/>
  <c r="D11" i="1"/>
  <c r="B11" i="1" l="1"/>
  <c r="B12" i="1"/>
  <c r="B13" i="1"/>
</calcChain>
</file>

<file path=xl/sharedStrings.xml><?xml version="1.0" encoding="utf-8"?>
<sst xmlns="http://schemas.openxmlformats.org/spreadsheetml/2006/main" count="130" uniqueCount="76">
  <si>
    <t>Cost Per Enrollment</t>
  </si>
  <si>
    <t>&lt; 21</t>
  </si>
  <si>
    <t>Lead Cost</t>
  </si>
  <si>
    <t>&gt; 35</t>
  </si>
  <si>
    <t>22 - 35</t>
  </si>
  <si>
    <t>Enroll Count</t>
  </si>
  <si>
    <t>Enroll Rate by Spend</t>
  </si>
  <si>
    <t>&lt;21 &amp; &gt;35</t>
  </si>
  <si>
    <t>Estimates on re-targeting (22-35)</t>
  </si>
  <si>
    <t>Current (22-35)</t>
  </si>
  <si>
    <t>Addition spending</t>
  </si>
  <si>
    <t>Results:</t>
  </si>
  <si>
    <t>Increase in leads</t>
  </si>
  <si>
    <t>Increase in leads (%)</t>
  </si>
  <si>
    <t>183% increase in leads when spending on ideal age range</t>
  </si>
  <si>
    <t>an imporovement of 171 enrollments</t>
  </si>
  <si>
    <t>Age - Estimates</t>
  </si>
  <si>
    <t>Gender</t>
  </si>
  <si>
    <t>Lead Target Age</t>
  </si>
  <si>
    <t>Female</t>
  </si>
  <si>
    <t>22-35</t>
  </si>
  <si>
    <t>Has Bachelor</t>
  </si>
  <si>
    <t>Cost Per Enroll</t>
  </si>
  <si>
    <t>Male</t>
  </si>
  <si>
    <t>No Bachelor</t>
  </si>
  <si>
    <t>&lt;21 OR &gt;35</t>
  </si>
  <si>
    <t>App Enroll</t>
  </si>
  <si>
    <t>Enroll Acquire Rate</t>
  </si>
  <si>
    <t>Lead Target Education</t>
  </si>
  <si>
    <t>&lt;21 OR &gt; 35</t>
  </si>
  <si>
    <t>Minimal difference between gender</t>
  </si>
  <si>
    <t>Ideal Lead: Age 22-35 and highest education is bachelor's degree</t>
  </si>
  <si>
    <t>Age</t>
  </si>
  <si>
    <t>Education</t>
  </si>
  <si>
    <t>Other</t>
  </si>
  <si>
    <t>&lt;21 OR 35&gt;</t>
  </si>
  <si>
    <t>Spend:Enroll Rate</t>
  </si>
  <si>
    <t>Education Estimates</t>
  </si>
  <si>
    <t>Bachelor</t>
  </si>
  <si>
    <t xml:space="preserve">High School </t>
  </si>
  <si>
    <t>Associates</t>
  </si>
  <si>
    <t>Enroll:Spend Rate</t>
  </si>
  <si>
    <t>High School + Associates</t>
  </si>
  <si>
    <t>Spending Re-direct</t>
  </si>
  <si>
    <t>Additional Spending</t>
  </si>
  <si>
    <t>increase in leads (%)</t>
  </si>
  <si>
    <t>1613% increase in app enrolls when re-direct spending from High School and Associates to Bachelor</t>
  </si>
  <si>
    <t>an improvement of 45 leads for a total of 48 compared to 3 enrollments</t>
  </si>
  <si>
    <t>MarinPPC</t>
  </si>
  <si>
    <t>Display</t>
  </si>
  <si>
    <t>Spend to Enroll Rate</t>
  </si>
  <si>
    <t>Email</t>
  </si>
  <si>
    <t>Facebook</t>
  </si>
  <si>
    <t>GoogleSEM</t>
  </si>
  <si>
    <t>Instagram</t>
  </si>
  <si>
    <t>LinkedIn</t>
  </si>
  <si>
    <t>OtherPPC</t>
  </si>
  <si>
    <t>Remarket</t>
  </si>
  <si>
    <t>Twitter</t>
  </si>
  <si>
    <t>Presentation Example: Virgina (highest enrollment)</t>
  </si>
  <si>
    <t>Lead Category</t>
  </si>
  <si>
    <t>Values based on issue categories</t>
  </si>
  <si>
    <t>Enroll to Spend Rate</t>
  </si>
  <si>
    <t>Categories</t>
  </si>
  <si>
    <t>&gt; 10k or 0</t>
  </si>
  <si>
    <t>Increase in Lead Counts</t>
  </si>
  <si>
    <t>Increase in Lead (%)</t>
  </si>
  <si>
    <t>Has Enrollment</t>
  </si>
  <si>
    <t>Spending Redirect</t>
  </si>
  <si>
    <t>Redirect to States with Spending</t>
  </si>
  <si>
    <t>Redirecting spending from states with no enrollment across other states would yield roughly 15 new enrollments</t>
  </si>
  <si>
    <t>Increase in Enrollment Count</t>
  </si>
  <si>
    <t>Increase in Enrollement %</t>
  </si>
  <si>
    <t>Redirect to spending to LinkedIn</t>
  </si>
  <si>
    <t>Adjustment on LinkedIn</t>
  </si>
  <si>
    <t>Redirecting spending from categories have a higher than 10k CPE or have 0 enroll to LinkedIn leads to 17 additional enrollments compared to the 3.  A 571% improvement for VA!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</si>
</sst>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6" formatCode="0.0000%"/>
    <numFmt numFmtId="167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  <xf numFmtId="166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7" fontId="0" fillId="0" borderId="0" xfId="2" applyNumberFormat="1" applyFont="1"/>
    <xf numFmtId="0" fontId="2" fillId="2" borderId="0" xfId="0" applyFont="1" applyFill="1"/>
    <xf numFmtId="44" fontId="0" fillId="2" borderId="0" xfId="1" applyFont="1" applyFill="1"/>
    <xf numFmtId="0" fontId="0" fillId="2" borderId="0" xfId="0" applyFill="1"/>
    <xf numFmtId="166" fontId="0" fillId="2" borderId="0" xfId="2" applyNumberFormat="1" applyFont="1" applyFill="1"/>
    <xf numFmtId="166" fontId="0" fillId="0" borderId="0" xfId="0" applyNumberFormat="1"/>
    <xf numFmtId="1" fontId="0" fillId="0" borderId="0" xfId="0" applyNumberFormat="1"/>
    <xf numFmtId="0" fontId="0" fillId="3" borderId="0" xfId="0" applyFill="1"/>
    <xf numFmtId="44" fontId="2" fillId="0" borderId="0" xfId="0" applyNumberFormat="1" applyFont="1"/>
    <xf numFmtId="1" fontId="2" fillId="0" borderId="0" xfId="0" applyNumberFormat="1" applyFont="1"/>
    <xf numFmtId="166" fontId="2" fillId="0" borderId="0" xfId="0" applyNumberFormat="1" applyFont="1"/>
    <xf numFmtId="0" fontId="0" fillId="0" borderId="0" xfId="0" applyFont="1"/>
    <xf numFmtId="4" fontId="0" fillId="0" borderId="0" xfId="0" applyNumberFormat="1"/>
    <xf numFmtId="44" fontId="0" fillId="3" borderId="0" xfId="1" applyFont="1" applyFill="1"/>
    <xf numFmtId="166" fontId="0" fillId="3" borderId="0" xfId="2" applyNumberFormat="1" applyFont="1" applyFill="1"/>
    <xf numFmtId="1" fontId="0" fillId="0" borderId="0" xfId="2" applyNumberFormat="1" applyFont="1"/>
    <xf numFmtId="11" fontId="0" fillId="0" borderId="0" xfId="0" applyNumberFormat="1"/>
    <xf numFmtId="3" fontId="0" fillId="0" borderId="0" xfId="0" applyNumberFormat="1"/>
    <xf numFmtId="0" fontId="0" fillId="4" borderId="0" xfId="0" applyFill="1"/>
    <xf numFmtId="166" fontId="0" fillId="4" borderId="0" xfId="2" applyNumberFormat="1" applyFont="1" applyFill="1"/>
    <xf numFmtId="9" fontId="2" fillId="0" borderId="0" xfId="2" applyFont="1"/>
    <xf numFmtId="44" fontId="0" fillId="4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7"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%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1144DB-A6DC-4BA2-B949-D6180149C895}" name="Table1" displayName="Table1" ref="A2:E13" totalsRowShown="0" dataDxfId="1">
  <autoFilter ref="A2:E13" xr:uid="{EA77160E-BF5B-4F43-B418-3273ABF74D4E}"/>
  <sortState xmlns:xlrd2="http://schemas.microsoft.com/office/spreadsheetml/2017/richdata2" ref="A3:E13">
    <sortCondition sortBy="cellColor" ref="A2:A13" dxfId="0"/>
  </sortState>
  <tableColumns count="5">
    <tableColumn id="1" xr3:uid="{A5BCCE0B-C5E8-41B2-8B2A-9D37D78CCD2D}" name="Lead Category" dataDxfId="6"/>
    <tableColumn id="2" xr3:uid="{15677991-26EB-4286-9271-3C60EF34FAB8}" name="Cost Per Enroll" dataDxfId="5" dataCellStyle="Currency"/>
    <tableColumn id="3" xr3:uid="{52A1F324-5486-4E7B-9D8C-28D5D1A158D7}" name="Lead Cost" dataDxfId="4" dataCellStyle="Currency"/>
    <tableColumn id="4" xr3:uid="{E35BBA3F-2928-4BDA-B7FD-5C62027E9850}" name="Enroll to Spend Rate" dataDxfId="3" dataCellStyle="Percent">
      <calculatedColumnFormula>E3/C3</calculatedColumnFormula>
    </tableColumn>
    <tableColumn id="5" xr3:uid="{DE2EC049-70F6-4A8A-B956-1AFBD3860D83}" name="App Enroll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313B-8ABE-40BF-A40F-1AA2AEAFC807}">
  <dimension ref="A1:E35"/>
  <sheetViews>
    <sheetView showGridLines="0" topLeftCell="A19" workbookViewId="0">
      <selection activeCell="E25" sqref="E25"/>
    </sheetView>
  </sheetViews>
  <sheetFormatPr defaultRowHeight="15" x14ac:dyDescent="0.25"/>
  <cols>
    <col min="1" max="1" width="21.7109375" customWidth="1"/>
    <col min="2" max="2" width="18.85546875" bestFit="1" customWidth="1"/>
    <col min="3" max="3" width="14.85546875" customWidth="1"/>
    <col min="4" max="4" width="14" bestFit="1" customWidth="1"/>
    <col min="5" max="5" width="19.42578125" bestFit="1" customWidth="1"/>
  </cols>
  <sheetData>
    <row r="1" spans="1:5" x14ac:dyDescent="0.25">
      <c r="A1" s="6" t="s">
        <v>16</v>
      </c>
      <c r="B1" s="6"/>
      <c r="C1" s="6"/>
      <c r="D1" s="6"/>
      <c r="E1" s="6"/>
    </row>
    <row r="2" spans="1:5" x14ac:dyDescent="0.25">
      <c r="B2" s="5" t="s">
        <v>0</v>
      </c>
      <c r="C2" s="5" t="s">
        <v>2</v>
      </c>
      <c r="D2" s="5" t="s">
        <v>5</v>
      </c>
      <c r="E2" s="5" t="s">
        <v>6</v>
      </c>
    </row>
    <row r="3" spans="1:5" x14ac:dyDescent="0.25">
      <c r="A3" s="5" t="s">
        <v>1</v>
      </c>
      <c r="B3" s="1">
        <v>1241</v>
      </c>
      <c r="C3" s="1">
        <v>2482</v>
      </c>
      <c r="D3">
        <v>2</v>
      </c>
      <c r="E3" s="4">
        <f>D3/C3</f>
        <v>8.0580177276390005E-4</v>
      </c>
    </row>
    <row r="4" spans="1:5" x14ac:dyDescent="0.25">
      <c r="A4" s="5" t="s">
        <v>3</v>
      </c>
      <c r="B4" s="1">
        <v>557</v>
      </c>
      <c r="C4" s="1">
        <v>113052</v>
      </c>
      <c r="D4">
        <v>203</v>
      </c>
      <c r="E4" s="4">
        <f>D4/C4</f>
        <v>1.7956338676007502E-3</v>
      </c>
    </row>
    <row r="5" spans="1:5" x14ac:dyDescent="0.25">
      <c r="A5" s="8" t="s">
        <v>4</v>
      </c>
      <c r="B5" s="9">
        <v>307</v>
      </c>
      <c r="C5" s="9">
        <v>137298</v>
      </c>
      <c r="D5" s="10">
        <v>447</v>
      </c>
      <c r="E5" s="11">
        <f>D5/C5</f>
        <v>3.2556919984267798E-3</v>
      </c>
    </row>
    <row r="7" spans="1:5" x14ac:dyDescent="0.25">
      <c r="A7" s="5" t="s">
        <v>7</v>
      </c>
      <c r="B7" s="2">
        <f>SUM(B3:B4)</f>
        <v>1798</v>
      </c>
      <c r="C7" s="2">
        <f>SUM(C3:C4)</f>
        <v>115534</v>
      </c>
      <c r="D7">
        <f>SUM(D3:D4)</f>
        <v>205</v>
      </c>
      <c r="E7" s="4">
        <f>D7/C7</f>
        <v>1.7743694496858069E-3</v>
      </c>
    </row>
    <row r="9" spans="1:5" x14ac:dyDescent="0.25">
      <c r="A9" t="s">
        <v>8</v>
      </c>
    </row>
    <row r="10" spans="1:5" x14ac:dyDescent="0.25">
      <c r="A10" t="s">
        <v>9</v>
      </c>
      <c r="B10" s="1">
        <v>307</v>
      </c>
      <c r="C10" s="1">
        <v>137298</v>
      </c>
      <c r="D10">
        <v>447</v>
      </c>
      <c r="E10" s="4">
        <v>3.2556919984267798E-3</v>
      </c>
    </row>
    <row r="11" spans="1:5" x14ac:dyDescent="0.25">
      <c r="A11" s="5" t="s">
        <v>10</v>
      </c>
      <c r="B11" s="15">
        <f>C11/D11</f>
        <v>307.15436241610735</v>
      </c>
      <c r="C11" s="15">
        <f>C7</f>
        <v>115534</v>
      </c>
      <c r="D11" s="16">
        <f>C11*E11</f>
        <v>376.14311934623959</v>
      </c>
      <c r="E11" s="17">
        <f>E10</f>
        <v>3.2556919984267798E-3</v>
      </c>
    </row>
    <row r="12" spans="1:5" x14ac:dyDescent="0.25">
      <c r="A12" s="5" t="s">
        <v>12</v>
      </c>
      <c r="B12" s="16">
        <f>D11-D7</f>
        <v>171.14311934623959</v>
      </c>
      <c r="C12" s="15"/>
      <c r="D12" s="16"/>
      <c r="E12" s="17"/>
    </row>
    <row r="13" spans="1:5" x14ac:dyDescent="0.25">
      <c r="A13" s="5" t="s">
        <v>13</v>
      </c>
      <c r="B13" s="3">
        <f>D11/D7</f>
        <v>1.834844484615803</v>
      </c>
    </row>
    <row r="14" spans="1:5" x14ac:dyDescent="0.25">
      <c r="A14" s="5"/>
      <c r="B14" s="3"/>
    </row>
    <row r="15" spans="1:5" x14ac:dyDescent="0.25">
      <c r="A15" s="5" t="s">
        <v>11</v>
      </c>
    </row>
    <row r="16" spans="1:5" x14ac:dyDescent="0.25">
      <c r="A16" t="s">
        <v>14</v>
      </c>
    </row>
    <row r="17" spans="1:5" x14ac:dyDescent="0.25">
      <c r="A17" s="18" t="s">
        <v>15</v>
      </c>
    </row>
    <row r="21" spans="1:5" x14ac:dyDescent="0.25">
      <c r="A21" s="5" t="s">
        <v>37</v>
      </c>
      <c r="B21" s="5" t="s">
        <v>26</v>
      </c>
      <c r="C21" s="5" t="s">
        <v>2</v>
      </c>
      <c r="D21" s="5" t="s">
        <v>22</v>
      </c>
      <c r="E21" s="5" t="s">
        <v>41</v>
      </c>
    </row>
    <row r="22" spans="1:5" x14ac:dyDescent="0.25">
      <c r="A22" t="s">
        <v>38</v>
      </c>
      <c r="B22">
        <v>343</v>
      </c>
      <c r="C22" s="1">
        <v>908096</v>
      </c>
      <c r="D22" s="1">
        <v>2648</v>
      </c>
      <c r="E22" s="4">
        <f>B22/C22</f>
        <v>3.7771336951159348E-4</v>
      </c>
    </row>
    <row r="23" spans="1:5" x14ac:dyDescent="0.25">
      <c r="A23" t="s">
        <v>39</v>
      </c>
      <c r="B23">
        <v>1</v>
      </c>
      <c r="C23" s="1">
        <v>69970</v>
      </c>
      <c r="D23" s="1">
        <v>69970</v>
      </c>
      <c r="E23" s="4">
        <f t="shared" ref="E23:E24" si="0">B23/C23</f>
        <v>1.4291839359725597E-5</v>
      </c>
    </row>
    <row r="24" spans="1:5" x14ac:dyDescent="0.25">
      <c r="A24" t="s">
        <v>40</v>
      </c>
      <c r="B24">
        <v>2</v>
      </c>
      <c r="C24" s="1">
        <v>58126</v>
      </c>
      <c r="D24" s="1">
        <f>C24/B24</f>
        <v>29063</v>
      </c>
      <c r="E24" s="4">
        <f t="shared" si="0"/>
        <v>3.4408010184771016E-5</v>
      </c>
    </row>
    <row r="26" spans="1:5" x14ac:dyDescent="0.25">
      <c r="A26" t="s">
        <v>42</v>
      </c>
      <c r="B26">
        <f>SUM(B23:B24)</f>
        <v>3</v>
      </c>
      <c r="C26" s="1">
        <f>SUM(C23:C24)</f>
        <v>128096</v>
      </c>
      <c r="D26" s="1">
        <f>C26/B26</f>
        <v>42698.666666666664</v>
      </c>
      <c r="E26" s="4">
        <f>B26/C26</f>
        <v>2.3419935048713466E-5</v>
      </c>
    </row>
    <row r="28" spans="1:5" x14ac:dyDescent="0.25">
      <c r="A28" t="s">
        <v>43</v>
      </c>
    </row>
    <row r="29" spans="1:5" x14ac:dyDescent="0.25">
      <c r="A29" t="s">
        <v>44</v>
      </c>
      <c r="B29" s="22">
        <f>C29*E29</f>
        <v>48.383571780957077</v>
      </c>
      <c r="C29" s="2">
        <f>C26</f>
        <v>128096</v>
      </c>
      <c r="D29" s="2">
        <f>C29/B29</f>
        <v>2647.5102040816328</v>
      </c>
      <c r="E29" s="12">
        <f>E22</f>
        <v>3.7771336951159348E-4</v>
      </c>
    </row>
    <row r="30" spans="1:5" x14ac:dyDescent="0.25">
      <c r="A30" t="s">
        <v>12</v>
      </c>
      <c r="B30" s="13">
        <f>B29-B26</f>
        <v>45.383571780957077</v>
      </c>
    </row>
    <row r="31" spans="1:5" x14ac:dyDescent="0.25">
      <c r="A31" t="s">
        <v>45</v>
      </c>
      <c r="B31" s="3">
        <f>B29/B26</f>
        <v>16.127857260319026</v>
      </c>
    </row>
    <row r="33" spans="1:1" x14ac:dyDescent="0.25">
      <c r="A33" s="5" t="s">
        <v>11</v>
      </c>
    </row>
    <row r="34" spans="1:1" x14ac:dyDescent="0.25">
      <c r="A34" t="s">
        <v>46</v>
      </c>
    </row>
    <row r="35" spans="1:1" x14ac:dyDescent="0.25">
      <c r="A35" t="s">
        <v>47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4C4C-01D2-4745-BF36-75264ABB42CF}">
  <dimension ref="A1:G30"/>
  <sheetViews>
    <sheetView showGridLines="0" workbookViewId="0">
      <selection activeCell="B16" sqref="B16"/>
    </sheetView>
  </sheetViews>
  <sheetFormatPr defaultRowHeight="15" x14ac:dyDescent="0.25"/>
  <cols>
    <col min="1" max="1" width="16.140625" customWidth="1"/>
    <col min="2" max="2" width="15.140625" bestFit="1" customWidth="1"/>
    <col min="3" max="3" width="15.42578125" bestFit="1" customWidth="1"/>
    <col min="4" max="4" width="15.140625" bestFit="1" customWidth="1"/>
    <col min="5" max="5" width="15.28515625" bestFit="1" customWidth="1"/>
    <col min="6" max="6" width="14" bestFit="1" customWidth="1"/>
    <col min="7" max="7" width="18.140625" bestFit="1" customWidth="1"/>
  </cols>
  <sheetData>
    <row r="1" spans="1:7" x14ac:dyDescent="0.25">
      <c r="A1" s="5" t="s">
        <v>17</v>
      </c>
      <c r="B1" s="5" t="s">
        <v>18</v>
      </c>
      <c r="C1" s="5" t="s">
        <v>28</v>
      </c>
      <c r="D1" s="5" t="s">
        <v>26</v>
      </c>
      <c r="E1" s="5" t="s">
        <v>2</v>
      </c>
      <c r="F1" s="5" t="s">
        <v>22</v>
      </c>
      <c r="G1" s="5" t="s">
        <v>27</v>
      </c>
    </row>
    <row r="2" spans="1:7" x14ac:dyDescent="0.25">
      <c r="A2" s="14" t="s">
        <v>19</v>
      </c>
      <c r="B2" s="14" t="s">
        <v>20</v>
      </c>
      <c r="C2" s="14" t="s">
        <v>21</v>
      </c>
      <c r="D2" s="14">
        <v>10</v>
      </c>
      <c r="E2" s="20">
        <v>3585</v>
      </c>
      <c r="F2" s="20">
        <v>359</v>
      </c>
      <c r="G2" s="21">
        <f>D2/E2</f>
        <v>2.7894002789400278E-3</v>
      </c>
    </row>
    <row r="3" spans="1:7" x14ac:dyDescent="0.25">
      <c r="A3" t="s">
        <v>19</v>
      </c>
      <c r="B3" t="s">
        <v>20</v>
      </c>
      <c r="C3" t="s">
        <v>24</v>
      </c>
      <c r="D3">
        <v>8</v>
      </c>
      <c r="E3" s="1">
        <v>4095</v>
      </c>
      <c r="F3" s="1">
        <v>512</v>
      </c>
      <c r="G3" s="4">
        <f t="shared" ref="G3:G8" si="0">D3/E3</f>
        <v>1.9536019536019536E-3</v>
      </c>
    </row>
    <row r="4" spans="1:7" x14ac:dyDescent="0.25">
      <c r="A4" t="s">
        <v>19</v>
      </c>
      <c r="B4" t="s">
        <v>29</v>
      </c>
      <c r="C4" t="s">
        <v>21</v>
      </c>
      <c r="D4">
        <v>23</v>
      </c>
      <c r="E4" s="1">
        <v>106477</v>
      </c>
      <c r="F4" s="1">
        <v>4692</v>
      </c>
      <c r="G4" s="4">
        <f t="shared" si="0"/>
        <v>2.1600909116522817E-4</v>
      </c>
    </row>
    <row r="5" spans="1:7" x14ac:dyDescent="0.25">
      <c r="A5" t="s">
        <v>19</v>
      </c>
      <c r="B5" t="s">
        <v>25</v>
      </c>
      <c r="C5" t="s">
        <v>24</v>
      </c>
      <c r="D5">
        <v>6</v>
      </c>
      <c r="E5" s="1">
        <v>57141</v>
      </c>
      <c r="F5" s="1">
        <v>9524</v>
      </c>
      <c r="G5" s="4">
        <f t="shared" si="0"/>
        <v>1.0500341261090986E-4</v>
      </c>
    </row>
    <row r="6" spans="1:7" x14ac:dyDescent="0.25">
      <c r="A6" t="s">
        <v>23</v>
      </c>
      <c r="B6" t="s">
        <v>20</v>
      </c>
      <c r="C6" t="s">
        <v>21</v>
      </c>
      <c r="D6">
        <v>8</v>
      </c>
      <c r="E6" s="1">
        <v>4833</v>
      </c>
      <c r="F6" s="1">
        <v>604</v>
      </c>
      <c r="G6" s="4">
        <f t="shared" si="0"/>
        <v>1.6552865714876887E-3</v>
      </c>
    </row>
    <row r="7" spans="1:7" x14ac:dyDescent="0.25">
      <c r="A7" s="14" t="s">
        <v>23</v>
      </c>
      <c r="B7" s="14" t="s">
        <v>20</v>
      </c>
      <c r="C7" s="14" t="s">
        <v>24</v>
      </c>
      <c r="D7" s="14">
        <v>13</v>
      </c>
      <c r="E7" s="20">
        <v>4660</v>
      </c>
      <c r="F7" s="20">
        <v>358</v>
      </c>
      <c r="G7" s="21">
        <f t="shared" si="0"/>
        <v>2.7896995708154505E-3</v>
      </c>
    </row>
    <row r="8" spans="1:7" x14ac:dyDescent="0.25">
      <c r="A8" t="s">
        <v>23</v>
      </c>
      <c r="B8" t="s">
        <v>25</v>
      </c>
      <c r="C8" t="s">
        <v>21</v>
      </c>
      <c r="D8">
        <v>17</v>
      </c>
      <c r="E8" s="1">
        <v>120579</v>
      </c>
      <c r="F8" s="1">
        <v>7093</v>
      </c>
      <c r="G8" s="4">
        <f t="shared" si="0"/>
        <v>1.4098640725167732E-4</v>
      </c>
    </row>
    <row r="9" spans="1:7" x14ac:dyDescent="0.25">
      <c r="A9" t="s">
        <v>23</v>
      </c>
      <c r="B9" t="s">
        <v>25</v>
      </c>
      <c r="C9" t="s">
        <v>24</v>
      </c>
      <c r="D9">
        <v>9</v>
      </c>
      <c r="E9" s="1">
        <v>86072</v>
      </c>
      <c r="F9" s="1">
        <v>9564</v>
      </c>
      <c r="G9" s="4">
        <f>D9/E9</f>
        <v>1.0456362115438237E-4</v>
      </c>
    </row>
    <row r="10" spans="1:7" x14ac:dyDescent="0.25">
      <c r="F10" s="19"/>
    </row>
    <row r="11" spans="1:7" x14ac:dyDescent="0.25">
      <c r="A11" t="s">
        <v>32</v>
      </c>
      <c r="B11" t="s">
        <v>33</v>
      </c>
      <c r="C11" t="s">
        <v>26</v>
      </c>
      <c r="D11" t="s">
        <v>2</v>
      </c>
      <c r="E11" t="s">
        <v>22</v>
      </c>
      <c r="F11" s="19" t="s">
        <v>36</v>
      </c>
    </row>
    <row r="12" spans="1:7" x14ac:dyDescent="0.25">
      <c r="A12" t="s">
        <v>20</v>
      </c>
      <c r="B12" t="s">
        <v>21</v>
      </c>
      <c r="C12">
        <v>31</v>
      </c>
      <c r="D12">
        <v>54453</v>
      </c>
      <c r="E12">
        <v>1757</v>
      </c>
      <c r="F12" s="19">
        <f>E12/D12</f>
        <v>3.2266358143720274E-2</v>
      </c>
    </row>
    <row r="13" spans="1:7" x14ac:dyDescent="0.25">
      <c r="A13" t="s">
        <v>20</v>
      </c>
      <c r="B13" t="s">
        <v>34</v>
      </c>
      <c r="C13">
        <v>36</v>
      </c>
      <c r="D13">
        <v>61081</v>
      </c>
      <c r="E13">
        <v>1697</v>
      </c>
      <c r="F13" s="19">
        <f t="shared" ref="F13:F15" si="1">E13/D13</f>
        <v>2.7782780242628639E-2</v>
      </c>
    </row>
    <row r="14" spans="1:7" x14ac:dyDescent="0.25">
      <c r="A14" t="s">
        <v>35</v>
      </c>
      <c r="B14" t="s">
        <v>21</v>
      </c>
      <c r="C14">
        <v>71</v>
      </c>
      <c r="D14">
        <v>1187267</v>
      </c>
      <c r="E14">
        <v>16722</v>
      </c>
      <c r="F14" s="19">
        <f t="shared" si="1"/>
        <v>1.4084447727427781E-2</v>
      </c>
    </row>
    <row r="15" spans="1:7" x14ac:dyDescent="0.25">
      <c r="A15" t="s">
        <v>35</v>
      </c>
      <c r="B15" t="s">
        <v>34</v>
      </c>
      <c r="C15">
        <v>31</v>
      </c>
      <c r="D15">
        <v>1038446</v>
      </c>
      <c r="E15">
        <v>33498</v>
      </c>
      <c r="F15" s="19">
        <f t="shared" si="1"/>
        <v>3.2257816005839497E-2</v>
      </c>
    </row>
    <row r="16" spans="1:7" x14ac:dyDescent="0.25">
      <c r="F16" s="19"/>
    </row>
    <row r="17" spans="1:6" x14ac:dyDescent="0.25">
      <c r="E17" s="19"/>
      <c r="F17" s="19"/>
    </row>
    <row r="18" spans="1:6" x14ac:dyDescent="0.25">
      <c r="A18" s="5" t="s">
        <v>11</v>
      </c>
      <c r="E18" s="19"/>
      <c r="F18" s="19"/>
    </row>
    <row r="19" spans="1:6" x14ac:dyDescent="0.25">
      <c r="A19" t="s">
        <v>30</v>
      </c>
      <c r="F19" s="19"/>
    </row>
    <row r="20" spans="1:6" x14ac:dyDescent="0.25">
      <c r="A20" s="5" t="s">
        <v>31</v>
      </c>
      <c r="E20" s="19"/>
      <c r="F20" s="19"/>
    </row>
    <row r="21" spans="1:6" x14ac:dyDescent="0.25">
      <c r="E21" s="19"/>
      <c r="F21" s="19"/>
    </row>
    <row r="22" spans="1:6" x14ac:dyDescent="0.25">
      <c r="F22" s="19"/>
    </row>
    <row r="23" spans="1:6" x14ac:dyDescent="0.25">
      <c r="E23" s="19"/>
      <c r="F23" s="19"/>
    </row>
    <row r="24" spans="1:6" x14ac:dyDescent="0.25">
      <c r="E24" s="19"/>
      <c r="F24" s="19"/>
    </row>
    <row r="25" spans="1:6" x14ac:dyDescent="0.25">
      <c r="F25" s="19"/>
    </row>
    <row r="26" spans="1:6" x14ac:dyDescent="0.25">
      <c r="E26" s="19"/>
      <c r="F26" s="19"/>
    </row>
    <row r="27" spans="1:6" x14ac:dyDescent="0.25">
      <c r="E27" s="19"/>
      <c r="F27" s="19"/>
    </row>
    <row r="28" spans="1:6" x14ac:dyDescent="0.25">
      <c r="F28" s="19"/>
    </row>
    <row r="29" spans="1:6" x14ac:dyDescent="0.25">
      <c r="E29" s="19"/>
      <c r="F29" s="19"/>
    </row>
    <row r="30" spans="1:6" x14ac:dyDescent="0.25">
      <c r="E30" s="19"/>
      <c r="F3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A5FA-E0C5-4EFF-8AE5-867654103834}">
  <dimension ref="A1:E1612"/>
  <sheetViews>
    <sheetView showGridLines="0" tabSelected="1" topLeftCell="A5" workbookViewId="0">
      <selection activeCell="D22" sqref="D22"/>
    </sheetView>
  </sheetViews>
  <sheetFormatPr defaultRowHeight="15" x14ac:dyDescent="0.25"/>
  <cols>
    <col min="1" max="1" width="29" customWidth="1"/>
    <col min="2" max="2" width="16" customWidth="1"/>
    <col min="3" max="3" width="13.42578125" customWidth="1"/>
    <col min="4" max="4" width="21.5703125" customWidth="1"/>
    <col min="5" max="5" width="15" customWidth="1"/>
  </cols>
  <sheetData>
    <row r="1" spans="1:5" x14ac:dyDescent="0.25">
      <c r="A1" t="s">
        <v>59</v>
      </c>
    </row>
    <row r="2" spans="1:5" x14ac:dyDescent="0.25">
      <c r="A2" t="s">
        <v>60</v>
      </c>
      <c r="B2" t="s">
        <v>22</v>
      </c>
      <c r="C2" t="s">
        <v>2</v>
      </c>
      <c r="D2" t="s">
        <v>62</v>
      </c>
      <c r="E2" t="s">
        <v>26</v>
      </c>
    </row>
    <row r="3" spans="1:5" x14ac:dyDescent="0.25">
      <c r="A3" t="s">
        <v>51</v>
      </c>
      <c r="B3" s="1">
        <v>4144</v>
      </c>
      <c r="C3" s="1">
        <v>29007</v>
      </c>
      <c r="D3" s="4">
        <f>E3/C3</f>
        <v>2.4132106043368842E-4</v>
      </c>
      <c r="E3">
        <v>7</v>
      </c>
    </row>
    <row r="4" spans="1:5" x14ac:dyDescent="0.25">
      <c r="A4" t="s">
        <v>53</v>
      </c>
      <c r="B4" s="1">
        <v>9319</v>
      </c>
      <c r="C4" s="1">
        <v>18639</v>
      </c>
      <c r="D4" s="4">
        <f>E4/C4</f>
        <v>1.0730189387842696E-4</v>
      </c>
      <c r="E4">
        <v>2</v>
      </c>
    </row>
    <row r="5" spans="1:5" x14ac:dyDescent="0.25">
      <c r="A5" t="s">
        <v>55</v>
      </c>
      <c r="B5" s="1">
        <v>4264</v>
      </c>
      <c r="C5" s="1">
        <v>34116</v>
      </c>
      <c r="D5" s="4">
        <f>E5/C5</f>
        <v>2.3449407902450463E-4</v>
      </c>
      <c r="E5">
        <v>8</v>
      </c>
    </row>
    <row r="6" spans="1:5" x14ac:dyDescent="0.25">
      <c r="A6" t="s">
        <v>34</v>
      </c>
      <c r="B6" s="1">
        <v>5718</v>
      </c>
      <c r="C6" s="1">
        <v>5718</v>
      </c>
      <c r="D6" s="4">
        <f>E6/C6</f>
        <v>1.7488632388947185E-4</v>
      </c>
      <c r="E6">
        <v>1</v>
      </c>
    </row>
    <row r="7" spans="1:5" x14ac:dyDescent="0.25">
      <c r="A7" t="s">
        <v>57</v>
      </c>
      <c r="B7" s="1">
        <v>963</v>
      </c>
      <c r="C7" s="1">
        <v>963</v>
      </c>
      <c r="D7" s="4">
        <f>E7/C7</f>
        <v>1.0384215991692627E-3</v>
      </c>
      <c r="E7">
        <v>1</v>
      </c>
    </row>
    <row r="8" spans="1:5" x14ac:dyDescent="0.25">
      <c r="A8" s="25" t="s">
        <v>49</v>
      </c>
      <c r="B8" s="28">
        <v>11023</v>
      </c>
      <c r="C8" s="28">
        <v>22045</v>
      </c>
      <c r="D8" s="26">
        <f>E8/C8</f>
        <v>9.0723520072578812E-5</v>
      </c>
      <c r="E8" s="25">
        <v>2</v>
      </c>
    </row>
    <row r="9" spans="1:5" x14ac:dyDescent="0.25">
      <c r="A9" s="25" t="s">
        <v>52</v>
      </c>
      <c r="B9" s="28">
        <v>41237</v>
      </c>
      <c r="C9" s="28">
        <v>41237</v>
      </c>
      <c r="D9" s="26">
        <f>E9/C9</f>
        <v>2.4250066687683391E-5</v>
      </c>
      <c r="E9" s="25">
        <v>1</v>
      </c>
    </row>
    <row r="10" spans="1:5" x14ac:dyDescent="0.25">
      <c r="A10" s="25" t="s">
        <v>54</v>
      </c>
      <c r="B10" s="28"/>
      <c r="C10" s="28">
        <v>1063</v>
      </c>
      <c r="D10" s="26">
        <f>E10/C10</f>
        <v>0</v>
      </c>
      <c r="E10" s="25">
        <v>0</v>
      </c>
    </row>
    <row r="11" spans="1:5" x14ac:dyDescent="0.25">
      <c r="A11" s="25" t="s">
        <v>48</v>
      </c>
      <c r="B11" s="28"/>
      <c r="C11" s="28">
        <v>2077</v>
      </c>
      <c r="D11" s="26">
        <f>E11/C11</f>
        <v>0</v>
      </c>
      <c r="E11" s="25">
        <v>0</v>
      </c>
    </row>
    <row r="12" spans="1:5" x14ac:dyDescent="0.25">
      <c r="A12" s="25" t="s">
        <v>56</v>
      </c>
      <c r="B12" s="28"/>
      <c r="C12" s="28">
        <v>3774</v>
      </c>
      <c r="D12" s="26">
        <f>E12/C12</f>
        <v>0</v>
      </c>
      <c r="E12" s="25">
        <v>0</v>
      </c>
    </row>
    <row r="13" spans="1:5" x14ac:dyDescent="0.25">
      <c r="A13" s="25" t="s">
        <v>58</v>
      </c>
      <c r="B13" s="28"/>
      <c r="C13" s="28">
        <v>779</v>
      </c>
      <c r="D13" s="26">
        <f>E13/C13</f>
        <v>0</v>
      </c>
      <c r="E13" s="25">
        <v>0</v>
      </c>
    </row>
    <row r="14" spans="1:5" x14ac:dyDescent="0.25">
      <c r="D14" s="19"/>
    </row>
    <row r="15" spans="1:5" x14ac:dyDescent="0.25">
      <c r="D15" s="19"/>
    </row>
    <row r="16" spans="1:5" x14ac:dyDescent="0.25">
      <c r="A16" t="s">
        <v>61</v>
      </c>
      <c r="D16" s="23"/>
    </row>
    <row r="17" spans="1:5" x14ac:dyDescent="0.25">
      <c r="A17" t="s">
        <v>63</v>
      </c>
      <c r="B17" t="s">
        <v>22</v>
      </c>
      <c r="C17" t="s">
        <v>2</v>
      </c>
      <c r="D17" t="s">
        <v>62</v>
      </c>
      <c r="E17" t="s">
        <v>26</v>
      </c>
    </row>
    <row r="18" spans="1:5" x14ac:dyDescent="0.25">
      <c r="A18" t="s">
        <v>64</v>
      </c>
      <c r="B18" s="1">
        <f>C18/E18</f>
        <v>23658.333333333332</v>
      </c>
      <c r="C18" s="1">
        <f>SUM(C8:C13)</f>
        <v>70975</v>
      </c>
      <c r="D18" s="7">
        <f>E18/C18</f>
        <v>4.226840436773512E-5</v>
      </c>
      <c r="E18">
        <f>SUM(E8:E13)</f>
        <v>3</v>
      </c>
    </row>
    <row r="19" spans="1:5" x14ac:dyDescent="0.25">
      <c r="B19" s="1"/>
      <c r="C19" s="1"/>
      <c r="D19" s="7"/>
    </row>
    <row r="20" spans="1:5" x14ac:dyDescent="0.25">
      <c r="D20" s="19"/>
    </row>
    <row r="21" spans="1:5" x14ac:dyDescent="0.25">
      <c r="A21" s="5" t="s">
        <v>74</v>
      </c>
      <c r="B21" s="5" t="s">
        <v>22</v>
      </c>
      <c r="C21" s="5" t="s">
        <v>2</v>
      </c>
      <c r="D21" s="5" t="s">
        <v>62</v>
      </c>
      <c r="E21" s="5" t="s">
        <v>26</v>
      </c>
    </row>
    <row r="22" spans="1:5" x14ac:dyDescent="0.25">
      <c r="A22" s="5" t="s">
        <v>73</v>
      </c>
      <c r="B22" s="2">
        <f>C22/E22</f>
        <v>4264.5</v>
      </c>
      <c r="C22" s="2">
        <f>C18</f>
        <v>70975</v>
      </c>
      <c r="D22" s="4">
        <f>E22/C22</f>
        <v>2.3449407902450465E-4</v>
      </c>
      <c r="E22" s="13">
        <f>C22*D5</f>
        <v>16.643217258764217</v>
      </c>
    </row>
    <row r="23" spans="1:5" x14ac:dyDescent="0.25">
      <c r="A23" s="5" t="s">
        <v>65</v>
      </c>
      <c r="B23" s="16">
        <f>E22-E18</f>
        <v>13.643217258764217</v>
      </c>
    </row>
    <row r="24" spans="1:5" x14ac:dyDescent="0.25">
      <c r="A24" s="5" t="s">
        <v>66</v>
      </c>
      <c r="B24" s="27">
        <f>E22/E18</f>
        <v>5.5477390862547393</v>
      </c>
      <c r="D24" s="19"/>
    </row>
    <row r="27" spans="1:5" x14ac:dyDescent="0.25">
      <c r="A27" s="5" t="s">
        <v>11</v>
      </c>
      <c r="D27" s="19"/>
    </row>
    <row r="28" spans="1:5" x14ac:dyDescent="0.25">
      <c r="A28" s="5" t="s">
        <v>75</v>
      </c>
      <c r="D28" s="19"/>
    </row>
    <row r="35" spans="4:4" x14ac:dyDescent="0.25">
      <c r="D35" s="19"/>
    </row>
    <row r="36" spans="4:4" x14ac:dyDescent="0.25">
      <c r="D36" s="19"/>
    </row>
    <row r="37" spans="4:4" x14ac:dyDescent="0.25">
      <c r="D37" s="23"/>
    </row>
    <row r="39" spans="4:4" x14ac:dyDescent="0.25">
      <c r="D39" s="19"/>
    </row>
    <row r="40" spans="4:4" x14ac:dyDescent="0.25">
      <c r="D40" s="19"/>
    </row>
    <row r="41" spans="4:4" x14ac:dyDescent="0.25">
      <c r="D41" s="23"/>
    </row>
    <row r="44" spans="4:4" x14ac:dyDescent="0.25">
      <c r="D44" s="19"/>
    </row>
    <row r="48" spans="4:4" x14ac:dyDescent="0.25">
      <c r="D48" s="19"/>
    </row>
    <row r="51" spans="4:4" x14ac:dyDescent="0.25">
      <c r="D51" s="19"/>
    </row>
    <row r="52" spans="4:4" x14ac:dyDescent="0.25">
      <c r="D52" s="19"/>
    </row>
    <row r="56" spans="4:4" x14ac:dyDescent="0.25">
      <c r="D56" s="19"/>
    </row>
    <row r="60" spans="4:4" x14ac:dyDescent="0.25">
      <c r="D60" s="19"/>
    </row>
    <row r="64" spans="4:4" x14ac:dyDescent="0.25">
      <c r="D64" s="19"/>
    </row>
    <row r="68" spans="4:4" x14ac:dyDescent="0.25">
      <c r="D68" s="19"/>
    </row>
    <row r="71" spans="4:4" x14ac:dyDescent="0.25">
      <c r="D71" s="19"/>
    </row>
    <row r="72" spans="4:4" x14ac:dyDescent="0.25">
      <c r="D72" s="19"/>
    </row>
    <row r="76" spans="4:4" x14ac:dyDescent="0.25">
      <c r="D76" s="19"/>
    </row>
    <row r="80" spans="4:4" x14ac:dyDescent="0.25">
      <c r="D80" s="19"/>
    </row>
    <row r="84" spans="4:4" x14ac:dyDescent="0.25">
      <c r="D84" s="19"/>
    </row>
    <row r="88" spans="4:4" x14ac:dyDescent="0.25">
      <c r="D88" s="19"/>
    </row>
    <row r="92" spans="4:4" x14ac:dyDescent="0.25">
      <c r="D92" s="19"/>
    </row>
    <row r="96" spans="4:4" x14ac:dyDescent="0.25">
      <c r="D96" s="19"/>
    </row>
    <row r="103" spans="4:4" x14ac:dyDescent="0.25">
      <c r="D103" s="19"/>
    </row>
    <row r="104" spans="4:4" x14ac:dyDescent="0.25">
      <c r="D104" s="19"/>
    </row>
    <row r="105" spans="4:4" x14ac:dyDescent="0.25">
      <c r="D105" s="23"/>
    </row>
    <row r="112" spans="4:4" x14ac:dyDescent="0.25">
      <c r="D112" s="19"/>
    </row>
    <row r="119" spans="4:4" x14ac:dyDescent="0.25">
      <c r="D119" s="19"/>
    </row>
    <row r="120" spans="4:4" x14ac:dyDescent="0.25">
      <c r="D120" s="19"/>
    </row>
    <row r="121" spans="4:4" x14ac:dyDescent="0.25">
      <c r="D121" s="23"/>
    </row>
    <row r="124" spans="4:4" x14ac:dyDescent="0.25">
      <c r="D124" s="19"/>
    </row>
    <row r="128" spans="4:4" x14ac:dyDescent="0.25">
      <c r="D128" s="19"/>
    </row>
    <row r="132" spans="4:4" x14ac:dyDescent="0.25">
      <c r="D132" s="19"/>
    </row>
    <row r="135" spans="4:4" x14ac:dyDescent="0.25">
      <c r="D135" s="19"/>
    </row>
    <row r="136" spans="4:4" x14ac:dyDescent="0.25">
      <c r="D136" s="19"/>
    </row>
    <row r="139" spans="4:4" x14ac:dyDescent="0.25">
      <c r="D139" s="19"/>
    </row>
    <row r="140" spans="4:4" x14ac:dyDescent="0.25">
      <c r="D140" s="19"/>
    </row>
    <row r="143" spans="4:4" x14ac:dyDescent="0.25">
      <c r="D143" s="19"/>
    </row>
    <row r="144" spans="4:4" x14ac:dyDescent="0.25">
      <c r="D144" s="19"/>
    </row>
    <row r="148" spans="4:4" x14ac:dyDescent="0.25">
      <c r="D148" s="19"/>
    </row>
    <row r="152" spans="4:4" x14ac:dyDescent="0.25">
      <c r="D152" s="19"/>
    </row>
    <row r="156" spans="4:4" x14ac:dyDescent="0.25">
      <c r="D156" s="19"/>
    </row>
    <row r="164" spans="4:4" x14ac:dyDescent="0.25">
      <c r="D164" s="19"/>
    </row>
    <row r="167" spans="4:4" x14ac:dyDescent="0.25">
      <c r="D167" s="19"/>
    </row>
    <row r="168" spans="4:4" x14ac:dyDescent="0.25">
      <c r="D168" s="19"/>
    </row>
    <row r="172" spans="4:4" x14ac:dyDescent="0.25">
      <c r="D172" s="19"/>
    </row>
    <row r="175" spans="4:4" x14ac:dyDescent="0.25">
      <c r="D175" s="19"/>
    </row>
    <row r="176" spans="4:4" x14ac:dyDescent="0.25">
      <c r="D176" s="19"/>
    </row>
    <row r="177" spans="4:4" x14ac:dyDescent="0.25">
      <c r="D177" s="23"/>
    </row>
    <row r="183" spans="4:4" x14ac:dyDescent="0.25">
      <c r="D183" s="19"/>
    </row>
    <row r="184" spans="4:4" x14ac:dyDescent="0.25">
      <c r="D184" s="19"/>
    </row>
    <row r="188" spans="4:4" x14ac:dyDescent="0.25">
      <c r="D188" s="19"/>
    </row>
    <row r="200" spans="4:4" x14ac:dyDescent="0.25">
      <c r="D200" s="19"/>
    </row>
    <row r="204" spans="4:4" x14ac:dyDescent="0.25">
      <c r="D204" s="19"/>
    </row>
    <row r="207" spans="4:4" x14ac:dyDescent="0.25">
      <c r="D207" s="19"/>
    </row>
    <row r="208" spans="4:4" x14ac:dyDescent="0.25">
      <c r="D208" s="19"/>
    </row>
    <row r="211" spans="4:4" x14ac:dyDescent="0.25">
      <c r="D211" s="19"/>
    </row>
    <row r="212" spans="4:4" x14ac:dyDescent="0.25">
      <c r="D212" s="19"/>
    </row>
    <row r="216" spans="4:4" x14ac:dyDescent="0.25">
      <c r="D216" s="19"/>
    </row>
    <row r="219" spans="4:4" x14ac:dyDescent="0.25">
      <c r="D219" s="19"/>
    </row>
    <row r="220" spans="4:4" x14ac:dyDescent="0.25">
      <c r="D220" s="19"/>
    </row>
    <row r="223" spans="4:4" x14ac:dyDescent="0.25">
      <c r="D223" s="19"/>
    </row>
    <row r="224" spans="4:4" x14ac:dyDescent="0.25">
      <c r="D224" s="19"/>
    </row>
    <row r="231" spans="4:4" x14ac:dyDescent="0.25">
      <c r="D231" s="19"/>
    </row>
    <row r="232" spans="4:4" x14ac:dyDescent="0.25">
      <c r="D232" s="19"/>
    </row>
    <row r="233" spans="4:4" x14ac:dyDescent="0.25">
      <c r="D233" s="23"/>
    </row>
    <row r="235" spans="4:4" x14ac:dyDescent="0.25">
      <c r="D235" s="19"/>
    </row>
    <row r="236" spans="4:4" x14ac:dyDescent="0.25">
      <c r="D236" s="19"/>
    </row>
    <row r="240" spans="4:4" x14ac:dyDescent="0.25">
      <c r="D240" s="19"/>
    </row>
    <row r="248" spans="4:4" x14ac:dyDescent="0.25">
      <c r="D248" s="19"/>
    </row>
    <row r="252" spans="4:4" x14ac:dyDescent="0.25">
      <c r="D252" s="19"/>
    </row>
    <row r="256" spans="4:4" x14ac:dyDescent="0.25">
      <c r="D256" s="19"/>
    </row>
    <row r="260" spans="4:4" x14ac:dyDescent="0.25">
      <c r="D260" s="19"/>
    </row>
    <row r="263" spans="4:4" x14ac:dyDescent="0.25">
      <c r="D263" s="19"/>
    </row>
    <row r="264" spans="4:4" x14ac:dyDescent="0.25">
      <c r="D264" s="19"/>
    </row>
    <row r="267" spans="4:4" x14ac:dyDescent="0.25">
      <c r="D267" s="19"/>
    </row>
    <row r="268" spans="4:4" x14ac:dyDescent="0.25">
      <c r="D268" s="19"/>
    </row>
    <row r="271" spans="4:4" x14ac:dyDescent="0.25">
      <c r="D271" s="19"/>
    </row>
    <row r="272" spans="4:4" x14ac:dyDescent="0.25">
      <c r="D272" s="19"/>
    </row>
    <row r="276" spans="4:4" x14ac:dyDescent="0.25">
      <c r="D276" s="19"/>
    </row>
    <row r="279" spans="4:4" x14ac:dyDescent="0.25">
      <c r="D279" s="19"/>
    </row>
    <row r="280" spans="4:4" x14ac:dyDescent="0.25">
      <c r="D280" s="19"/>
    </row>
    <row r="284" spans="4:4" x14ac:dyDescent="0.25">
      <c r="D284" s="24"/>
    </row>
    <row r="287" spans="4:4" x14ac:dyDescent="0.25">
      <c r="D287" s="19"/>
    </row>
    <row r="288" spans="4:4" x14ac:dyDescent="0.25">
      <c r="D288" s="19"/>
    </row>
    <row r="292" spans="4:4" x14ac:dyDescent="0.25">
      <c r="D292" s="19"/>
    </row>
    <row r="296" spans="4:4" x14ac:dyDescent="0.25">
      <c r="D296" s="19"/>
    </row>
    <row r="299" spans="4:4" x14ac:dyDescent="0.25">
      <c r="D299" s="19"/>
    </row>
    <row r="300" spans="4:4" x14ac:dyDescent="0.25">
      <c r="D300" s="19"/>
    </row>
    <row r="308" spans="4:4" x14ac:dyDescent="0.25">
      <c r="D308" s="19"/>
    </row>
    <row r="315" spans="4:4" x14ac:dyDescent="0.25">
      <c r="D315" s="19"/>
    </row>
    <row r="316" spans="4:4" x14ac:dyDescent="0.25">
      <c r="D316" s="19"/>
    </row>
    <row r="317" spans="4:4" x14ac:dyDescent="0.25">
      <c r="D317" s="23"/>
    </row>
    <row r="320" spans="4:4" x14ac:dyDescent="0.25">
      <c r="D320" s="24"/>
    </row>
    <row r="324" spans="4:4" x14ac:dyDescent="0.25">
      <c r="D324" s="19"/>
    </row>
    <row r="327" spans="4:4" x14ac:dyDescent="0.25">
      <c r="D327" s="19"/>
    </row>
    <row r="328" spans="4:4" x14ac:dyDescent="0.25">
      <c r="D328" s="19"/>
    </row>
    <row r="329" spans="4:4" x14ac:dyDescent="0.25">
      <c r="D329" s="23"/>
    </row>
    <row r="331" spans="4:4" x14ac:dyDescent="0.25">
      <c r="D331" s="19"/>
    </row>
    <row r="332" spans="4:4" x14ac:dyDescent="0.25">
      <c r="D332" s="19"/>
    </row>
    <row r="336" spans="4:4" x14ac:dyDescent="0.25">
      <c r="D336" s="19"/>
    </row>
    <row r="340" spans="4:4" x14ac:dyDescent="0.25">
      <c r="D340" s="19"/>
    </row>
    <row r="343" spans="4:4" x14ac:dyDescent="0.25">
      <c r="D343" s="19"/>
    </row>
    <row r="344" spans="4:4" x14ac:dyDescent="0.25">
      <c r="D344" s="19"/>
    </row>
    <row r="348" spans="4:4" x14ac:dyDescent="0.25">
      <c r="D348" s="19"/>
    </row>
    <row r="352" spans="4:4" x14ac:dyDescent="0.25">
      <c r="D352" s="19"/>
    </row>
    <row r="360" spans="4:4" x14ac:dyDescent="0.25">
      <c r="D360" s="19"/>
    </row>
    <row r="364" spans="4:4" x14ac:dyDescent="0.25">
      <c r="D364" s="19"/>
    </row>
    <row r="367" spans="4:4" x14ac:dyDescent="0.25">
      <c r="D367" s="19"/>
    </row>
    <row r="368" spans="4:4" x14ac:dyDescent="0.25">
      <c r="D368" s="19"/>
    </row>
    <row r="371" spans="4:4" x14ac:dyDescent="0.25">
      <c r="D371" s="19"/>
    </row>
    <row r="372" spans="4:4" x14ac:dyDescent="0.25">
      <c r="D372" s="19"/>
    </row>
    <row r="379" spans="4:4" x14ac:dyDescent="0.25">
      <c r="D379" s="19"/>
    </row>
    <row r="380" spans="4:4" x14ac:dyDescent="0.25">
      <c r="D380" s="19"/>
    </row>
    <row r="383" spans="4:4" x14ac:dyDescent="0.25">
      <c r="D383" s="19"/>
    </row>
    <row r="384" spans="4:4" x14ac:dyDescent="0.25">
      <c r="D384" s="19"/>
    </row>
    <row r="388" spans="4:4" x14ac:dyDescent="0.25">
      <c r="D388" s="19"/>
    </row>
    <row r="396" spans="4:4" x14ac:dyDescent="0.25">
      <c r="D396" s="19"/>
    </row>
    <row r="403" spans="4:4" x14ac:dyDescent="0.25">
      <c r="D403" s="19"/>
    </row>
    <row r="404" spans="4:4" x14ac:dyDescent="0.25">
      <c r="D404" s="19"/>
    </row>
    <row r="407" spans="4:4" x14ac:dyDescent="0.25">
      <c r="D407" s="19"/>
    </row>
    <row r="408" spans="4:4" x14ac:dyDescent="0.25">
      <c r="D408" s="19"/>
    </row>
    <row r="412" spans="4:4" x14ac:dyDescent="0.25">
      <c r="D412" s="19"/>
    </row>
    <row r="416" spans="4:4" x14ac:dyDescent="0.25">
      <c r="D416" s="19"/>
    </row>
    <row r="419" spans="4:4" x14ac:dyDescent="0.25">
      <c r="D419" s="19"/>
    </row>
    <row r="420" spans="4:4" x14ac:dyDescent="0.25">
      <c r="D420" s="19"/>
    </row>
    <row r="428" spans="4:4" x14ac:dyDescent="0.25">
      <c r="D428" s="19"/>
    </row>
    <row r="432" spans="4:4" x14ac:dyDescent="0.25">
      <c r="D432" s="19"/>
    </row>
    <row r="435" spans="4:4" x14ac:dyDescent="0.25">
      <c r="D435" s="19"/>
    </row>
    <row r="436" spans="4:4" x14ac:dyDescent="0.25">
      <c r="D436" s="19"/>
    </row>
    <row r="444" spans="4:4" x14ac:dyDescent="0.25">
      <c r="D444" s="19"/>
    </row>
    <row r="448" spans="4:4" x14ac:dyDescent="0.25">
      <c r="D448" s="19"/>
    </row>
    <row r="455" spans="4:4" x14ac:dyDescent="0.25">
      <c r="D455" s="19"/>
    </row>
    <row r="456" spans="4:4" x14ac:dyDescent="0.25">
      <c r="D456" s="19"/>
    </row>
    <row r="460" spans="4:4" x14ac:dyDescent="0.25">
      <c r="D460" s="19"/>
    </row>
    <row r="463" spans="4:4" x14ac:dyDescent="0.25">
      <c r="D463" s="19"/>
    </row>
    <row r="464" spans="4:4" x14ac:dyDescent="0.25">
      <c r="D464" s="19"/>
    </row>
    <row r="467" spans="4:4" x14ac:dyDescent="0.25">
      <c r="D467" s="19"/>
    </row>
    <row r="468" spans="4:4" x14ac:dyDescent="0.25">
      <c r="D468" s="19"/>
    </row>
    <row r="475" spans="4:4" x14ac:dyDescent="0.25">
      <c r="D475" s="19"/>
    </row>
    <row r="476" spans="4:4" x14ac:dyDescent="0.25">
      <c r="D476" s="19"/>
    </row>
    <row r="480" spans="4:4" x14ac:dyDescent="0.25">
      <c r="D480" s="19"/>
    </row>
    <row r="484" spans="4:4" x14ac:dyDescent="0.25">
      <c r="D484" s="19"/>
    </row>
    <row r="488" spans="4:4" x14ac:dyDescent="0.25">
      <c r="D488" s="19"/>
    </row>
    <row r="496" spans="4:4" x14ac:dyDescent="0.25">
      <c r="D496" s="19"/>
    </row>
    <row r="512" spans="4:4" x14ac:dyDescent="0.25">
      <c r="D512" s="19"/>
    </row>
    <row r="523" spans="4:4" x14ac:dyDescent="0.25">
      <c r="D523" s="19"/>
    </row>
    <row r="524" spans="4:4" x14ac:dyDescent="0.25">
      <c r="D524" s="19"/>
    </row>
    <row r="525" spans="4:4" x14ac:dyDescent="0.25">
      <c r="D525" s="23"/>
    </row>
    <row r="527" spans="4:4" x14ac:dyDescent="0.25">
      <c r="D527" s="19"/>
    </row>
    <row r="528" spans="4:4" x14ac:dyDescent="0.25">
      <c r="D528" s="19"/>
    </row>
    <row r="532" spans="4:4" x14ac:dyDescent="0.25">
      <c r="D532" s="19"/>
    </row>
    <row r="536" spans="4:4" x14ac:dyDescent="0.25">
      <c r="D536" s="19"/>
    </row>
    <row r="540" spans="4:4" x14ac:dyDescent="0.25">
      <c r="D540" s="19"/>
    </row>
    <row r="548" spans="4:4" x14ac:dyDescent="0.25">
      <c r="D548" s="19"/>
    </row>
    <row r="556" spans="4:4" x14ac:dyDescent="0.25">
      <c r="D556" s="19"/>
    </row>
    <row r="559" spans="4:4" x14ac:dyDescent="0.25">
      <c r="D559" s="19"/>
    </row>
    <row r="560" spans="4:4" x14ac:dyDescent="0.25">
      <c r="D560" s="19"/>
    </row>
    <row r="561" spans="4:4" x14ac:dyDescent="0.25">
      <c r="D561" s="23"/>
    </row>
    <row r="564" spans="4:4" x14ac:dyDescent="0.25">
      <c r="D564" s="19"/>
    </row>
    <row r="567" spans="4:4" x14ac:dyDescent="0.25">
      <c r="D567" s="19"/>
    </row>
    <row r="568" spans="4:4" x14ac:dyDescent="0.25">
      <c r="D568" s="19"/>
    </row>
    <row r="569" spans="4:4" x14ac:dyDescent="0.25">
      <c r="D569" s="23"/>
    </row>
    <row r="576" spans="4:4" x14ac:dyDescent="0.25">
      <c r="D576" s="19"/>
    </row>
    <row r="580" spans="4:4" x14ac:dyDescent="0.25">
      <c r="D580" s="19"/>
    </row>
    <row r="592" spans="4:4" x14ac:dyDescent="0.25">
      <c r="D592" s="19"/>
    </row>
    <row r="600" spans="4:4" x14ac:dyDescent="0.25">
      <c r="D600" s="19"/>
    </row>
    <row r="604" spans="4:4" x14ac:dyDescent="0.25">
      <c r="D604" s="19"/>
    </row>
    <row r="608" spans="4:4" x14ac:dyDescent="0.25">
      <c r="D608" s="19"/>
    </row>
    <row r="612" spans="4:4" x14ac:dyDescent="0.25">
      <c r="D612" s="19"/>
    </row>
    <row r="615" spans="4:4" x14ac:dyDescent="0.25">
      <c r="D615" s="19"/>
    </row>
    <row r="616" spans="4:4" x14ac:dyDescent="0.25">
      <c r="D616" s="19"/>
    </row>
    <row r="623" spans="4:4" x14ac:dyDescent="0.25">
      <c r="D623" s="19"/>
    </row>
    <row r="624" spans="4:4" x14ac:dyDescent="0.25">
      <c r="D624" s="19"/>
    </row>
    <row r="625" spans="4:4" x14ac:dyDescent="0.25">
      <c r="D625" s="23"/>
    </row>
    <row r="628" spans="4:4" x14ac:dyDescent="0.25">
      <c r="D628" s="19"/>
    </row>
    <row r="632" spans="4:4" x14ac:dyDescent="0.25">
      <c r="D632" s="19"/>
    </row>
    <row r="640" spans="4:4" x14ac:dyDescent="0.25">
      <c r="D640" s="19"/>
    </row>
    <row r="644" spans="4:4" x14ac:dyDescent="0.25">
      <c r="D644" s="19"/>
    </row>
    <row r="648" spans="4:4" x14ac:dyDescent="0.25">
      <c r="D648" s="19"/>
    </row>
    <row r="652" spans="4:4" x14ac:dyDescent="0.25">
      <c r="D652" s="19"/>
    </row>
    <row r="660" spans="4:4" x14ac:dyDescent="0.25">
      <c r="D660" s="19"/>
    </row>
    <row r="663" spans="4:4" x14ac:dyDescent="0.25">
      <c r="D663" s="19"/>
    </row>
    <row r="664" spans="4:4" x14ac:dyDescent="0.25">
      <c r="D664" s="19"/>
    </row>
    <row r="672" spans="4:4" x14ac:dyDescent="0.25">
      <c r="D672" s="19"/>
    </row>
    <row r="680" spans="4:4" x14ac:dyDescent="0.25">
      <c r="D680" s="19"/>
    </row>
    <row r="692" spans="4:4" x14ac:dyDescent="0.25">
      <c r="D692" s="19"/>
    </row>
    <row r="708" spans="4:4" x14ac:dyDescent="0.25">
      <c r="D708" s="19"/>
    </row>
    <row r="716" spans="4:4" x14ac:dyDescent="0.25">
      <c r="D716" s="19"/>
    </row>
    <row r="719" spans="4:4" x14ac:dyDescent="0.25">
      <c r="D719" s="19"/>
    </row>
    <row r="720" spans="4:4" x14ac:dyDescent="0.25">
      <c r="D720" s="19"/>
    </row>
    <row r="724" spans="4:4" x14ac:dyDescent="0.25">
      <c r="D724" s="19"/>
    </row>
    <row r="732" spans="4:4" x14ac:dyDescent="0.25">
      <c r="D732" s="19"/>
    </row>
    <row r="736" spans="4:4" x14ac:dyDescent="0.25">
      <c r="D736" s="19"/>
    </row>
    <row r="744" spans="4:4" x14ac:dyDescent="0.25">
      <c r="D744" s="19"/>
    </row>
    <row r="752" spans="4:4" x14ac:dyDescent="0.25">
      <c r="D752" s="19"/>
    </row>
    <row r="755" spans="4:4" x14ac:dyDescent="0.25">
      <c r="D755" s="19"/>
    </row>
    <row r="756" spans="4:4" x14ac:dyDescent="0.25">
      <c r="D756" s="19"/>
    </row>
    <row r="760" spans="4:4" x14ac:dyDescent="0.25">
      <c r="D760" s="19"/>
    </row>
    <row r="763" spans="4:4" x14ac:dyDescent="0.25">
      <c r="D763" s="19"/>
    </row>
    <row r="764" spans="4:4" x14ac:dyDescent="0.25">
      <c r="D764" s="19"/>
    </row>
    <row r="772" spans="4:4" x14ac:dyDescent="0.25">
      <c r="D772" s="19"/>
    </row>
    <row r="780" spans="4:4" x14ac:dyDescent="0.25">
      <c r="D780" s="19"/>
    </row>
    <row r="828" spans="4:4" x14ac:dyDescent="0.25">
      <c r="D828" s="19"/>
    </row>
    <row r="832" spans="4:4" x14ac:dyDescent="0.25">
      <c r="D832" s="19"/>
    </row>
    <row r="835" spans="4:4" x14ac:dyDescent="0.25">
      <c r="D835" s="19"/>
    </row>
    <row r="836" spans="4:4" x14ac:dyDescent="0.25">
      <c r="D836" s="19"/>
    </row>
    <row r="840" spans="4:4" x14ac:dyDescent="0.25">
      <c r="D840" s="19"/>
    </row>
    <row r="843" spans="4:4" x14ac:dyDescent="0.25">
      <c r="D843" s="19"/>
    </row>
    <row r="844" spans="4:4" x14ac:dyDescent="0.25">
      <c r="D844" s="19"/>
    </row>
    <row r="845" spans="4:4" x14ac:dyDescent="0.25">
      <c r="D845" s="23"/>
    </row>
    <row r="848" spans="4:4" x14ac:dyDescent="0.25">
      <c r="D848" s="19"/>
    </row>
    <row r="851" spans="4:4" x14ac:dyDescent="0.25">
      <c r="D851" s="19"/>
    </row>
    <row r="852" spans="4:4" x14ac:dyDescent="0.25">
      <c r="D852" s="19"/>
    </row>
    <row r="855" spans="4:4" x14ac:dyDescent="0.25">
      <c r="D855" s="19"/>
    </row>
    <row r="856" spans="4:4" x14ac:dyDescent="0.25">
      <c r="D856" s="19"/>
    </row>
    <row r="863" spans="4:4" x14ac:dyDescent="0.25">
      <c r="D863" s="19"/>
    </row>
    <row r="864" spans="4:4" x14ac:dyDescent="0.25">
      <c r="D864" s="19"/>
    </row>
    <row r="865" spans="4:4" x14ac:dyDescent="0.25">
      <c r="D865" s="23"/>
    </row>
    <row r="868" spans="4:4" x14ac:dyDescent="0.25">
      <c r="D868" s="19"/>
    </row>
    <row r="872" spans="4:4" x14ac:dyDescent="0.25">
      <c r="D872" s="19"/>
    </row>
    <row r="876" spans="4:4" x14ac:dyDescent="0.25">
      <c r="D876" s="19"/>
    </row>
    <row r="880" spans="4:4" x14ac:dyDescent="0.25">
      <c r="D880" s="19"/>
    </row>
    <row r="884" spans="4:4" x14ac:dyDescent="0.25">
      <c r="D884" s="19"/>
    </row>
    <row r="888" spans="4:4" x14ac:dyDescent="0.25">
      <c r="D888" s="19"/>
    </row>
    <row r="892" spans="4:4" x14ac:dyDescent="0.25">
      <c r="D892" s="19"/>
    </row>
    <row r="896" spans="4:4" x14ac:dyDescent="0.25">
      <c r="D896" s="19"/>
    </row>
    <row r="899" spans="4:4" x14ac:dyDescent="0.25">
      <c r="D899" s="19"/>
    </row>
    <row r="900" spans="4:4" x14ac:dyDescent="0.25">
      <c r="D900" s="19"/>
    </row>
    <row r="903" spans="4:4" x14ac:dyDescent="0.25">
      <c r="D903" s="19"/>
    </row>
    <row r="904" spans="4:4" x14ac:dyDescent="0.25">
      <c r="D904" s="19"/>
    </row>
    <row r="905" spans="4:4" x14ac:dyDescent="0.25">
      <c r="D905" s="23"/>
    </row>
    <row r="908" spans="4:4" x14ac:dyDescent="0.25">
      <c r="D908" s="19"/>
    </row>
    <row r="912" spans="4:4" x14ac:dyDescent="0.25">
      <c r="D912" s="19"/>
    </row>
    <row r="916" spans="4:4" x14ac:dyDescent="0.25">
      <c r="D916" s="19"/>
    </row>
    <row r="920" spans="4:4" x14ac:dyDescent="0.25">
      <c r="D920" s="19"/>
    </row>
    <row r="924" spans="4:4" x14ac:dyDescent="0.25">
      <c r="D924" s="19"/>
    </row>
    <row r="931" spans="4:4" x14ac:dyDescent="0.25">
      <c r="D931" s="19"/>
    </row>
    <row r="932" spans="4:4" x14ac:dyDescent="0.25">
      <c r="D932" s="19"/>
    </row>
    <row r="940" spans="4:4" x14ac:dyDescent="0.25">
      <c r="D940" s="19"/>
    </row>
    <row r="944" spans="4:4" x14ac:dyDescent="0.25">
      <c r="D944" s="19"/>
    </row>
    <row r="948" spans="4:4" x14ac:dyDescent="0.25">
      <c r="D948" s="19"/>
    </row>
    <row r="952" spans="4:4" x14ac:dyDescent="0.25">
      <c r="D952" s="19"/>
    </row>
    <row r="956" spans="4:4" x14ac:dyDescent="0.25">
      <c r="D956" s="19"/>
    </row>
    <row r="959" spans="4:4" x14ac:dyDescent="0.25">
      <c r="D959" s="19"/>
    </row>
    <row r="960" spans="4:4" x14ac:dyDescent="0.25">
      <c r="D960" s="19"/>
    </row>
    <row r="964" spans="4:4" x14ac:dyDescent="0.25">
      <c r="D964" s="19"/>
    </row>
    <row r="968" spans="4:4" x14ac:dyDescent="0.25">
      <c r="D968" s="19"/>
    </row>
    <row r="972" spans="4:4" x14ac:dyDescent="0.25">
      <c r="D972" s="19"/>
    </row>
    <row r="976" spans="4:4" x14ac:dyDescent="0.25">
      <c r="D976" s="19"/>
    </row>
    <row r="984" spans="4:4" x14ac:dyDescent="0.25">
      <c r="D984" s="19"/>
    </row>
    <row r="991" spans="4:4" x14ac:dyDescent="0.25">
      <c r="D991" s="19"/>
    </row>
    <row r="992" spans="4:4" x14ac:dyDescent="0.25">
      <c r="D992" s="19"/>
    </row>
    <row r="996" spans="4:4" x14ac:dyDescent="0.25">
      <c r="D996" s="19"/>
    </row>
    <row r="1000" spans="4:4" x14ac:dyDescent="0.25">
      <c r="D1000" s="19"/>
    </row>
    <row r="1003" spans="4:4" x14ac:dyDescent="0.25">
      <c r="D1003" s="19"/>
    </row>
    <row r="1004" spans="4:4" x14ac:dyDescent="0.25">
      <c r="D1004" s="19"/>
    </row>
    <row r="1012" spans="4:4" x14ac:dyDescent="0.25">
      <c r="D1012" s="19"/>
    </row>
    <row r="1016" spans="4:4" x14ac:dyDescent="0.25">
      <c r="D1016" s="19"/>
    </row>
    <row r="1020" spans="4:4" x14ac:dyDescent="0.25">
      <c r="D1020" s="19"/>
    </row>
    <row r="1036" spans="4:4" x14ac:dyDescent="0.25">
      <c r="D1036" s="19"/>
    </row>
    <row r="1096" spans="4:4" x14ac:dyDescent="0.25">
      <c r="D1096" s="19"/>
    </row>
    <row r="1132" spans="4:4" x14ac:dyDescent="0.25">
      <c r="D1132" s="19"/>
    </row>
    <row r="1156" spans="4:4" x14ac:dyDescent="0.25">
      <c r="D1156" s="19"/>
    </row>
    <row r="1164" spans="4:4" x14ac:dyDescent="0.25">
      <c r="D1164" s="19"/>
    </row>
    <row r="1184" spans="4:4" x14ac:dyDescent="0.25">
      <c r="D1184" s="19"/>
    </row>
    <row r="1188" spans="4:4" x14ac:dyDescent="0.25">
      <c r="D1188" s="19"/>
    </row>
    <row r="1199" spans="4:4" x14ac:dyDescent="0.25">
      <c r="D1199" s="19"/>
    </row>
    <row r="1200" spans="4:4" x14ac:dyDescent="0.25">
      <c r="D1200" s="19"/>
    </row>
    <row r="1208" spans="4:4" x14ac:dyDescent="0.25">
      <c r="D1208" s="19"/>
    </row>
    <row r="1212" spans="4:4" x14ac:dyDescent="0.25">
      <c r="D1212" s="19"/>
    </row>
    <row r="1224" spans="4:4" x14ac:dyDescent="0.25">
      <c r="D1224" s="19"/>
    </row>
    <row r="1243" spans="4:4" x14ac:dyDescent="0.25">
      <c r="D1243" s="19"/>
    </row>
    <row r="1244" spans="4:4" x14ac:dyDescent="0.25">
      <c r="D1244" s="19"/>
    </row>
    <row r="1248" spans="4:4" x14ac:dyDescent="0.25">
      <c r="D1248" s="19"/>
    </row>
    <row r="1264" spans="4:4" x14ac:dyDescent="0.25">
      <c r="D1264" s="19"/>
    </row>
    <row r="1276" spans="4:4" x14ac:dyDescent="0.25">
      <c r="D1276" s="19"/>
    </row>
    <row r="1292" spans="4:4" x14ac:dyDescent="0.25">
      <c r="D1292" s="19"/>
    </row>
    <row r="1303" spans="4:4" x14ac:dyDescent="0.25">
      <c r="D1303" s="19"/>
    </row>
    <row r="1304" spans="4:4" x14ac:dyDescent="0.25">
      <c r="D1304" s="19"/>
    </row>
    <row r="1308" spans="4:4" x14ac:dyDescent="0.25">
      <c r="D1308" s="19"/>
    </row>
    <row r="1320" spans="4:4" x14ac:dyDescent="0.25">
      <c r="D1320" s="19"/>
    </row>
    <row r="1336" spans="4:4" x14ac:dyDescent="0.25">
      <c r="D1336" s="19"/>
    </row>
    <row r="1340" spans="4:4" x14ac:dyDescent="0.25">
      <c r="D1340" s="19"/>
    </row>
    <row r="1347" spans="4:4" x14ac:dyDescent="0.25">
      <c r="D1347" s="19"/>
    </row>
    <row r="1348" spans="4:4" x14ac:dyDescent="0.25">
      <c r="D1348" s="19"/>
    </row>
    <row r="1356" spans="4:4" x14ac:dyDescent="0.25">
      <c r="D1356" s="19"/>
    </row>
    <row r="1364" spans="4:4" x14ac:dyDescent="0.25">
      <c r="D1364" s="19"/>
    </row>
    <row r="1384" spans="4:4" x14ac:dyDescent="0.25">
      <c r="D1384" s="19"/>
    </row>
    <row r="1400" spans="4:4" x14ac:dyDescent="0.25">
      <c r="D1400" s="19"/>
    </row>
    <row r="1440" spans="4:4" x14ac:dyDescent="0.25">
      <c r="D1440" s="19"/>
    </row>
    <row r="1460" spans="4:4" x14ac:dyDescent="0.25">
      <c r="D1460" s="19"/>
    </row>
    <row r="1472" spans="4:4" x14ac:dyDescent="0.25">
      <c r="D1472" s="19"/>
    </row>
    <row r="1476" spans="4:4" x14ac:dyDescent="0.25">
      <c r="D1476" s="19"/>
    </row>
    <row r="1480" spans="4:4" x14ac:dyDescent="0.25">
      <c r="D1480" s="19"/>
    </row>
    <row r="1507" spans="4:4" x14ac:dyDescent="0.25">
      <c r="D1507" s="19"/>
    </row>
    <row r="1508" spans="4:4" x14ac:dyDescent="0.25">
      <c r="D1508" s="19"/>
    </row>
    <row r="1516" spans="4:4" x14ac:dyDescent="0.25">
      <c r="D1516" s="19"/>
    </row>
    <row r="1524" spans="4:4" x14ac:dyDescent="0.25">
      <c r="D1524" s="19"/>
    </row>
    <row r="1612" spans="4:4" x14ac:dyDescent="0.25">
      <c r="D1612" s="1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55799-7EFD-4B06-A16A-0B393DC46A51}">
  <dimension ref="A1:E11"/>
  <sheetViews>
    <sheetView workbookViewId="0">
      <selection activeCell="A10" sqref="A10"/>
    </sheetView>
  </sheetViews>
  <sheetFormatPr defaultRowHeight="15" x14ac:dyDescent="0.25"/>
  <cols>
    <col min="1" max="1" width="18.42578125" customWidth="1"/>
    <col min="2" max="2" width="10.5703125" bestFit="1" customWidth="1"/>
    <col min="3" max="3" width="14.28515625" bestFit="1" customWidth="1"/>
    <col min="4" max="4" width="10.5703125" bestFit="1" customWidth="1"/>
  </cols>
  <sheetData>
    <row r="1" spans="1:5" x14ac:dyDescent="0.25">
      <c r="A1" t="s">
        <v>67</v>
      </c>
      <c r="B1" t="s">
        <v>22</v>
      </c>
      <c r="C1" t="s">
        <v>2</v>
      </c>
      <c r="D1" t="s">
        <v>50</v>
      </c>
      <c r="E1" t="s">
        <v>26</v>
      </c>
    </row>
    <row r="2" spans="1:5" x14ac:dyDescent="0.25">
      <c r="A2">
        <v>0</v>
      </c>
      <c r="B2" s="1">
        <v>0</v>
      </c>
      <c r="C2" s="1">
        <v>141712</v>
      </c>
      <c r="D2" s="4">
        <v>0</v>
      </c>
      <c r="E2">
        <v>0</v>
      </c>
    </row>
    <row r="3" spans="1:5" x14ac:dyDescent="0.25">
      <c r="A3">
        <v>1</v>
      </c>
      <c r="B3" s="1">
        <v>9551</v>
      </c>
      <c r="C3" s="1">
        <v>1442244</v>
      </c>
      <c r="D3" s="4">
        <v>1.05E-4</v>
      </c>
      <c r="E3">
        <v>151</v>
      </c>
    </row>
    <row r="4" spans="1:5" x14ac:dyDescent="0.25">
      <c r="D4" s="12"/>
    </row>
    <row r="5" spans="1:5" x14ac:dyDescent="0.25">
      <c r="A5" t="s">
        <v>68</v>
      </c>
      <c r="B5" t="s">
        <v>22</v>
      </c>
      <c r="C5" t="s">
        <v>2</v>
      </c>
      <c r="D5" t="s">
        <v>50</v>
      </c>
      <c r="E5" t="s">
        <v>26</v>
      </c>
    </row>
    <row r="6" spans="1:5" x14ac:dyDescent="0.25">
      <c r="A6" t="s">
        <v>69</v>
      </c>
      <c r="B6" s="2">
        <f>C6/E6</f>
        <v>9523.8095238095229</v>
      </c>
      <c r="C6" s="2">
        <f>C2</f>
        <v>141712</v>
      </c>
      <c r="D6" s="4">
        <f>E6/C6</f>
        <v>1.05E-4</v>
      </c>
      <c r="E6" s="22">
        <f>C6*D3</f>
        <v>14.879760000000001</v>
      </c>
    </row>
    <row r="7" spans="1:5" x14ac:dyDescent="0.25">
      <c r="A7" t="s">
        <v>71</v>
      </c>
      <c r="B7" s="13">
        <f>E6-E2</f>
        <v>14.879760000000001</v>
      </c>
      <c r="C7" s="2"/>
      <c r="D7" s="4"/>
      <c r="E7" s="22"/>
    </row>
    <row r="8" spans="1:5" x14ac:dyDescent="0.25">
      <c r="A8" t="s">
        <v>72</v>
      </c>
      <c r="B8" s="2"/>
      <c r="C8" s="2"/>
      <c r="D8" s="4"/>
      <c r="E8" s="22"/>
    </row>
    <row r="10" spans="1:5" x14ac:dyDescent="0.25">
      <c r="A10" s="5" t="s">
        <v>11</v>
      </c>
    </row>
    <row r="11" spans="1:5" x14ac:dyDescent="0.25">
      <c r="A1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 Demographics</vt:lpstr>
      <vt:lpstr>Sheet2</vt:lpstr>
      <vt:lpstr>Spending by State x Source</vt:lpstr>
      <vt:lpstr>Spending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2020-07-17T14:28:45Z</dcterms:created>
  <dcterms:modified xsi:type="dcterms:W3CDTF">2020-07-17T16:43:12Z</dcterms:modified>
</cp:coreProperties>
</file>