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245439\dv\warhammer-list-builder\"/>
    </mc:Choice>
  </mc:AlternateContent>
  <xr:revisionPtr revIDLastSave="0" documentId="13_ncr:1_{F3F2D119-D4C4-40BA-846A-A795DF5BB3D0}" xr6:coauthVersionLast="47" xr6:coauthVersionMax="47" xr10:uidLastSave="{00000000-0000-0000-0000-000000000000}"/>
  <bookViews>
    <workbookView xWindow="13890" yWindow="-16365" windowWidth="29040" windowHeight="15840" tabRatio="840" activeTab="7" xr2:uid="{00000000-000D-0000-FFFF-FFFF00000000}"/>
  </bookViews>
  <sheets>
    <sheet name="Fantasy_Baseline_Stats" sheetId="1" r:id="rId1"/>
    <sheet name="Fantasy_Units" sheetId="2" r:id="rId2"/>
    <sheet name="Fantasy_Relations" sheetId="3" r:id="rId3"/>
    <sheet name="Dark_Ages_Baseline_Stats" sheetId="4" r:id="rId4"/>
    <sheet name="Dark_Ages_Units" sheetId="5" r:id="rId5"/>
    <sheet name="Dark_Ages_Relations" sheetId="6" r:id="rId6"/>
    <sheet name="Factions" sheetId="7" r:id="rId7"/>
    <sheet name="Weapons" sheetId="8" r:id="rId8"/>
    <sheet name="Weapon_Traits" sheetId="9" r:id="rId9"/>
    <sheet name="Abilities" sheetId="10" r:id="rId10"/>
    <sheet name="Armour" sheetId="11" r:id="rId11"/>
    <sheet name="Mou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60" i="3" l="1"/>
  <c r="I53" i="3"/>
  <c r="CL48" i="3"/>
  <c r="CK48" i="3"/>
  <c r="CJ48" i="3"/>
  <c r="CI48" i="3"/>
  <c r="CH48" i="3"/>
  <c r="CG48" i="3"/>
  <c r="CL44" i="3"/>
  <c r="CK44" i="3"/>
  <c r="CJ44" i="3"/>
  <c r="CI44" i="3"/>
  <c r="CH44" i="3"/>
  <c r="CG44" i="3"/>
  <c r="CL40" i="3"/>
  <c r="CK40" i="3"/>
  <c r="CJ40" i="3"/>
  <c r="CI40" i="3"/>
  <c r="CH40" i="3"/>
  <c r="CG40" i="3"/>
  <c r="CL37" i="3"/>
  <c r="CK37" i="3"/>
  <c r="CJ37" i="3"/>
  <c r="CI37" i="3"/>
  <c r="CH37" i="3"/>
  <c r="CG37" i="3"/>
  <c r="CL27" i="3"/>
  <c r="CK27" i="3"/>
  <c r="CJ27" i="3"/>
  <c r="CI27" i="3"/>
  <c r="CH27" i="3"/>
  <c r="CG27" i="3"/>
  <c r="CL22" i="3"/>
  <c r="CK22" i="3"/>
  <c r="CJ22" i="3"/>
  <c r="CI22" i="3"/>
  <c r="CH22" i="3"/>
  <c r="CG22" i="3"/>
  <c r="CL13" i="3"/>
  <c r="CK13" i="3"/>
  <c r="CJ13" i="3"/>
  <c r="CI13" i="3"/>
  <c r="CH13" i="3"/>
  <c r="CG13" i="3"/>
  <c r="CL3" i="3"/>
  <c r="CK3" i="3"/>
  <c r="CJ3" i="3"/>
  <c r="CI3" i="3"/>
  <c r="CH3" i="3"/>
  <c r="CG3"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AM78" i="3"/>
  <c r="AN78" i="3"/>
  <c r="AO78" i="3"/>
  <c r="AP78" i="3"/>
  <c r="AQ78" i="3"/>
  <c r="AR78" i="3"/>
  <c r="AS78" i="3"/>
  <c r="AT78" i="3"/>
  <c r="AU78" i="3"/>
  <c r="AV78" i="3"/>
  <c r="AW78" i="3"/>
  <c r="AX78" i="3"/>
  <c r="AY78" i="3"/>
  <c r="AZ78" i="3"/>
  <c r="BA78" i="3"/>
  <c r="BB78" i="3"/>
  <c r="BC78" i="3"/>
  <c r="BD78" i="3"/>
  <c r="BE78" i="3"/>
  <c r="BF78" i="3"/>
  <c r="BG78" i="3"/>
  <c r="BH78" i="3"/>
  <c r="BI78" i="3"/>
  <c r="BJ78" i="3"/>
  <c r="BK78" i="3"/>
  <c r="BL78" i="3"/>
  <c r="BM78" i="3"/>
  <c r="BN78" i="3"/>
  <c r="BO78" i="3"/>
  <c r="BP78" i="3"/>
  <c r="BQ78" i="3"/>
  <c r="BR78" i="3"/>
  <c r="BS78" i="3"/>
  <c r="BT78" i="3"/>
  <c r="BU78" i="3"/>
  <c r="BV78" i="3"/>
  <c r="BW78" i="3"/>
  <c r="BX78" i="3"/>
  <c r="BY78" i="3"/>
  <c r="BZ78" i="3"/>
  <c r="CA78" i="3"/>
  <c r="CB78" i="3"/>
  <c r="CC78" i="3"/>
  <c r="CD78" i="3"/>
  <c r="CE78" i="3"/>
  <c r="CG78" i="3"/>
  <c r="J78"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AM74" i="3"/>
  <c r="AN74" i="3"/>
  <c r="AO74" i="3"/>
  <c r="AP74" i="3"/>
  <c r="AQ74" i="3"/>
  <c r="AR74" i="3"/>
  <c r="AS74" i="3"/>
  <c r="AT74" i="3"/>
  <c r="AU74" i="3"/>
  <c r="AV74" i="3"/>
  <c r="AW74" i="3"/>
  <c r="AX74" i="3"/>
  <c r="AY74" i="3"/>
  <c r="AZ74" i="3"/>
  <c r="BA74" i="3"/>
  <c r="BB74" i="3"/>
  <c r="BC74" i="3"/>
  <c r="BD74" i="3"/>
  <c r="BE74" i="3"/>
  <c r="BF74" i="3"/>
  <c r="BG74" i="3"/>
  <c r="BH74" i="3"/>
  <c r="BI74" i="3"/>
  <c r="BJ74" i="3"/>
  <c r="BK74" i="3"/>
  <c r="BL74" i="3"/>
  <c r="BM74" i="3"/>
  <c r="BN74" i="3"/>
  <c r="BO74" i="3"/>
  <c r="BP74" i="3"/>
  <c r="BQ74" i="3"/>
  <c r="BR74" i="3"/>
  <c r="BS74" i="3"/>
  <c r="BT74" i="3"/>
  <c r="BU74" i="3"/>
  <c r="BV74" i="3"/>
  <c r="BW74" i="3"/>
  <c r="BX74" i="3"/>
  <c r="BY74" i="3"/>
  <c r="BZ74" i="3"/>
  <c r="CA74" i="3"/>
  <c r="CB74" i="3"/>
  <c r="CC74" i="3"/>
  <c r="CD74" i="3"/>
  <c r="CE74" i="3"/>
  <c r="CG74" i="3"/>
  <c r="M65" i="3"/>
  <c r="N65" i="3"/>
  <c r="O65" i="3"/>
  <c r="P65" i="3"/>
  <c r="Q65" i="3"/>
  <c r="R65" i="3"/>
  <c r="S65" i="3"/>
  <c r="T65" i="3"/>
  <c r="U65" i="3"/>
  <c r="V65" i="3"/>
  <c r="W65" i="3"/>
  <c r="X65" i="3"/>
  <c r="Y65" i="3"/>
  <c r="Z65" i="3"/>
  <c r="AA65" i="3"/>
  <c r="AB65" i="3"/>
  <c r="AC65" i="3"/>
  <c r="AD65" i="3"/>
  <c r="AE65" i="3"/>
  <c r="AF65" i="3"/>
  <c r="AG65" i="3"/>
  <c r="AH65" i="3"/>
  <c r="AI65" i="3"/>
  <c r="AJ65" i="3"/>
  <c r="AK65" i="3"/>
  <c r="AL65" i="3"/>
  <c r="AM65" i="3"/>
  <c r="AN65" i="3"/>
  <c r="AO65" i="3"/>
  <c r="AP65" i="3"/>
  <c r="AQ65" i="3"/>
  <c r="AR65" i="3"/>
  <c r="AS65" i="3"/>
  <c r="AT65" i="3"/>
  <c r="AU65" i="3"/>
  <c r="AV65" i="3"/>
  <c r="AW65" i="3"/>
  <c r="AX65" i="3"/>
  <c r="AY65" i="3"/>
  <c r="AZ65" i="3"/>
  <c r="BA65" i="3"/>
  <c r="BB65" i="3"/>
  <c r="BC65" i="3"/>
  <c r="BD65" i="3"/>
  <c r="BE65" i="3"/>
  <c r="BF65" i="3"/>
  <c r="BG65" i="3"/>
  <c r="BH65" i="3"/>
  <c r="BI65" i="3"/>
  <c r="BJ65" i="3"/>
  <c r="BK65" i="3"/>
  <c r="BL65" i="3"/>
  <c r="BM65" i="3"/>
  <c r="BN65" i="3"/>
  <c r="BO65" i="3"/>
  <c r="BP65" i="3"/>
  <c r="BQ65" i="3"/>
  <c r="BR65" i="3"/>
  <c r="BS65" i="3"/>
  <c r="BT65" i="3"/>
  <c r="BU65" i="3"/>
  <c r="BV65" i="3"/>
  <c r="BW65" i="3"/>
  <c r="BX65" i="3"/>
  <c r="BY65" i="3"/>
  <c r="BZ65" i="3"/>
  <c r="CA65" i="3"/>
  <c r="CB65" i="3"/>
  <c r="CC65" i="3"/>
  <c r="CD65" i="3"/>
  <c r="CE65" i="3"/>
  <c r="CG65" i="3"/>
  <c r="L65" i="3"/>
  <c r="K65" i="3"/>
  <c r="J65" i="3"/>
  <c r="A3" i="3" l="1"/>
  <c r="B3"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A3" i="3"/>
  <c r="CB3" i="3"/>
  <c r="CC3" i="3"/>
  <c r="CD3" i="3"/>
  <c r="CE3" i="3"/>
  <c r="CF3"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L20" i="3"/>
  <c r="BM20" i="3"/>
  <c r="BN20" i="3"/>
  <c r="BO20" i="3"/>
  <c r="BP20" i="3"/>
  <c r="BQ20" i="3"/>
  <c r="BR20" i="3"/>
  <c r="BS20" i="3"/>
  <c r="BT20" i="3"/>
  <c r="BU20" i="3"/>
  <c r="BV20" i="3"/>
  <c r="BW20" i="3"/>
  <c r="BX20" i="3"/>
  <c r="BY20" i="3"/>
  <c r="BZ20" i="3"/>
  <c r="CA20" i="3"/>
  <c r="CB20" i="3"/>
  <c r="CC20" i="3"/>
  <c r="CD20" i="3"/>
  <c r="CE20" i="3"/>
  <c r="CF20"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W28" i="3"/>
  <c r="BX28" i="3"/>
  <c r="BY28" i="3"/>
  <c r="BZ28" i="3"/>
  <c r="CA28" i="3"/>
  <c r="CB28" i="3"/>
  <c r="CC28" i="3"/>
  <c r="CD28" i="3"/>
  <c r="CE28" i="3"/>
  <c r="CF28" i="3"/>
  <c r="A36" i="3"/>
  <c r="B36" i="3"/>
  <c r="C36" i="3"/>
  <c r="D36" i="3"/>
  <c r="E36" i="3"/>
  <c r="F36" i="3"/>
  <c r="G36" i="3"/>
  <c r="H36" i="3"/>
  <c r="I36" i="3"/>
  <c r="A47"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BE47" i="3"/>
  <c r="BF47" i="3"/>
  <c r="BG47" i="3"/>
  <c r="BH47" i="3"/>
  <c r="BI47" i="3"/>
  <c r="BJ47" i="3"/>
  <c r="BK47" i="3"/>
  <c r="BM47" i="3"/>
  <c r="BN47" i="3"/>
  <c r="BO47" i="3"/>
  <c r="BP47" i="3"/>
  <c r="BQ47" i="3"/>
  <c r="BR47" i="3"/>
  <c r="BS47" i="3"/>
  <c r="BT47" i="3"/>
  <c r="BU47" i="3"/>
  <c r="BV47" i="3"/>
  <c r="BW47" i="3"/>
  <c r="BX47" i="3"/>
  <c r="BY47" i="3"/>
  <c r="BZ47" i="3"/>
  <c r="CA47" i="3"/>
  <c r="CB47" i="3"/>
  <c r="CC47" i="3"/>
  <c r="CD47" i="3"/>
  <c r="CE47" i="3"/>
  <c r="CF47" i="3"/>
  <c r="A53" i="3"/>
  <c r="B53" i="3"/>
  <c r="C53" i="3"/>
  <c r="D53" i="3"/>
  <c r="E53" i="3"/>
  <c r="F53" i="3"/>
  <c r="G53" i="3"/>
  <c r="H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BJ53" i="3"/>
  <c r="BK53" i="3"/>
  <c r="BL53" i="3"/>
  <c r="BM53" i="3"/>
  <c r="BN53" i="3"/>
  <c r="BO53" i="3"/>
  <c r="BP53" i="3"/>
  <c r="BQ53" i="3"/>
  <c r="BR53" i="3"/>
  <c r="BS53" i="3"/>
  <c r="BT53" i="3"/>
  <c r="BU53" i="3"/>
  <c r="BV53" i="3"/>
  <c r="BW53" i="3"/>
  <c r="BX53" i="3"/>
  <c r="BY53" i="3"/>
  <c r="BZ53" i="3"/>
  <c r="CA53" i="3"/>
  <c r="CB53" i="3"/>
  <c r="CC53" i="3"/>
  <c r="CD53" i="3"/>
  <c r="CE53" i="3"/>
  <c r="CF53" i="3"/>
  <c r="A60" i="3"/>
  <c r="B60" i="3"/>
  <c r="C60" i="3"/>
  <c r="D60" i="3"/>
  <c r="E60" i="3"/>
  <c r="F60" i="3"/>
  <c r="G60" i="3"/>
  <c r="H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AZ60" i="3"/>
  <c r="BA60" i="3"/>
  <c r="BB60" i="3"/>
  <c r="BC60" i="3"/>
  <c r="BD60" i="3"/>
  <c r="BE60" i="3"/>
  <c r="BF60" i="3"/>
  <c r="BG60" i="3"/>
  <c r="BH60" i="3"/>
  <c r="BI60" i="3"/>
  <c r="BJ60" i="3"/>
  <c r="BK60" i="3"/>
  <c r="BL60" i="3"/>
  <c r="BM60" i="3"/>
  <c r="BN60" i="3"/>
  <c r="BO60" i="3"/>
  <c r="BP60" i="3"/>
  <c r="BQ60" i="3"/>
  <c r="BR60" i="3"/>
  <c r="BS60" i="3"/>
  <c r="BT60" i="3"/>
  <c r="BU60" i="3"/>
  <c r="BV60" i="3"/>
  <c r="BW60" i="3"/>
  <c r="BX60" i="3"/>
  <c r="BY60" i="3"/>
  <c r="BZ60" i="3"/>
  <c r="CA60" i="3"/>
  <c r="CB60" i="3"/>
  <c r="CC60" i="3"/>
  <c r="CD60" i="3"/>
  <c r="CE60" i="3"/>
  <c r="CG60" i="3"/>
  <c r="Q84" i="3"/>
  <c r="R84" i="3"/>
  <c r="Y84" i="3"/>
  <c r="Z84" i="3"/>
  <c r="AL84" i="3"/>
  <c r="AQ84" i="3"/>
  <c r="AS84" i="3"/>
  <c r="AZ84" i="3"/>
  <c r="BF84" i="3"/>
  <c r="BI84" i="3"/>
  <c r="BL84" i="3"/>
  <c r="BQ84" i="3"/>
  <c r="BT84" i="3"/>
  <c r="BU84" i="3"/>
  <c r="CB84" i="3"/>
  <c r="CD84" i="3"/>
  <c r="AD48" i="6"/>
  <c r="AC48" i="6"/>
  <c r="AB48" i="6"/>
  <c r="AA48" i="6"/>
  <c r="Z48" i="6"/>
  <c r="Y48" i="6"/>
  <c r="X48" i="6"/>
  <c r="W48" i="6"/>
  <c r="V48" i="6"/>
  <c r="U48" i="6"/>
  <c r="T48" i="6"/>
  <c r="S48" i="6"/>
  <c r="R48" i="6"/>
  <c r="Q48" i="6"/>
  <c r="P48" i="6"/>
  <c r="O48" i="6"/>
  <c r="N48" i="6"/>
  <c r="M48" i="6"/>
  <c r="L48" i="6"/>
  <c r="K48" i="6"/>
  <c r="J48" i="6"/>
  <c r="I48" i="6"/>
  <c r="H48" i="6"/>
  <c r="G48" i="6"/>
  <c r="F48" i="6"/>
  <c r="E48" i="6"/>
  <c r="D48" i="6"/>
  <c r="C48" i="6"/>
  <c r="B48" i="6"/>
  <c r="A48" i="6"/>
  <c r="AD44" i="6"/>
  <c r="AC44" i="6"/>
  <c r="AB44" i="6"/>
  <c r="AA44" i="6"/>
  <c r="Z44" i="6"/>
  <c r="Y44" i="6"/>
  <c r="X44" i="6"/>
  <c r="W44" i="6"/>
  <c r="V44" i="6"/>
  <c r="U44" i="6"/>
  <c r="T44" i="6"/>
  <c r="S44" i="6"/>
  <c r="R44" i="6"/>
  <c r="Q44" i="6"/>
  <c r="P44" i="6"/>
  <c r="O44" i="6"/>
  <c r="N44" i="6"/>
  <c r="M44" i="6"/>
  <c r="L44" i="6"/>
  <c r="K44" i="6"/>
  <c r="J44" i="6"/>
  <c r="I44" i="6"/>
  <c r="H44" i="6"/>
  <c r="G44" i="6"/>
  <c r="F44" i="6"/>
  <c r="E44" i="6"/>
  <c r="D44" i="6"/>
  <c r="C44" i="6"/>
  <c r="B44" i="6"/>
  <c r="A44" i="6"/>
  <c r="AD40" i="6"/>
  <c r="AC40" i="6"/>
  <c r="AB40" i="6"/>
  <c r="AA40" i="6"/>
  <c r="Z40" i="6"/>
  <c r="Y40" i="6"/>
  <c r="X40" i="6"/>
  <c r="W40" i="6"/>
  <c r="V40" i="6"/>
  <c r="U40" i="6"/>
  <c r="T40" i="6"/>
  <c r="S40" i="6"/>
  <c r="R40" i="6"/>
  <c r="Q40" i="6"/>
  <c r="P40" i="6"/>
  <c r="O40" i="6"/>
  <c r="N40" i="6"/>
  <c r="M40" i="6"/>
  <c r="L40" i="6"/>
  <c r="K40" i="6"/>
  <c r="J40" i="6"/>
  <c r="I40" i="6"/>
  <c r="H40" i="6"/>
  <c r="G40" i="6"/>
  <c r="F40" i="6"/>
  <c r="E40" i="6"/>
  <c r="D40" i="6"/>
  <c r="C40" i="6"/>
  <c r="B40" i="6"/>
  <c r="A40"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B37" i="6"/>
  <c r="A3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C27" i="6"/>
  <c r="B27" i="6"/>
  <c r="A27" i="6"/>
  <c r="AD22" i="6"/>
  <c r="AC22" i="6"/>
  <c r="AB22" i="6"/>
  <c r="AA22" i="6"/>
  <c r="Z22" i="6"/>
  <c r="Y22" i="6"/>
  <c r="X22" i="6"/>
  <c r="W22" i="6"/>
  <c r="V22" i="6"/>
  <c r="U22" i="6"/>
  <c r="T22" i="6"/>
  <c r="S22" i="6"/>
  <c r="R22" i="6"/>
  <c r="Q22" i="6"/>
  <c r="P22" i="6"/>
  <c r="O22" i="6"/>
  <c r="N22" i="6"/>
  <c r="M22" i="6"/>
  <c r="L22" i="6"/>
  <c r="K22" i="6"/>
  <c r="J22" i="6"/>
  <c r="I22" i="6"/>
  <c r="H22" i="6"/>
  <c r="G22" i="6"/>
  <c r="F22" i="6"/>
  <c r="E22" i="6"/>
  <c r="D22" i="6"/>
  <c r="C22" i="6"/>
  <c r="B22" i="6"/>
  <c r="A22"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B13" i="6"/>
  <c r="A13" i="6"/>
  <c r="AD3" i="6"/>
  <c r="AC3" i="6"/>
  <c r="AB3" i="6"/>
  <c r="AA3" i="6"/>
  <c r="Z3" i="6"/>
  <c r="Y3" i="6"/>
  <c r="X3" i="6"/>
  <c r="W3" i="6"/>
  <c r="V3" i="6"/>
  <c r="U3" i="6"/>
  <c r="T3" i="6"/>
  <c r="S3" i="6"/>
  <c r="R3" i="6"/>
  <c r="Q3" i="6"/>
  <c r="P3" i="6"/>
  <c r="O3" i="6"/>
  <c r="N3" i="6"/>
  <c r="M3" i="6"/>
  <c r="L3" i="6"/>
  <c r="K3" i="6"/>
  <c r="J3" i="6"/>
  <c r="I3" i="6"/>
  <c r="H3" i="6"/>
  <c r="G3" i="6"/>
  <c r="F3" i="6"/>
  <c r="E3" i="6"/>
  <c r="D3" i="6"/>
  <c r="C3" i="6"/>
  <c r="B3" i="6"/>
  <c r="A3" i="6"/>
</calcChain>
</file>

<file path=xl/sharedStrings.xml><?xml version="1.0" encoding="utf-8"?>
<sst xmlns="http://schemas.openxmlformats.org/spreadsheetml/2006/main" count="2797" uniqueCount="451">
  <si>
    <t>M</t>
  </si>
  <si>
    <t>WS</t>
  </si>
  <si>
    <t>BS</t>
  </si>
  <si>
    <t>S</t>
  </si>
  <si>
    <t>T</t>
  </si>
  <si>
    <t>W</t>
  </si>
  <si>
    <t>I</t>
  </si>
  <si>
    <t>A</t>
  </si>
  <si>
    <t>Cl</t>
  </si>
  <si>
    <t>Int</t>
  </si>
  <si>
    <t>Baseline</t>
  </si>
  <si>
    <t>Points_Per_Stat</t>
  </si>
  <si>
    <t>Faction</t>
  </si>
  <si>
    <t>Name</t>
  </si>
  <si>
    <t>AB1</t>
  </si>
  <si>
    <t>AB2</t>
  </si>
  <si>
    <t>AB3</t>
  </si>
  <si>
    <t>Cost</t>
  </si>
  <si>
    <t>Empire</t>
  </si>
  <si>
    <t>Empire_State_Troop</t>
  </si>
  <si>
    <t>Counter Charge</t>
  </si>
  <si>
    <t>Empire_State_Troop_Skirmisher</t>
  </si>
  <si>
    <t>Support Fire</t>
  </si>
  <si>
    <t>Reiksguard</t>
  </si>
  <si>
    <t>Empire_Captain</t>
  </si>
  <si>
    <t>Hold the Line</t>
  </si>
  <si>
    <t>Halfling</t>
  </si>
  <si>
    <t>Short and Nimble</t>
  </si>
  <si>
    <t>Master_Engineer</t>
  </si>
  <si>
    <t>Mounted_Empire_Captain</t>
  </si>
  <si>
    <t>Mounted_Reiksguard</t>
  </si>
  <si>
    <t>Witch_Hunter</t>
  </si>
  <si>
    <t>Condemn</t>
  </si>
  <si>
    <t>High_Elves</t>
  </si>
  <si>
    <t>Swordmaster</t>
  </si>
  <si>
    <t>Dodge (Ranged)</t>
  </si>
  <si>
    <t>Dodge (Close Combat)</t>
  </si>
  <si>
    <t>Martial Prowess</t>
  </si>
  <si>
    <t>White_Lion</t>
  </si>
  <si>
    <t>Lion Rampant</t>
  </si>
  <si>
    <t>Phoenix_Guard</t>
  </si>
  <si>
    <t>Blessings of Asuryan</t>
  </si>
  <si>
    <t>Archer</t>
  </si>
  <si>
    <t>Noble</t>
  </si>
  <si>
    <t>Mounted_Noble</t>
  </si>
  <si>
    <t>Silver_Helm</t>
  </si>
  <si>
    <t>Shadow_Warrior</t>
  </si>
  <si>
    <t>Infiltrate</t>
  </si>
  <si>
    <t>Sea_Guard</t>
  </si>
  <si>
    <t>Orcs_and_Goblins</t>
  </si>
  <si>
    <t>Choppas</t>
  </si>
  <si>
    <t>Black_Orc</t>
  </si>
  <si>
    <t>Savage_orc</t>
  </si>
  <si>
    <t>Warpaint</t>
  </si>
  <si>
    <t>Savage_Orc_Big_Un</t>
  </si>
  <si>
    <t>Orc_Big_Boss</t>
  </si>
  <si>
    <t>Arrer_Boy</t>
  </si>
  <si>
    <t>Troll</t>
  </si>
  <si>
    <t>Regeneration</t>
  </si>
  <si>
    <t>Night_Goblin</t>
  </si>
  <si>
    <t>Night_Goblin_Big_Boss</t>
  </si>
  <si>
    <t>Brettonia</t>
  </si>
  <si>
    <t>Peasant</t>
  </si>
  <si>
    <t>Peasant's Duty</t>
  </si>
  <si>
    <t>Bowman</t>
  </si>
  <si>
    <t>Brettonian_Foot_Knight</t>
  </si>
  <si>
    <t>Blessing of the Lady</t>
  </si>
  <si>
    <t>Brettonian_Knight</t>
  </si>
  <si>
    <t>Duke</t>
  </si>
  <si>
    <t>Skaven</t>
  </si>
  <si>
    <t>Skavenslave</t>
  </si>
  <si>
    <t>Strength in Numbers</t>
  </si>
  <si>
    <t>Clan_Rat</t>
  </si>
  <si>
    <t>Gutter_Runner</t>
  </si>
  <si>
    <t>Storm_Vermin</t>
  </si>
  <si>
    <t>Claw_Leader</t>
  </si>
  <si>
    <t>Mounted_Claw_Leader</t>
  </si>
  <si>
    <t>Rat_Ogre</t>
  </si>
  <si>
    <t>Dwarf</t>
  </si>
  <si>
    <t>Dwarf_Warrior</t>
  </si>
  <si>
    <t>Dwarven Crafted</t>
  </si>
  <si>
    <t>Slayer</t>
  </si>
  <si>
    <t>Unbreakable</t>
  </si>
  <si>
    <t>Deathblow</t>
  </si>
  <si>
    <t>Ironbreaker</t>
  </si>
  <si>
    <t>Hammerer</t>
  </si>
  <si>
    <t>Dwarf_Captain</t>
  </si>
  <si>
    <t>Chaos</t>
  </si>
  <si>
    <t>Warrior_of_Chaos</t>
  </si>
  <si>
    <t>Will of Chaos</t>
  </si>
  <si>
    <t>Marauder</t>
  </si>
  <si>
    <t>Mounted_Exalted_Champion</t>
  </si>
  <si>
    <t>Exalted_Champion</t>
  </si>
  <si>
    <t>Dark_Elves</t>
  </si>
  <si>
    <t>Dark_Elf_Warrior</t>
  </si>
  <si>
    <t>Murderous Prowess</t>
  </si>
  <si>
    <t>Dreadknight</t>
  </si>
  <si>
    <t>Witch_Elf</t>
  </si>
  <si>
    <t>Poison Attacks</t>
  </si>
  <si>
    <t>Dark_Elf_Corsair</t>
  </si>
  <si>
    <t>Executioner</t>
  </si>
  <si>
    <t>Shade</t>
  </si>
  <si>
    <t>Mounted_Dark_Elf_Master</t>
  </si>
  <si>
    <t>Dark_Elf_Master</t>
  </si>
  <si>
    <t>Cathay</t>
  </si>
  <si>
    <t>Cathayan_Captain</t>
  </si>
  <si>
    <t>Mounted_Cathayan_Captain</t>
  </si>
  <si>
    <t>Dragon_Cavalry</t>
  </si>
  <si>
    <t>Imperial_Infantry</t>
  </si>
  <si>
    <t>Levy-Infantry</t>
  </si>
  <si>
    <t>Dragonblade</t>
  </si>
  <si>
    <t>Imperial_Guard</t>
  </si>
  <si>
    <t>Temple_Dog</t>
  </si>
  <si>
    <t>Nippon</t>
  </si>
  <si>
    <t>Hatamoto</t>
  </si>
  <si>
    <t>Mounted_Hatamoto</t>
  </si>
  <si>
    <t>Samurai</t>
  </si>
  <si>
    <t>Mounted_Samurai</t>
  </si>
  <si>
    <t>Ashiguru</t>
  </si>
  <si>
    <t>Nipponese_Leves</t>
  </si>
  <si>
    <t>Arabic_Warhorse</t>
  </si>
  <si>
    <t>European_Warhorse</t>
  </si>
  <si>
    <t>Warhorse</t>
  </si>
  <si>
    <t>Elven_Warhorse</t>
  </si>
  <si>
    <t>Chaos_Warhorse</t>
  </si>
  <si>
    <t>Rat_Ogre_Bonebreaker</t>
  </si>
  <si>
    <t>Demigryph</t>
  </si>
  <si>
    <t>Cold_One</t>
  </si>
  <si>
    <t>Sword</t>
  </si>
  <si>
    <t>Axe</t>
  </si>
  <si>
    <t>Dagger</t>
  </si>
  <si>
    <t>Pick</t>
  </si>
  <si>
    <t>Sling</t>
  </si>
  <si>
    <t>Monstrous Claws</t>
  </si>
  <si>
    <t>Throwing Knives</t>
  </si>
  <si>
    <t>Lance</t>
  </si>
  <si>
    <t>Mace</t>
  </si>
  <si>
    <t>Katana</t>
  </si>
  <si>
    <t>Fire Lance</t>
  </si>
  <si>
    <t>Halberd</t>
  </si>
  <si>
    <t>Two handed sword</t>
  </si>
  <si>
    <t>Two handed Axe</t>
  </si>
  <si>
    <t>Troll Club</t>
  </si>
  <si>
    <t>Two Handed Hammer</t>
  </si>
  <si>
    <t>Executioner's Blade</t>
  </si>
  <si>
    <t>Cathayan Longsword</t>
  </si>
  <si>
    <t>Poleaxe</t>
  </si>
  <si>
    <t>Javellin</t>
  </si>
  <si>
    <t>Bow</t>
  </si>
  <si>
    <t>Crossbow</t>
  </si>
  <si>
    <t>Shortbow</t>
  </si>
  <si>
    <t>Pistol</t>
  </si>
  <si>
    <t>Elven Longbow</t>
  </si>
  <si>
    <t>Longbow</t>
  </si>
  <si>
    <t>Poisonwind Grenade</t>
  </si>
  <si>
    <t>Throwing Axe</t>
  </si>
  <si>
    <t>Repeater Crossbow</t>
  </si>
  <si>
    <t>Hand Crossbow</t>
  </si>
  <si>
    <t>Handgun</t>
  </si>
  <si>
    <t>Cathayan Repeater Crossbow</t>
  </si>
  <si>
    <t>Hochland Long Rifle</t>
  </si>
  <si>
    <t>Warplock Pistol</t>
  </si>
  <si>
    <t>Three-Eyed Gun</t>
  </si>
  <si>
    <t>Repeater Handgun</t>
  </si>
  <si>
    <t>Barding</t>
  </si>
  <si>
    <t>Ithilmar Barding</t>
  </si>
  <si>
    <t>Armour Transplants</t>
  </si>
  <si>
    <t>Scaly Skin</t>
  </si>
  <si>
    <t>Shield</t>
  </si>
  <si>
    <t>Mantlet</t>
  </si>
  <si>
    <t>Buckler</t>
  </si>
  <si>
    <t>White Lion Cloak</t>
  </si>
  <si>
    <t>Sea Dragon Cloak</t>
  </si>
  <si>
    <t>Horo Cloak</t>
  </si>
  <si>
    <t>Peasants Duty</t>
  </si>
  <si>
    <t>Way of the Warrior</t>
  </si>
  <si>
    <t>Waaagh!</t>
  </si>
  <si>
    <t>Horse Lords</t>
  </si>
  <si>
    <t>Bred to the Saddle</t>
  </si>
  <si>
    <t>Bred for War</t>
  </si>
  <si>
    <t>Extra Extremities</t>
  </si>
  <si>
    <t>Scout</t>
  </si>
  <si>
    <t>The Knight's Vow</t>
  </si>
  <si>
    <t>Mark of Tzeentch</t>
  </si>
  <si>
    <t>Red Devil</t>
  </si>
  <si>
    <t>Quadrupedal</t>
  </si>
  <si>
    <t>The Questing Vow</t>
  </si>
  <si>
    <t>Markof Nurgle</t>
  </si>
  <si>
    <t>The Grail Vow</t>
  </si>
  <si>
    <t>Resilient</t>
  </si>
  <si>
    <t>Mark of Khorne</t>
  </si>
  <si>
    <t>Trollblooded</t>
  </si>
  <si>
    <t>Cavalry</t>
  </si>
  <si>
    <t>Monstrous Cavalry</t>
  </si>
  <si>
    <t>Earl</t>
  </si>
  <si>
    <t>Saxons</t>
  </si>
  <si>
    <t>Thegn</t>
  </si>
  <si>
    <t>Huscarl</t>
  </si>
  <si>
    <t>Fyrd</t>
  </si>
  <si>
    <t>Normans</t>
  </si>
  <si>
    <t>Norman_Duke</t>
  </si>
  <si>
    <t>Mounted_Norman_Noble</t>
  </si>
  <si>
    <t>Militie</t>
  </si>
  <si>
    <t>Norman_Skirmisher</t>
  </si>
  <si>
    <t>Mounted_Strategos</t>
  </si>
  <si>
    <t>Romans</t>
  </si>
  <si>
    <t>Strategos</t>
  </si>
  <si>
    <t>Varangian_Guard</t>
  </si>
  <si>
    <t>Thematic_Infantry</t>
  </si>
  <si>
    <t>Theamtic_Skirmisher</t>
  </si>
  <si>
    <t>Tagmatic_Infantry</t>
  </si>
  <si>
    <t>Tagmatic_Skirmisher</t>
  </si>
  <si>
    <t>Tagmatic_Cavalry</t>
  </si>
  <si>
    <t>Jarl</t>
  </si>
  <si>
    <t>Hersir</t>
  </si>
  <si>
    <t>Hirdmen</t>
  </si>
  <si>
    <t>Shield_Maiden</t>
  </si>
  <si>
    <t>Berserker</t>
  </si>
  <si>
    <t>Bondi</t>
  </si>
  <si>
    <t>Celtic_Chief</t>
  </si>
  <si>
    <t>Celts</t>
  </si>
  <si>
    <t>Kern</t>
  </si>
  <si>
    <t>Lucht_Tighe</t>
  </si>
  <si>
    <t>Arab_General</t>
  </si>
  <si>
    <t>Arabs</t>
  </si>
  <si>
    <t>Abna_al_dawla_infantry</t>
  </si>
  <si>
    <t>Abna_al_dawla_skirmisher</t>
  </si>
  <si>
    <t>Khurasaniyya_heavy_cavalry</t>
  </si>
  <si>
    <t>Dane Axe</t>
  </si>
  <si>
    <t>Two Handed Sword</t>
  </si>
  <si>
    <t>.</t>
  </si>
  <si>
    <t>Battleaxe</t>
  </si>
  <si>
    <t>Mail</t>
  </si>
  <si>
    <t>Padded Armour</t>
  </si>
  <si>
    <t>Scale Mail</t>
  </si>
  <si>
    <t>Small Shield</t>
  </si>
  <si>
    <t>Large Shield</t>
  </si>
  <si>
    <t>Targe</t>
  </si>
  <si>
    <t>Helmet</t>
  </si>
  <si>
    <t>Duty</t>
  </si>
  <si>
    <t>Lead by Example</t>
  </si>
  <si>
    <t>Commander</t>
  </si>
  <si>
    <t>Valhalla</t>
  </si>
  <si>
    <t>Hit and Run Specialist</t>
  </si>
  <si>
    <t>Shield Wall!</t>
  </si>
  <si>
    <t>Skirmisher</t>
  </si>
  <si>
    <t>Jihad</t>
  </si>
  <si>
    <t>Ambush Expert</t>
  </si>
  <si>
    <t>Iron Will</t>
  </si>
  <si>
    <t>Rain of Blows</t>
  </si>
  <si>
    <t>Step Aside</t>
  </si>
  <si>
    <t>Frenzy</t>
  </si>
  <si>
    <t>Counter-Attack</t>
  </si>
  <si>
    <t>True Grit</t>
  </si>
  <si>
    <t>Crushing Blow</t>
  </si>
  <si>
    <t>Fantasy</t>
  </si>
  <si>
    <t>Dark_Ages</t>
  </si>
  <si>
    <t>Type</t>
  </si>
  <si>
    <t>RS</t>
  </si>
  <si>
    <t>RL</t>
  </si>
  <si>
    <t>AS</t>
  </si>
  <si>
    <t>AL</t>
  </si>
  <si>
    <t>AP</t>
  </si>
  <si>
    <t>D</t>
  </si>
  <si>
    <t>T1</t>
  </si>
  <si>
    <t>T2</t>
  </si>
  <si>
    <t>T3</t>
  </si>
  <si>
    <t>T4</t>
  </si>
  <si>
    <t>Long Range</t>
  </si>
  <si>
    <t>Multi-Shot (2)</t>
  </si>
  <si>
    <t>Short Range</t>
  </si>
  <si>
    <t>Sidearm</t>
  </si>
  <si>
    <t>Black Powder</t>
  </si>
  <si>
    <t>S+1</t>
  </si>
  <si>
    <t>Grenade</t>
  </si>
  <si>
    <t>Gas</t>
  </si>
  <si>
    <t>Blast (3)</t>
  </si>
  <si>
    <t>Multi-Shot (3)</t>
  </si>
  <si>
    <t>Close Combat</t>
  </si>
  <si>
    <t>Melee</t>
  </si>
  <si>
    <t>Parry</t>
  </si>
  <si>
    <t>Unwieldly</t>
  </si>
  <si>
    <t>Rending</t>
  </si>
  <si>
    <t>S+3</t>
  </si>
  <si>
    <t>Versatile</t>
  </si>
  <si>
    <t>S+2</t>
  </si>
  <si>
    <t>Paired</t>
  </si>
  <si>
    <t>Strike First</t>
  </si>
  <si>
    <t>Ride By</t>
  </si>
  <si>
    <t>Pulverise</t>
  </si>
  <si>
    <t>Quarterstaff</t>
  </si>
  <si>
    <t>Tail Weapon</t>
  </si>
  <si>
    <t>Hands Free</t>
  </si>
  <si>
    <t>Effects</t>
  </si>
  <si>
    <t>Scaley Skin</t>
  </si>
  <si>
    <t>Size Matters</t>
  </si>
  <si>
    <t>Issue Challenge Basic Action - Choose an enemy fighter within 12". Until the end of this round, or until the chosen fighter is attacked by a friendly fighter, they must make a Intelligence check if they wish to make a ranged or close combat attack that targets any fighter other than the fighter who issued the challenge</t>
  </si>
  <si>
    <t>In the turn this fighter moves into Engagement range with an enemy fighter, they gain an additional D3 Attacks. However, their hit rolls suffer a -1 modifier.</t>
  </si>
  <si>
    <t>When this fighter makes Reaction attacks in close combat, they roll one additional Attack dice for each of the attacker’s Attacks that failed to hit</t>
  </si>
  <si>
    <t>If the fighter is hit in close combat, the fighter can attempt to step aside. Make an Initiative check for them. If the check is passed, the attack misses. This skill can only
be used once per enemy in each round or close combat</t>
  </si>
  <si>
    <t>This fighter treats the Fight action as Fight (Simple) rather than Fight (Basic). In other words, this fighter may make two Fight (Simple) actions when activated.</t>
  </si>
  <si>
    <t>-</t>
  </si>
  <si>
    <t>Whent his Fighter fails a Cool check roll the check again. If passed on the second attmept, this Fighter falls back as normal but will automatically regroup at the end of the round</t>
  </si>
  <si>
    <t>This Fighter does not take Cool checks when friendly fighters within 3" are taken out of action</t>
  </si>
  <si>
    <t>This Fighter can make up to 2 move activations prior to the beginning of the first round. If enemy fighters also have this ability roll of to determine who activates first</t>
  </si>
  <si>
    <t>Order (Basic) – Pick a friendly fighter within 6’’. That fighter can immediately make two actions as though it were their turn to activate, even if they are not Ready. If they are Ready, these actions do not remove their Ready marker.</t>
  </si>
  <si>
    <t>Whenever this fighter takes an enemy fighter out of action in close combat, friendly fighters within 6" get +1 to hit until the end of the round</t>
  </si>
  <si>
    <t>Barbed Arrows</t>
  </si>
  <si>
    <t>Elven Cloak</t>
  </si>
  <si>
    <t>Ranged attacks made against a Fighter equipped with an Elven Cloak are resolved at -1 to hit</t>
  </si>
  <si>
    <t>Armour Value CC</t>
  </si>
  <si>
    <t>Armour Value R</t>
  </si>
  <si>
    <t>Armour Effect vs CC</t>
  </si>
  <si>
    <t>Armour Effect vs R</t>
  </si>
  <si>
    <t>6+</t>
  </si>
  <si>
    <t>5+</t>
  </si>
  <si>
    <t>Pavise</t>
  </si>
  <si>
    <t>10+</t>
  </si>
  <si>
    <t>- A Fighter with a helmet treats wound rolls of 1-6 made against it as Flesh Wounds</t>
  </si>
  <si>
    <t>9+</t>
  </si>
  <si>
    <t>7+</t>
  </si>
  <si>
    <t>8+</t>
  </si>
  <si>
    <t>Crushing Jaws</t>
  </si>
  <si>
    <t>Squig</t>
  </si>
  <si>
    <t>Sharp Pointy Teeth</t>
  </si>
  <si>
    <t>Mounted_Norman_Duke</t>
  </si>
  <si>
    <t>Spear</t>
  </si>
  <si>
    <t>Second Dagger</t>
  </si>
  <si>
    <t>Padded Mail Hauberk</t>
  </si>
  <si>
    <t>Padded Scale Armour</t>
  </si>
  <si>
    <t>Padded Mail</t>
  </si>
  <si>
    <t>Half Helm</t>
  </si>
  <si>
    <t>Full Helm</t>
  </si>
  <si>
    <t>Greatsword</t>
  </si>
  <si>
    <t>Orc_Boy</t>
  </si>
  <si>
    <t>Big_Un</t>
  </si>
  <si>
    <t>Mounted_Night_Goblin_Big_Boss</t>
  </si>
  <si>
    <t>Mounted_Brettonian_Knight</t>
  </si>
  <si>
    <t>Mounted_Warrior_of_Chaos</t>
  </si>
  <si>
    <t>Brace of Pistols</t>
  </si>
  <si>
    <t>Warbeast</t>
  </si>
  <si>
    <t>Breastplate</t>
  </si>
  <si>
    <t>Full Plate</t>
  </si>
  <si>
    <t>Padded Ithilmar Mail</t>
  </si>
  <si>
    <t>Troll's Hide</t>
  </si>
  <si>
    <t>Chaos Plate</t>
  </si>
  <si>
    <t>Padded Armour &amp; Breastplate</t>
  </si>
  <si>
    <t>Gromril Plate</t>
  </si>
  <si>
    <t>Plate Mail</t>
  </si>
  <si>
    <t>Scale Armour</t>
  </si>
  <si>
    <t>Norse</t>
  </si>
  <si>
    <t>Defensive</t>
  </si>
  <si>
    <t>Hooked</t>
  </si>
  <si>
    <t>Shield (10+)</t>
  </si>
  <si>
    <t>Extra Leverage</t>
  </si>
  <si>
    <t>Anti-Large</t>
  </si>
  <si>
    <t>T5</t>
  </si>
  <si>
    <t>Select up to two fighters in the warb&amp;. This Fighter gains the Infiltrate ability</t>
  </si>
  <si>
    <t>Ranged attacks made with Barbed Arrows add 1 to any wound rolls made</t>
  </si>
  <si>
    <t>-Close Combat attacks made against this fighter are resolved at -1 to hit
-Ranged attacks made against this fighter are resolved at -2 to hit</t>
  </si>
  <si>
    <t>-Attacks made against this fighter are resolved at -2 to hit</t>
  </si>
  <si>
    <t>-This Mount gets +1 Attack &amp; improves its Weapon Skill by 1
 -If this This Fighter would be pinned subtract 3" from its movement the next time it activates instead (This penalty does not stack)</t>
  </si>
  <si>
    <t>This Fighter must start the game mounted</t>
  </si>
  <si>
    <t>Fighters with this ability get +1 Strength in the first round of close combat &amp; cannot benefit from the parry rule</t>
  </si>
  <si>
    <t>At the beginning of the game this Fighter elects a single enemy Fighter to condemn. This Fighter wounds the condemned fighter on 3+ with close combat &amp; ranged attacks</t>
  </si>
  <si>
    <t>When an enemy Fighter moves into engagement range with a friendly Fighter within 6"  this Fighter, &amp; this Fighter is standing &amp; active, this Fighter may make immediate, out of sequence Charge action against that enemy Fighter once it has completed its Charge Action.</t>
  </si>
  <si>
    <t>Before rolling to hit for the fighter's close combat attacks, the controlling player can nominate one dice to make a Crushing Blow. If that dice hits, the attack’s Strength &amp; Damage are each increased by one.</t>
  </si>
  <si>
    <t>If a Fighter with this ability is taken out of action in Close Combat, it will immediately make a single Attack back against the Fighter that took it out of acction before being removed</t>
  </si>
  <si>
    <t>-If this fighter is unmounted close combat attacks made against it are resolved at -1 to hit</t>
  </si>
  <si>
    <t>-If this fighter is unmounted ranged attacks made against it are resolved at -1 to hit</t>
  </si>
  <si>
    <t>This Fighter re-rolls all to hit rolls of 1 when using handguns, pistols &amp; crossbows</t>
  </si>
  <si>
    <t>This Fighter gains +1 Attack</t>
  </si>
  <si>
    <t>Hit &amp; Run Specialist</t>
  </si>
  <si>
    <t>After resolving a charge activation, this fighter may choose to take an intitiative test. If successful, thid fighter may disengage from this combat &amp; make a consolidation move of up to 2"</t>
  </si>
  <si>
    <t>This Fighter &amp; friendly Fighters within 3" of this Fighter may roll 3 dice &amp; pick the highest 2 results when taking any Cool checks</t>
  </si>
  <si>
    <t>Mounts used by this Fighter do not suffer the normal -1 to Movement for Barding</t>
  </si>
  <si>
    <t>If this fighter should be set up at the start of a battle, they may instead placed to one side. Then, immediately before the start of the first round, their controlling player may set them up anywhere on the battlefield that is not visible to any enemy fighters, &amp; not within 6’’ of any of them. If both players have fighters with this skill, take turns to set one up, starting with the winner of a roll-off.</t>
  </si>
  <si>
    <t>Subtract 1 from the result of any Bottle rolls whilst this fighter is on the battlefield &amp; is not Seriously Injured.</t>
  </si>
  <si>
    <t xml:space="preserve">Once per game, when this Fighter is activated it may call a Jihad As a free action. In the turn a Jihad is called, every Fighter in the warb&amp; may add 1 to their Movement Characteristic </t>
  </si>
  <si>
    <t>Two handed weapons used by a Fighter with this ability gain the Parry ability</t>
  </si>
  <si>
    <t>-Attacks made against this fighter are resolved at -1 to hit</t>
  </si>
  <si>
    <t>This Fighter gains +1 Toughness &amp; Reduces its Movement by 1</t>
  </si>
  <si>
    <t>This Fighter re-rolls 1's when rolling to hit in close combat</t>
  </si>
  <si>
    <t>This Fighter gets +1 Wound</t>
  </si>
  <si>
    <t>This Fighter re-rolls 1's when rolling to wound in close combat</t>
  </si>
  <si>
    <t>Fighters with the Peasant's Duty may use the cool characteristic of any friendly Fighters with the Questing Vow or the Grail Vow within 6"</t>
  </si>
  <si>
    <t>A Fighter with this ability gets +1 to any wound rolls made in close combat</t>
  </si>
  <si>
    <t>This Fighter gains +1 Movement</t>
  </si>
  <si>
    <t>This Fighter gets +1 Attack</t>
  </si>
  <si>
    <t>This Fighter gains +1 Toughness</t>
  </si>
  <si>
    <t>A Fighter with Scaley skin is equipped with the scaley skin armour variant</t>
  </si>
  <si>
    <t>If this fighter is within 2" of 2 other friendly fighters with the Shieldwall ability, who are equipped with a shield &amp; standing and are not carrying an unwieldly weapon, attacks made against this Fighter are resolved at -2 to hit
'If a Fighter who is within 2" of 2 other friendly fighters with the Shieldwall ability, who are equipped with a shield &amp; standing and are not carrying an Unwieldly weapon, is hit with a ranged attack they must take a Cool test. If this test is failed, the Fighter becomes pinned</t>
  </si>
  <si>
    <t>Enemies attacking Fighters with this rule suffer -1 To Hit in close combat</t>
  </si>
  <si>
    <t>Fighters with this special rule treat Goblins as having the "Hot-Headed" special rule</t>
  </si>
  <si>
    <t>The fighter may move up to double their Movement characteristic &amp; then make an attack with a ranged weapons. The hit roll suffers an additional -1 modifier</t>
  </si>
  <si>
    <t>This Fighter improves its Cool characteristic by 1 for each friendly Fighter with this ability within 3"</t>
  </si>
  <si>
    <t>When an enemy Fighter moves into engagement range with a friendly Fighter within 6"  this Fighter, &amp; this Fighter is standing &amp; active, this Fighter may make immediate, out of sequence Shooting action against that enemy Fighter. This attack does not cause pinning</t>
  </si>
  <si>
    <t>-Fighters with the Questing Vow must also take the Knight's Vow &amp; The Questing Vow. Only 1 Fighter per warb&amp; may take The Grail Vow
-This Fighter gains +1 Toughness, +1 Attack, &amp; adds 1 to its Deflection save</t>
  </si>
  <si>
    <t>This Fighter improves its Weapon Skill by 1</t>
  </si>
  <si>
    <t>This Fighter gains +1 Strength</t>
  </si>
  <si>
    <t>-This Fighter improves its armour save by 3</t>
  </si>
  <si>
    <t>-When making an Injury roll for the fighter, roll one less Injury dice (for example, a Damage 2 weapon would roll one dice). Against attacks with Damage 1, roll two dice – the player controlling the fighter with True Grit, can then choose one dice to discard before the effects of the other are resolved.</t>
  </si>
  <si>
    <t>This Fighter automatically passes any cool checks it is required to make</t>
  </si>
  <si>
    <t xml:space="preserve">Once per game, when this Fighter is activated it may call a Waaagh! As a free action. In the turn a Waaagh! is called, every Fighter in the warband may add 1 to their Movement Characteristic </t>
  </si>
  <si>
    <t>-Attacks made against this Fighter are resolved at -1 to hit</t>
  </si>
  <si>
    <t>This Fighter counts as passing its first failed cool check</t>
  </si>
  <si>
    <t>During this Fighters activation, if it is riderless it, this Fighter must move directly towards the nearest enemy Fighter and attempt to engage it in close combat</t>
  </si>
  <si>
    <t>-Ranged attacks made against this Fighter receive a -1 modifier to hit</t>
  </si>
  <si>
    <t>Blackpowder</t>
  </si>
  <si>
    <t>Firelance</t>
  </si>
  <si>
    <t>Multi-Shot (X)</t>
  </si>
  <si>
    <t>-A Fighter equipped with a Mantlet loses the benefits of a Mantlet if it moves from its starting location</t>
  </si>
  <si>
    <t>-Fighters with Barding Subtract 1 from their Movement Characteristic</t>
  </si>
  <si>
    <t>-Scaly Skin (10+)</t>
  </si>
  <si>
    <t>-Parry</t>
  </si>
  <si>
    <t>-Reduce the AP of attacks made against this Fighter by 1</t>
  </si>
  <si>
    <t>-A Fighter equipped with a Small Shield shield gains a 10+ Deflection save
 -In close combat, a Small Shield only grants Deflection saves when utilized alongside a single Melee weapon without the Unwieldly trait</t>
  </si>
  <si>
    <t>-A Fighter equipped with a Large Shield shield gains a 9+ Deflection save
 -In close combat, a Large Shield only grants Deflection saves when utilized alongside a single Melee weapon without the Unwieldly trait</t>
  </si>
  <si>
    <t xml:space="preserve"> -Reduce the Movement Characteristic of this Fighter by 1</t>
  </si>
  <si>
    <t xml:space="preserve">-Reduce the Movement Characteristic of this Fighter by 1
</t>
  </si>
  <si>
    <t>-A Fighter with a helmet treats wound rolls of 1-6 made against it as Flesh Wounds</t>
  </si>
  <si>
    <t>-Reduce the result of any injury chart rolls made against this fighter by 1
-This Fighter's initiative is reduced by 1
-Reduce the Ballistic Skill of this Fighter by 1</t>
  </si>
  <si>
    <t>-Reduce the Movement Characteristic of this Fighter by 1</t>
  </si>
  <si>
    <t>-This item can only be equipped if this Fighter has made no selection for Armour or has selected Padded Armour</t>
  </si>
  <si>
    <t>-This save cannot be modified</t>
  </si>
  <si>
    <t>Shield Wall</t>
  </si>
  <si>
    <t>Lead By Example</t>
  </si>
  <si>
    <t>Norsca</t>
  </si>
  <si>
    <t>After making a shoot action with a weapon with this trait roll a D10. If the result is 6+, the weapon is reloaded successfully. If the result is a 1-5 the weapon is out of ammo and a reload action must be made before this weapon can be fire again. Reload actions are automatically successful</t>
  </si>
  <si>
    <t>-A Fighter is only required to allocate a single attack to a Defensive weapon in close combat</t>
  </si>
  <si>
    <r>
      <t xml:space="preserve">At the beginning of combat a fighter may opt to utilize this weapon in a manner that provides additional power. This weapon gains the </t>
    </r>
    <r>
      <rPr>
        <u/>
        <sz val="11"/>
        <color theme="1"/>
        <rFont val="Calibri"/>
        <family val="2"/>
        <scheme val="minor"/>
      </rPr>
      <t>Unwieldly</t>
    </r>
    <r>
      <rPr>
        <sz val="10"/>
        <rFont val="Arial"/>
        <family val="2"/>
        <charset val="1"/>
      </rPr>
      <t xml:space="preserve"> ability and attacks made with this weapon are resolved at +1 Strength</t>
    </r>
  </si>
  <si>
    <t>A Fire Lance may be used in the first round of combat as an additional attack using the following profile: Strength 4, AP 2, Blaze</t>
  </si>
  <si>
    <t>When a fighter is hit by an attack made by a Gas weapon, they are not Pinned and a wound roll is not made. Instead, roll a D6. If the result is equal to or higher than the target’s Toughness, or is a natural 10, make an Injury roll for them (regardless of their Wounds characteristic). If the roll is lower than the target’s Toughness, they shrug off the effects of the gas – no save roll can be made.</t>
  </si>
  <si>
    <t>This weapon can only be fired 2 times in the course of a game</t>
  </si>
  <si>
    <t>If an enemy Fighter targeted by attacks made with this weapon is equipped with a shield, reduce that Fighter's Armour save by 1</t>
  </si>
  <si>
    <t>-Models equipped with this weapon gains +2 strength and +1 AP in the turn they make Charge or Ride By attacks while mounted</t>
  </si>
  <si>
    <t>This weapon can be used during close combat attacks.</t>
  </si>
  <si>
    <t>-A weapon with Multi-Shot can be fired (X) times per Shoot action
-Ranged attacks made using the Multi-Shot (X) ability receive -1 to hit</t>
  </si>
  <si>
    <t>A fighter that is armed with Paired weapons counts as being armed with dual weapons with the Melee trait for the purposes of calculating the number of Attack dice they will roll. Additionally, when making a Charge (Double) action, their Attacks characteristic is doubled.</t>
  </si>
  <si>
    <t xml:space="preserve">When an enemy Fighter makes close combat attacks against a Fighter armed with a weapon with the Parry ability, the defending Fighter may chose to have the attacking Fighter reroll one successful hit roll. This ability can only be used once per turn. </t>
  </si>
  <si>
    <t>After making an Injury roll for an attack made by this weapon, the attacking player can roll a D6. If the result is equal to or higher than the target's Toughness, or is a natural 10, they can change one Injury dice from a Flesh Wound result to a Serious Injury result.</t>
  </si>
  <si>
    <t>If the roll to wound with a Rending weapon is a natural 10 the attack causes 1 extra point of damage.</t>
  </si>
  <si>
    <t>If a Mounted fighter moves within the Long range distance of one of its close combat weapons to an enemy fighter, the Mounted fighter may make a single attack with that weapon. The enemy fighter may make a single reaction attack if the mounted fighter comes within the Long range distance of any of any of its close combat weapons</t>
  </si>
  <si>
    <t xml:space="preserve">-A Fighter equipped with a shield with this trait improves their Armour Save by 1
</t>
  </si>
  <si>
    <t>-Weapons with this Trait can be used to make ranged attacks, and can also be used in close combat to make a single attack in a close combat. Note that their Accuracy bonus only applies when making a ranged attack, not when used to make a close combat attack.
-A weapon with the Sidearm trait can only be fired once during a close combat. If the combat goes on past the turn in which a sidear, is fire in close combat, this model may not select this weapon to make attacks with until the close combat is completed</t>
  </si>
  <si>
    <t>-A Fighter with a spear strikes first with a single attack when charged. This only applies in the first turn of a close combat.
-If the initial attack made with the strike first special rule causes a serious injury the fighter can make the coup de grace action with its remaining attacks</t>
  </si>
  <si>
    <t>A fighter who uses a weapon with both the Unwieldy and Melee traits in close combat cannot use a second weapon at the same time</t>
  </si>
  <si>
    <t>-The wielder of a Versatile weapon does not need to be in base contact with an enemy fighter in order to Engage them in melee during their activation. They may Engage and make close combat attacks against an enemy fighter during their activation, so long as the distance between their base and that of the enemy fighter is equal to or less than the distance shown for the Versatile weapon’s Long range characteristic.
-The enemy fighter is considered to be Engaged, but may not in turn be Engaging the fighter armed with the Versatile weapon unless they too are armed with a Versatile weapon, and so may not be able to make Reaction attacks.</t>
  </si>
  <si>
    <t>-A Fighter using this weapon adds 1 to their hit roll when fighting Cavalry or Monsters</t>
  </si>
  <si>
    <t>-A weapon with Multi-Shot can be fired 3 times per Shoot action
-Ranged attacks made using the Multi-Shot 3 ability receive -1 to hit</t>
  </si>
  <si>
    <t>-A weapon with Multi-Shot can be fired 2 times per Shoot action
-Ranged attacks made using the Multi-Shot 2 ability receive -1 to 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</si>
</sst>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_-;_-@_-"/>
    <numFmt numFmtId="165" formatCode="_-* #,##0_-;\-* #,##0_-;_-* \-??_-;_-@_-"/>
    <numFmt numFmtId="166" formatCode="_-* #,##0_-;\-* #,##0_-;_-* &quot;-&quot;??_-;_-@_-"/>
  </numFmts>
  <fonts count="15" x14ac:knownFonts="1">
    <font>
      <sz val="10"/>
      <name val="Arial"/>
      <family val="2"/>
      <charset val="1"/>
    </font>
    <font>
      <sz val="11"/>
      <color theme="1"/>
      <name val="Calibri"/>
      <family val="2"/>
      <scheme val="minor"/>
    </font>
    <font>
      <b/>
      <sz val="11"/>
      <color rgb="FF000000"/>
      <name val="Calibri"/>
      <charset val="1"/>
    </font>
    <font>
      <sz val="11"/>
      <color rgb="FF000000"/>
      <name val="Calibri"/>
      <charset val="1"/>
    </font>
    <font>
      <b/>
      <sz val="10"/>
      <name val="Arial"/>
      <family val="2"/>
      <charset val="1"/>
    </font>
    <font>
      <b/>
      <sz val="11"/>
      <color rgb="FF000000"/>
      <name val="Calibri"/>
      <family val="2"/>
      <charset val="1"/>
    </font>
    <font>
      <b/>
      <sz val="11"/>
      <name val="Calibri"/>
      <family val="2"/>
      <charset val="1"/>
    </font>
    <font>
      <sz val="11"/>
      <color rgb="FF000000"/>
      <name val="Calibri"/>
      <family val="2"/>
      <charset val="1"/>
    </font>
    <font>
      <sz val="11"/>
      <name val="Calibri"/>
      <family val="2"/>
      <charset val="1"/>
    </font>
    <font>
      <sz val="10"/>
      <name val="Arial"/>
      <family val="2"/>
      <charset val="1"/>
    </font>
    <font>
      <b/>
      <sz val="11"/>
      <color theme="1"/>
      <name val="Calibri"/>
      <family val="2"/>
      <scheme val="minor"/>
    </font>
    <font>
      <sz val="11"/>
      <name val="Calibri"/>
      <family val="2"/>
      <scheme val="minor"/>
    </font>
    <font>
      <i/>
      <sz val="11"/>
      <color theme="1"/>
      <name val="Calibri"/>
      <family val="2"/>
      <scheme val="minor"/>
    </font>
    <font>
      <sz val="11"/>
      <color rgb="FF000000"/>
      <name val="Calibri"/>
      <family val="2"/>
    </font>
    <font>
      <u/>
      <sz val="11"/>
      <color theme="1"/>
      <name val="Calibri"/>
      <family val="2"/>
      <scheme val="minor"/>
    </font>
  </fonts>
  <fills count="9">
    <fill>
      <patternFill patternType="none"/>
    </fill>
    <fill>
      <patternFill patternType="gray125"/>
    </fill>
    <fill>
      <patternFill patternType="solid">
        <fgColor rgb="FFD6DCE5"/>
        <bgColor rgb="FFE7E6E6"/>
      </patternFill>
    </fill>
    <fill>
      <patternFill patternType="solid">
        <fgColor rgb="FF8FAADC"/>
        <bgColor rgb="FF969696"/>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3" tint="0.59999389629810485"/>
        <bgColor indexed="64"/>
      </patternFill>
    </fill>
  </fills>
  <borders count="12">
    <border>
      <left/>
      <right/>
      <top/>
      <bottom/>
      <diagonal/>
    </border>
    <border>
      <left/>
      <right/>
      <top/>
      <bottom style="medium">
        <color auto="1"/>
      </bottom>
      <diagonal/>
    </border>
    <border>
      <left/>
      <right/>
      <top/>
      <bottom style="thin">
        <color auto="1"/>
      </bottom>
      <diagonal/>
    </border>
    <border>
      <left style="thin">
        <color rgb="FFD0CECE"/>
      </left>
      <right style="thin">
        <color rgb="FFD0CECE"/>
      </right>
      <top style="thin">
        <color rgb="FFD0CECE"/>
      </top>
      <bottom style="medium">
        <color auto="1"/>
      </bottom>
      <diagonal/>
    </border>
    <border>
      <left/>
      <right/>
      <top style="thin">
        <color rgb="FFD0CECE"/>
      </top>
      <bottom style="medium">
        <color auto="1"/>
      </bottom>
      <diagonal/>
    </border>
    <border>
      <left/>
      <right/>
      <top/>
      <bottom style="medium">
        <color rgb="FFD0CECE"/>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diagonal/>
    </border>
    <border>
      <left style="thin">
        <color theme="2" tint="-9.9978637043366805E-2"/>
      </left>
      <right style="thin">
        <color theme="2" tint="-9.9978637043366805E-2"/>
      </right>
      <top/>
      <bottom style="thin">
        <color theme="2" tint="-9.9978637043366805E-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top/>
      <bottom style="thin">
        <color theme="1" tint="0.499984740745262"/>
      </bottom>
      <diagonal/>
    </border>
  </borders>
  <cellStyleXfs count="3">
    <xf numFmtId="0" fontId="0" fillId="0" borderId="0"/>
    <xf numFmtId="164" fontId="9" fillId="0" borderId="0" applyBorder="0" applyProtection="0"/>
    <xf numFmtId="0" fontId="1" fillId="0" borderId="0"/>
  </cellStyleXfs>
  <cellXfs count="83">
    <xf numFmtId="0" fontId="0" fillId="0" borderId="0" xfId="0"/>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0" fillId="0" borderId="0" xfId="0" applyAlignment="1">
      <alignment vertical="top"/>
    </xf>
    <xf numFmtId="165" fontId="8" fillId="0" borderId="0" xfId="1" applyNumberFormat="1" applyFont="1" applyBorder="1" applyProtection="1"/>
    <xf numFmtId="165" fontId="7" fillId="0" borderId="0" xfId="1" applyNumberFormat="1" applyFont="1" applyBorder="1" applyProtection="1"/>
    <xf numFmtId="0" fontId="5" fillId="0" borderId="2" xfId="0" applyFont="1" applyBorder="1" applyAlignment="1">
      <alignment wrapText="1"/>
    </xf>
    <xf numFmtId="0" fontId="5" fillId="0" borderId="2" xfId="0" applyFont="1" applyBorder="1"/>
    <xf numFmtId="0" fontId="0" fillId="0" borderId="0" xfId="0" applyAlignment="1">
      <alignment horizontal="left" vertical="top"/>
    </xf>
    <xf numFmtId="0" fontId="2" fillId="0" borderId="2" xfId="0" applyFont="1" applyBorder="1"/>
    <xf numFmtId="0" fontId="3" fillId="0" borderId="0" xfId="0" applyFont="1"/>
    <xf numFmtId="165" fontId="6" fillId="0" borderId="3" xfId="1" applyNumberFormat="1" applyFont="1" applyBorder="1" applyProtection="1"/>
    <xf numFmtId="165" fontId="6" fillId="0" borderId="3" xfId="1" applyNumberFormat="1" applyFont="1" applyBorder="1" applyAlignment="1" applyProtection="1">
      <alignment horizontal="left"/>
    </xf>
    <xf numFmtId="165" fontId="5" fillId="0" borderId="3" xfId="1" applyNumberFormat="1" applyFont="1" applyBorder="1" applyAlignment="1" applyProtection="1">
      <alignment horizontal="center"/>
    </xf>
    <xf numFmtId="165" fontId="5" fillId="2" borderId="3" xfId="1" applyNumberFormat="1" applyFont="1" applyFill="1" applyBorder="1" applyAlignment="1" applyProtection="1">
      <alignment horizontal="center"/>
    </xf>
    <xf numFmtId="165" fontId="5" fillId="2" borderId="4" xfId="1" applyNumberFormat="1" applyFont="1" applyFill="1" applyBorder="1" applyAlignment="1" applyProtection="1">
      <alignment horizontal="center"/>
    </xf>
    <xf numFmtId="0" fontId="0" fillId="0" borderId="0" xfId="0" applyAlignment="1">
      <alignment horizontal="right"/>
    </xf>
    <xf numFmtId="0" fontId="0" fillId="0" borderId="0" xfId="0" applyAlignment="1">
      <alignment vertical="top" wrapText="1"/>
    </xf>
    <xf numFmtId="0" fontId="0" fillId="0" borderId="0" xfId="0" applyAlignment="1">
      <alignment wrapText="1"/>
    </xf>
    <xf numFmtId="0" fontId="5" fillId="0" borderId="2" xfId="0" applyFont="1" applyBorder="1" applyAlignment="1">
      <alignment vertical="top"/>
    </xf>
    <xf numFmtId="0" fontId="5" fillId="0" borderId="2" xfId="0" applyFont="1" applyBorder="1" applyAlignment="1">
      <alignment vertical="top" wrapText="1"/>
    </xf>
    <xf numFmtId="0" fontId="5" fillId="3" borderId="5" xfId="0" applyFont="1" applyFill="1" applyBorder="1" applyAlignment="1">
      <alignment horizontal="center"/>
    </xf>
    <xf numFmtId="0" fontId="6" fillId="0" borderId="2" xfId="0" applyFont="1" applyBorder="1"/>
    <xf numFmtId="0" fontId="10" fillId="0" borderId="0" xfId="0" applyFont="1"/>
    <xf numFmtId="0" fontId="11" fillId="0" borderId="0" xfId="0" applyFont="1"/>
    <xf numFmtId="166" fontId="0" fillId="0" borderId="0" xfId="1" applyNumberFormat="1" applyFont="1" applyBorder="1"/>
    <xf numFmtId="166" fontId="0" fillId="0" borderId="0" xfId="1" applyNumberFormat="1" applyFont="1"/>
    <xf numFmtId="0" fontId="10" fillId="0" borderId="2" xfId="2" applyFont="1" applyBorder="1"/>
    <xf numFmtId="0" fontId="1" fillId="0" borderId="0" xfId="2"/>
    <xf numFmtId="0" fontId="10" fillId="0" borderId="1" xfId="2" applyFont="1" applyBorder="1" applyAlignment="1">
      <alignment horizontal="left"/>
    </xf>
    <xf numFmtId="0" fontId="1" fillId="0" borderId="0" xfId="2" applyAlignment="1">
      <alignment horizontal="left"/>
    </xf>
    <xf numFmtId="0" fontId="1" fillId="0" borderId="6" xfId="2" applyBorder="1" applyAlignment="1">
      <alignment horizontal="left" vertical="top"/>
    </xf>
    <xf numFmtId="0" fontId="1" fillId="0" borderId="7" xfId="2" applyBorder="1" applyAlignment="1">
      <alignment horizontal="left" vertical="top"/>
    </xf>
    <xf numFmtId="0" fontId="1" fillId="0" borderId="0" xfId="2" applyAlignment="1">
      <alignment horizontal="left" vertical="top"/>
    </xf>
    <xf numFmtId="0" fontId="1" fillId="0" borderId="0" xfId="2" applyAlignment="1">
      <alignment vertical="top"/>
    </xf>
    <xf numFmtId="0" fontId="10" fillId="0" borderId="1" xfId="0" applyFont="1" applyBorder="1"/>
    <xf numFmtId="0" fontId="10" fillId="0" borderId="1" xfId="0" applyFont="1" applyBorder="1" applyAlignment="1">
      <alignment horizontal="left"/>
    </xf>
    <xf numFmtId="0" fontId="10" fillId="0" borderId="0" xfId="0" applyFont="1" applyAlignment="1">
      <alignment horizontal="left"/>
    </xf>
    <xf numFmtId="166" fontId="1" fillId="0" borderId="0" xfId="1" applyNumberFormat="1" applyFont="1" applyBorder="1"/>
    <xf numFmtId="166" fontId="11" fillId="0" borderId="0" xfId="1" applyNumberFormat="1" applyFont="1" applyBorder="1"/>
    <xf numFmtId="166" fontId="1" fillId="4" borderId="8" xfId="1" applyNumberFormat="1" applyFont="1" applyFill="1" applyBorder="1"/>
    <xf numFmtId="0" fontId="11" fillId="4" borderId="8" xfId="0" applyFont="1" applyFill="1" applyBorder="1"/>
    <xf numFmtId="38" fontId="0" fillId="4" borderId="8" xfId="1" applyNumberFormat="1" applyFont="1" applyFill="1" applyBorder="1" applyAlignment="1">
      <alignment horizontal="center"/>
    </xf>
    <xf numFmtId="38" fontId="0" fillId="5" borderId="8" xfId="1" applyNumberFormat="1" applyFont="1" applyFill="1" applyBorder="1" applyAlignment="1">
      <alignment horizontal="center"/>
    </xf>
    <xf numFmtId="166" fontId="1" fillId="4" borderId="8" xfId="1" applyNumberFormat="1" applyFont="1" applyFill="1" applyBorder="1" applyAlignment="1">
      <alignment horizontal="center"/>
    </xf>
    <xf numFmtId="166" fontId="1" fillId="4" borderId="6" xfId="1" applyNumberFormat="1" applyFont="1" applyFill="1" applyBorder="1" applyAlignment="1">
      <alignment horizontal="center"/>
    </xf>
    <xf numFmtId="166" fontId="1" fillId="4" borderId="6" xfId="1" applyNumberFormat="1" applyFont="1" applyFill="1" applyBorder="1"/>
    <xf numFmtId="0" fontId="11" fillId="4" borderId="6" xfId="0" applyFont="1" applyFill="1" applyBorder="1"/>
    <xf numFmtId="38" fontId="0" fillId="4" borderId="6" xfId="1" applyNumberFormat="1" applyFont="1" applyFill="1" applyBorder="1" applyAlignment="1">
      <alignment horizontal="center"/>
    </xf>
    <xf numFmtId="38" fontId="0" fillId="5" borderId="6" xfId="1" applyNumberFormat="1" applyFont="1" applyFill="1" applyBorder="1" applyAlignment="1">
      <alignment horizontal="center"/>
    </xf>
    <xf numFmtId="166" fontId="1" fillId="4" borderId="6" xfId="1" applyNumberFormat="1" applyFont="1" applyFill="1" applyBorder="1" applyAlignment="1">
      <alignment vertical="top"/>
    </xf>
    <xf numFmtId="166" fontId="1" fillId="4" borderId="6" xfId="1" applyNumberFormat="1" applyFont="1" applyFill="1" applyBorder="1" applyAlignment="1">
      <alignment vertical="top" wrapText="1"/>
    </xf>
    <xf numFmtId="166" fontId="11" fillId="4" borderId="6" xfId="1" applyNumberFormat="1" applyFont="1" applyFill="1" applyBorder="1"/>
    <xf numFmtId="0" fontId="1" fillId="4" borderId="6" xfId="1" applyNumberFormat="1" applyFont="1" applyFill="1" applyBorder="1" applyAlignment="1">
      <alignment vertical="top" wrapText="1"/>
    </xf>
    <xf numFmtId="164" fontId="12" fillId="4" borderId="6" xfId="1" applyFont="1" applyFill="1" applyBorder="1" applyAlignment="1">
      <alignment vertical="top" wrapText="1"/>
    </xf>
    <xf numFmtId="0" fontId="0" fillId="4" borderId="6" xfId="0" applyFill="1" applyBorder="1"/>
    <xf numFmtId="166" fontId="0" fillId="4" borderId="6" xfId="1" applyNumberFormat="1" applyFont="1" applyFill="1" applyBorder="1" applyAlignment="1">
      <alignment horizontal="center"/>
    </xf>
    <xf numFmtId="0" fontId="0" fillId="6" borderId="6" xfId="0" applyFill="1" applyBorder="1"/>
    <xf numFmtId="0" fontId="11" fillId="6" borderId="6" xfId="0" applyFont="1" applyFill="1" applyBorder="1"/>
    <xf numFmtId="38" fontId="0" fillId="6" borderId="6" xfId="1" applyNumberFormat="1" applyFont="1" applyFill="1" applyBorder="1" applyAlignment="1">
      <alignment horizontal="center"/>
    </xf>
    <xf numFmtId="38" fontId="0" fillId="7" borderId="6" xfId="1" applyNumberFormat="1" applyFont="1" applyFill="1" applyBorder="1" applyAlignment="1">
      <alignment horizontal="center"/>
    </xf>
    <xf numFmtId="166" fontId="1" fillId="6" borderId="6" xfId="1" applyNumberFormat="1" applyFont="1" applyFill="1" applyBorder="1" applyAlignment="1">
      <alignment horizontal="center"/>
    </xf>
    <xf numFmtId="166" fontId="0" fillId="6" borderId="6" xfId="1" applyNumberFormat="1" applyFont="1" applyFill="1" applyBorder="1" applyAlignment="1">
      <alignment horizontal="center"/>
    </xf>
    <xf numFmtId="164" fontId="0" fillId="6" borderId="6" xfId="1" applyFont="1" applyFill="1" applyBorder="1" applyAlignment="1">
      <alignment horizontal="left"/>
    </xf>
    <xf numFmtId="0" fontId="0" fillId="0" borderId="0" xfId="0" quotePrefix="1" applyAlignment="1">
      <alignment vertical="top" wrapText="1"/>
    </xf>
    <xf numFmtId="0" fontId="0" fillId="0" borderId="9" xfId="0" applyBorder="1"/>
    <xf numFmtId="0" fontId="0" fillId="0" borderId="9" xfId="0" applyBorder="1" applyAlignment="1">
      <alignment horizontal="center"/>
    </xf>
    <xf numFmtId="0" fontId="0" fillId="0" borderId="9" xfId="0" applyBorder="1" applyAlignment="1">
      <alignment horizontal="left" wrapText="1"/>
    </xf>
    <xf numFmtId="0" fontId="0" fillId="0" borderId="9" xfId="0" quotePrefix="1" applyBorder="1" applyAlignment="1">
      <alignment horizontal="left" wrapText="1"/>
    </xf>
    <xf numFmtId="0" fontId="0" fillId="0" borderId="9" xfId="0" applyBorder="1" applyAlignment="1">
      <alignment vertical="top"/>
    </xf>
    <xf numFmtId="0" fontId="0" fillId="0" borderId="9" xfId="0" applyBorder="1" applyAlignment="1">
      <alignment horizontal="left" vertical="top"/>
    </xf>
    <xf numFmtId="0" fontId="0" fillId="0" borderId="9" xfId="0" quotePrefix="1" applyBorder="1" applyAlignment="1">
      <alignment horizontal="left" vertical="top" wrapText="1"/>
    </xf>
    <xf numFmtId="0" fontId="0" fillId="0" borderId="10" xfId="0" applyBorder="1" applyAlignment="1">
      <alignment horizontal="center"/>
    </xf>
    <xf numFmtId="0" fontId="13" fillId="0" borderId="0" xfId="0" applyFont="1"/>
    <xf numFmtId="0" fontId="0" fillId="0" borderId="0" xfId="0" quotePrefix="1" applyAlignment="1">
      <alignment horizontal="left" wrapText="1"/>
    </xf>
    <xf numFmtId="0" fontId="0" fillId="0" borderId="0" xfId="0" quotePrefix="1" applyAlignment="1">
      <alignment wrapText="1"/>
    </xf>
    <xf numFmtId="0" fontId="10" fillId="8" borderId="11" xfId="0" applyFont="1" applyFill="1" applyBorder="1"/>
  </cellXfs>
  <cellStyles count="3">
    <cellStyle name="Comma" xfId="1" builtinId="3"/>
    <cellStyle name="Normal" xfId="0" builtinId="0"/>
    <cellStyle name="Normal 2" xfId="2" xr:uid="{667A80EB-D8A0-4CCE-A2A9-BAB85F863AD3}"/>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DEDED"/>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8FAADC"/>
      <rgbColor rgb="FF993366"/>
      <rgbColor rgb="FFFFF2CC"/>
      <rgbColor rgb="FFE7E6E6"/>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5E0B4"/>
      <rgbColor rgb="FFE2F0D9"/>
      <rgbColor rgb="FFFFE6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
  <sheetViews>
    <sheetView zoomScale="90" zoomScaleNormal="90" workbookViewId="0">
      <selection activeCell="N18" sqref="N18"/>
    </sheetView>
  </sheetViews>
  <sheetFormatPr defaultColWidth="11.5703125" defaultRowHeight="12.75" x14ac:dyDescent="0.2"/>
  <cols>
    <col min="1" max="1" width="26.7109375" style="1" customWidth="1"/>
    <col min="2" max="2" width="9.5703125" style="1" customWidth="1"/>
    <col min="3" max="1024" width="11.5703125" style="1"/>
  </cols>
  <sheetData>
    <row r="1" spans="1:12" ht="15" x14ac:dyDescent="0.25">
      <c r="A1" s="2"/>
      <c r="B1" s="2" t="s">
        <v>0</v>
      </c>
      <c r="C1" s="2" t="s">
        <v>1</v>
      </c>
      <c r="D1" s="2" t="s">
        <v>2</v>
      </c>
      <c r="E1" s="2" t="s">
        <v>3</v>
      </c>
      <c r="F1" s="2" t="s">
        <v>4</v>
      </c>
      <c r="G1" s="2" t="s">
        <v>5</v>
      </c>
      <c r="H1" s="2" t="s">
        <v>6</v>
      </c>
      <c r="I1" s="2" t="s">
        <v>7</v>
      </c>
      <c r="J1" s="2" t="s">
        <v>8</v>
      </c>
      <c r="K1" s="2" t="s">
        <v>9</v>
      </c>
      <c r="L1" s="2"/>
    </row>
    <row r="2" spans="1:12" ht="15" x14ac:dyDescent="0.25">
      <c r="A2" s="2" t="s">
        <v>10</v>
      </c>
      <c r="B2" s="3">
        <v>5</v>
      </c>
      <c r="C2" s="3">
        <v>6</v>
      </c>
      <c r="D2" s="3">
        <v>7</v>
      </c>
      <c r="E2" s="3">
        <v>3</v>
      </c>
      <c r="F2" s="3">
        <v>3</v>
      </c>
      <c r="G2" s="3">
        <v>1</v>
      </c>
      <c r="H2" s="3">
        <v>7</v>
      </c>
      <c r="I2" s="3">
        <v>1</v>
      </c>
      <c r="J2" s="3">
        <v>8</v>
      </c>
      <c r="K2" s="3">
        <v>7</v>
      </c>
      <c r="L2" s="3"/>
    </row>
    <row r="3" spans="1:12" ht="15" x14ac:dyDescent="0.25">
      <c r="A3" s="2" t="s">
        <v>11</v>
      </c>
      <c r="B3" s="3">
        <v>3</v>
      </c>
      <c r="C3" s="3">
        <v>2</v>
      </c>
      <c r="D3" s="3">
        <v>2</v>
      </c>
      <c r="E3" s="3">
        <v>4</v>
      </c>
      <c r="F3" s="3">
        <v>5</v>
      </c>
      <c r="G3" s="3">
        <v>20</v>
      </c>
      <c r="H3" s="3">
        <v>1</v>
      </c>
      <c r="I3" s="3">
        <v>15</v>
      </c>
      <c r="J3" s="3">
        <v>1</v>
      </c>
      <c r="K3" s="3">
        <v>0</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87"/>
  <sheetViews>
    <sheetView zoomScale="90" zoomScaleNormal="90" workbookViewId="0">
      <selection activeCell="I17" sqref="I17"/>
    </sheetView>
  </sheetViews>
  <sheetFormatPr defaultColWidth="9.7109375" defaultRowHeight="12.75" x14ac:dyDescent="0.2"/>
  <cols>
    <col min="1" max="1" width="22.28515625" style="9" customWidth="1"/>
    <col min="2" max="2" width="85" style="23" customWidth="1"/>
    <col min="3" max="8" width="10.140625" style="24" customWidth="1"/>
  </cols>
  <sheetData>
    <row r="1" spans="1:3" ht="15" x14ac:dyDescent="0.25">
      <c r="A1" s="25" t="s">
        <v>13</v>
      </c>
      <c r="B1" s="26" t="s">
        <v>293</v>
      </c>
      <c r="C1" s="12" t="s">
        <v>17</v>
      </c>
    </row>
    <row r="2" spans="1:3" x14ac:dyDescent="0.2">
      <c r="A2" s="9" t="s">
        <v>247</v>
      </c>
      <c r="B2" s="23" t="s">
        <v>357</v>
      </c>
    </row>
    <row r="3" spans="1:3" x14ac:dyDescent="0.2">
      <c r="A3" s="9" t="s">
        <v>355</v>
      </c>
      <c r="B3" s="81" t="s">
        <v>448</v>
      </c>
      <c r="C3" s="24">
        <v>0</v>
      </c>
    </row>
    <row r="4" spans="1:3" x14ac:dyDescent="0.2">
      <c r="A4" s="9" t="s">
        <v>307</v>
      </c>
      <c r="B4" s="23" t="s">
        <v>358</v>
      </c>
      <c r="C4" s="24">
        <v>5</v>
      </c>
    </row>
    <row r="5" spans="1:3" ht="38.25" x14ac:dyDescent="0.2">
      <c r="A5" s="9" t="s">
        <v>272</v>
      </c>
      <c r="B5" s="23" t="s">
        <v>428</v>
      </c>
      <c r="C5" s="24">
        <v>0</v>
      </c>
    </row>
    <row r="6" spans="1:3" ht="25.5" x14ac:dyDescent="0.2">
      <c r="A6" s="14" t="s">
        <v>66</v>
      </c>
      <c r="B6" s="23" t="s">
        <v>359</v>
      </c>
      <c r="C6" s="24">
        <v>15</v>
      </c>
    </row>
    <row r="7" spans="1:3" x14ac:dyDescent="0.2">
      <c r="A7" s="9" t="s">
        <v>41</v>
      </c>
      <c r="B7" s="23" t="s">
        <v>360</v>
      </c>
      <c r="C7" s="24">
        <v>30</v>
      </c>
    </row>
    <row r="8" spans="1:3" ht="38.25" x14ac:dyDescent="0.2">
      <c r="A8" s="14" t="s">
        <v>179</v>
      </c>
      <c r="B8" s="23" t="s">
        <v>361</v>
      </c>
      <c r="C8" s="24">
        <v>30</v>
      </c>
    </row>
    <row r="9" spans="1:3" x14ac:dyDescent="0.2">
      <c r="A9" s="9" t="s">
        <v>178</v>
      </c>
      <c r="B9" s="23" t="s">
        <v>362</v>
      </c>
    </row>
    <row r="10" spans="1:3" x14ac:dyDescent="0.2">
      <c r="A10" s="9" t="s">
        <v>192</v>
      </c>
      <c r="B10" s="23" t="s">
        <v>301</v>
      </c>
    </row>
    <row r="11" spans="1:3" ht="25.5" x14ac:dyDescent="0.2">
      <c r="A11" s="9" t="s">
        <v>50</v>
      </c>
      <c r="B11" s="23" t="s">
        <v>363</v>
      </c>
      <c r="C11" s="24">
        <v>5</v>
      </c>
    </row>
    <row r="12" spans="1:3" ht="38.25" x14ac:dyDescent="0.2">
      <c r="A12" s="9" t="s">
        <v>241</v>
      </c>
      <c r="B12" s="23" t="s">
        <v>305</v>
      </c>
    </row>
    <row r="13" spans="1:3" ht="25.5" x14ac:dyDescent="0.2">
      <c r="A13" s="9" t="s">
        <v>32</v>
      </c>
      <c r="B13" s="23" t="s">
        <v>364</v>
      </c>
      <c r="C13" s="24">
        <v>10</v>
      </c>
    </row>
    <row r="14" spans="1:3" ht="38.25" x14ac:dyDescent="0.2">
      <c r="A14" s="9" t="s">
        <v>20</v>
      </c>
      <c r="B14" s="23" t="s">
        <v>365</v>
      </c>
      <c r="C14" s="24">
        <v>5</v>
      </c>
    </row>
    <row r="15" spans="1:3" ht="25.5" x14ac:dyDescent="0.2">
      <c r="A15" s="9" t="s">
        <v>252</v>
      </c>
      <c r="B15" s="23" t="s">
        <v>298</v>
      </c>
      <c r="C15" s="24">
        <v>20</v>
      </c>
    </row>
    <row r="16" spans="1:3" ht="38.25" x14ac:dyDescent="0.2">
      <c r="A16" s="1" t="s">
        <v>254</v>
      </c>
      <c r="B16" s="23" t="s">
        <v>366</v>
      </c>
      <c r="C16" s="24">
        <v>10</v>
      </c>
    </row>
    <row r="17" spans="1:3" ht="25.5" x14ac:dyDescent="0.2">
      <c r="A17" s="9" t="s">
        <v>83</v>
      </c>
      <c r="B17" s="23" t="s">
        <v>367</v>
      </c>
      <c r="C17" s="24">
        <v>5</v>
      </c>
    </row>
    <row r="18" spans="1:3" x14ac:dyDescent="0.2">
      <c r="A18" s="9" t="s">
        <v>351</v>
      </c>
      <c r="B18" s="70" t="s">
        <v>429</v>
      </c>
      <c r="C18" s="24">
        <v>0</v>
      </c>
    </row>
    <row r="19" spans="1:3" x14ac:dyDescent="0.2">
      <c r="A19" s="9" t="s">
        <v>36</v>
      </c>
      <c r="B19" s="23" t="s">
        <v>368</v>
      </c>
      <c r="C19" s="24">
        <v>10</v>
      </c>
    </row>
    <row r="20" spans="1:3" x14ac:dyDescent="0.2">
      <c r="A20" s="9" t="s">
        <v>35</v>
      </c>
      <c r="B20" s="23" t="s">
        <v>369</v>
      </c>
      <c r="C20" s="24">
        <v>10</v>
      </c>
    </row>
    <row r="21" spans="1:3" ht="25.5" x14ac:dyDescent="0.2">
      <c r="A21" s="9" t="s">
        <v>239</v>
      </c>
      <c r="B21" s="23" t="s">
        <v>302</v>
      </c>
    </row>
    <row r="22" spans="1:3" x14ac:dyDescent="0.2">
      <c r="A22" s="9" t="s">
        <v>80</v>
      </c>
      <c r="B22" s="23" t="s">
        <v>370</v>
      </c>
      <c r="C22" s="24">
        <v>5</v>
      </c>
    </row>
    <row r="23" spans="1:3" x14ac:dyDescent="0.2">
      <c r="A23" s="9" t="s">
        <v>308</v>
      </c>
      <c r="B23" s="23" t="s">
        <v>309</v>
      </c>
      <c r="C23" s="23">
        <v>5</v>
      </c>
    </row>
    <row r="24" spans="1:3" x14ac:dyDescent="0.2">
      <c r="A24" s="9" t="s">
        <v>180</v>
      </c>
      <c r="B24" s="23" t="s">
        <v>371</v>
      </c>
      <c r="C24" s="24">
        <v>20</v>
      </c>
    </row>
    <row r="25" spans="1:3" ht="40.5" x14ac:dyDescent="0.2">
      <c r="A25" s="9" t="s">
        <v>354</v>
      </c>
      <c r="B25" s="24" t="s">
        <v>430</v>
      </c>
      <c r="C25" s="24">
        <v>0</v>
      </c>
    </row>
    <row r="26" spans="1:3" ht="25.5" x14ac:dyDescent="0.2">
      <c r="A26" s="9" t="s">
        <v>409</v>
      </c>
      <c r="B26" s="24" t="s">
        <v>431</v>
      </c>
      <c r="C26" s="24">
        <v>0</v>
      </c>
    </row>
    <row r="27" spans="1:3" ht="25.5" x14ac:dyDescent="0.2">
      <c r="A27" s="9" t="s">
        <v>251</v>
      </c>
      <c r="B27" s="23" t="s">
        <v>297</v>
      </c>
      <c r="C27" s="24">
        <v>15</v>
      </c>
    </row>
    <row r="28" spans="1:3" ht="51" x14ac:dyDescent="0.2">
      <c r="A28" s="9" t="s">
        <v>275</v>
      </c>
      <c r="B28" s="24" t="s">
        <v>432</v>
      </c>
      <c r="C28" s="24">
        <v>0</v>
      </c>
    </row>
    <row r="29" spans="1:3" x14ac:dyDescent="0.2">
      <c r="A29" s="9" t="s">
        <v>274</v>
      </c>
      <c r="B29" s="24" t="s">
        <v>433</v>
      </c>
      <c r="C29" s="24">
        <v>0</v>
      </c>
    </row>
    <row r="30" spans="1:3" ht="25.5" x14ac:dyDescent="0.2">
      <c r="A30" s="9" t="s">
        <v>372</v>
      </c>
      <c r="B30" s="23" t="s">
        <v>373</v>
      </c>
      <c r="C30" s="23"/>
    </row>
    <row r="31" spans="1:3" ht="25.5" x14ac:dyDescent="0.2">
      <c r="A31" s="9" t="s">
        <v>25</v>
      </c>
      <c r="B31" s="23" t="s">
        <v>374</v>
      </c>
      <c r="C31" s="24">
        <v>5</v>
      </c>
    </row>
    <row r="32" spans="1:3" x14ac:dyDescent="0.2">
      <c r="A32" s="9" t="s">
        <v>352</v>
      </c>
      <c r="B32" t="s">
        <v>434</v>
      </c>
      <c r="C32" s="24">
        <v>0</v>
      </c>
    </row>
    <row r="33" spans="1:3" x14ac:dyDescent="0.2">
      <c r="A33" s="9" t="s">
        <v>177</v>
      </c>
      <c r="B33" s="23" t="s">
        <v>375</v>
      </c>
    </row>
    <row r="34" spans="1:3" ht="51" x14ac:dyDescent="0.2">
      <c r="A34" s="9" t="s">
        <v>47</v>
      </c>
      <c r="B34" s="23" t="s">
        <v>376</v>
      </c>
      <c r="C34" s="24">
        <v>10</v>
      </c>
    </row>
    <row r="35" spans="1:3" ht="25.5" x14ac:dyDescent="0.2">
      <c r="A35" s="9" t="s">
        <v>248</v>
      </c>
      <c r="B35" s="23" t="s">
        <v>377</v>
      </c>
      <c r="C35" s="24">
        <v>10</v>
      </c>
    </row>
    <row r="36" spans="1:3" ht="25.5" x14ac:dyDescent="0.2">
      <c r="A36" s="9" t="s">
        <v>246</v>
      </c>
      <c r="B36" s="23" t="s">
        <v>378</v>
      </c>
    </row>
    <row r="37" spans="1:3" ht="25.5" x14ac:dyDescent="0.2">
      <c r="A37" s="9" t="s">
        <v>135</v>
      </c>
      <c r="B37" s="80" t="s">
        <v>435</v>
      </c>
      <c r="C37" s="24">
        <v>0</v>
      </c>
    </row>
    <row r="38" spans="1:3" ht="25.5" x14ac:dyDescent="0.2">
      <c r="A38" s="9" t="s">
        <v>240</v>
      </c>
      <c r="B38" s="23" t="s">
        <v>306</v>
      </c>
    </row>
    <row r="39" spans="1:3" x14ac:dyDescent="0.2">
      <c r="A39" s="9" t="s">
        <v>39</v>
      </c>
      <c r="B39" s="23" t="s">
        <v>379</v>
      </c>
      <c r="C39" s="23">
        <v>5</v>
      </c>
    </row>
    <row r="40" spans="1:3" x14ac:dyDescent="0.2">
      <c r="A40" s="9" t="s">
        <v>190</v>
      </c>
      <c r="B40" s="23" t="s">
        <v>371</v>
      </c>
      <c r="C40" s="24">
        <v>15</v>
      </c>
    </row>
    <row r="41" spans="1:3" x14ac:dyDescent="0.2">
      <c r="A41" s="9" t="s">
        <v>183</v>
      </c>
      <c r="B41" s="23" t="s">
        <v>380</v>
      </c>
      <c r="C41" s="24">
        <v>10</v>
      </c>
    </row>
    <row r="42" spans="1:3" x14ac:dyDescent="0.2">
      <c r="A42" s="9" t="s">
        <v>187</v>
      </c>
      <c r="B42" s="23" t="s">
        <v>381</v>
      </c>
      <c r="C42" s="23">
        <v>5</v>
      </c>
    </row>
    <row r="43" spans="1:3" x14ac:dyDescent="0.2">
      <c r="A43" s="9" t="s">
        <v>37</v>
      </c>
      <c r="B43" s="23" t="s">
        <v>382</v>
      </c>
      <c r="C43" s="24">
        <v>5</v>
      </c>
    </row>
    <row r="44" spans="1:3" x14ac:dyDescent="0.2">
      <c r="A44" s="9" t="s">
        <v>279</v>
      </c>
      <c r="B44" s="24" t="s">
        <v>436</v>
      </c>
      <c r="C44" s="24">
        <v>0</v>
      </c>
    </row>
    <row r="45" spans="1:3" x14ac:dyDescent="0.2">
      <c r="A45" s="9" t="s">
        <v>193</v>
      </c>
      <c r="B45" s="23" t="s">
        <v>383</v>
      </c>
    </row>
    <row r="46" spans="1:3" ht="25.5" x14ac:dyDescent="0.2">
      <c r="A46" s="9" t="s">
        <v>269</v>
      </c>
      <c r="B46" s="81" t="s">
        <v>450</v>
      </c>
      <c r="C46" s="24">
        <v>1</v>
      </c>
    </row>
    <row r="47" spans="1:3" ht="25.5" x14ac:dyDescent="0.2">
      <c r="A47" s="9" t="s">
        <v>277</v>
      </c>
      <c r="B47" s="81" t="s">
        <v>449</v>
      </c>
      <c r="C47" s="24">
        <v>0</v>
      </c>
    </row>
    <row r="48" spans="1:3" x14ac:dyDescent="0.2">
      <c r="A48" s="9" t="s">
        <v>95</v>
      </c>
      <c r="B48" s="23" t="s">
        <v>384</v>
      </c>
      <c r="C48" s="24">
        <v>5</v>
      </c>
    </row>
    <row r="49" spans="1:3" ht="38.25" x14ac:dyDescent="0.2">
      <c r="A49" s="9" t="s">
        <v>286</v>
      </c>
      <c r="B49" s="24" t="s">
        <v>438</v>
      </c>
      <c r="C49" s="24">
        <v>0</v>
      </c>
    </row>
    <row r="50" spans="1:3" ht="38.25" x14ac:dyDescent="0.2">
      <c r="A50" s="9" t="s">
        <v>280</v>
      </c>
      <c r="B50" s="24" t="s">
        <v>439</v>
      </c>
      <c r="C50" s="24">
        <v>0</v>
      </c>
    </row>
    <row r="51" spans="1:3" ht="25.5" x14ac:dyDescent="0.2">
      <c r="A51" s="9" t="s">
        <v>63</v>
      </c>
      <c r="B51" s="23" t="s">
        <v>385</v>
      </c>
      <c r="C51" s="23">
        <v>5</v>
      </c>
    </row>
    <row r="52" spans="1:3" x14ac:dyDescent="0.2">
      <c r="A52" s="9" t="s">
        <v>98</v>
      </c>
      <c r="B52" s="23" t="s">
        <v>386</v>
      </c>
      <c r="C52" s="24">
        <v>10</v>
      </c>
    </row>
    <row r="53" spans="1:3" ht="38.25" x14ac:dyDescent="0.2">
      <c r="A53" s="9" t="s">
        <v>289</v>
      </c>
      <c r="B53" s="24" t="s">
        <v>440</v>
      </c>
      <c r="C53" s="24">
        <v>0</v>
      </c>
    </row>
    <row r="54" spans="1:3" x14ac:dyDescent="0.2">
      <c r="A54" s="9" t="s">
        <v>185</v>
      </c>
      <c r="B54" s="23" t="s">
        <v>387</v>
      </c>
      <c r="C54" s="23">
        <v>10</v>
      </c>
    </row>
    <row r="55" spans="1:3" ht="25.5" x14ac:dyDescent="0.2">
      <c r="A55" s="9" t="s">
        <v>249</v>
      </c>
      <c r="B55" s="23" t="s">
        <v>300</v>
      </c>
      <c r="C55" s="24">
        <v>30</v>
      </c>
    </row>
    <row r="56" spans="1:3" x14ac:dyDescent="0.2">
      <c r="A56" s="9" t="s">
        <v>184</v>
      </c>
      <c r="B56" s="23" t="s">
        <v>388</v>
      </c>
      <c r="C56" s="24">
        <v>15</v>
      </c>
    </row>
    <row r="57" spans="1:3" ht="25.5" x14ac:dyDescent="0.2">
      <c r="A57" s="9" t="s">
        <v>282</v>
      </c>
      <c r="B57" s="24" t="s">
        <v>441</v>
      </c>
      <c r="C57" s="24">
        <v>0</v>
      </c>
    </row>
    <row r="58" spans="1:3" x14ac:dyDescent="0.2">
      <c r="A58" s="9" t="s">
        <v>189</v>
      </c>
      <c r="B58" s="23" t="s">
        <v>389</v>
      </c>
      <c r="C58" s="24">
        <v>15</v>
      </c>
    </row>
    <row r="59" spans="1:3" ht="51" x14ac:dyDescent="0.2">
      <c r="A59" s="9" t="s">
        <v>288</v>
      </c>
      <c r="B59" s="24" t="s">
        <v>442</v>
      </c>
      <c r="C59" s="24">
        <v>0</v>
      </c>
    </row>
    <row r="60" spans="1:3" x14ac:dyDescent="0.2">
      <c r="A60" s="9" t="s">
        <v>294</v>
      </c>
      <c r="B60" s="23" t="s">
        <v>390</v>
      </c>
      <c r="C60" s="23">
        <v>0</v>
      </c>
    </row>
    <row r="61" spans="1:3" ht="25.5" x14ac:dyDescent="0.2">
      <c r="A61" s="9" t="s">
        <v>181</v>
      </c>
      <c r="B61" s="23" t="s">
        <v>304</v>
      </c>
      <c r="C61" s="24">
        <v>10</v>
      </c>
    </row>
    <row r="62" spans="1:3" x14ac:dyDescent="0.2">
      <c r="A62" s="9" t="s">
        <v>172</v>
      </c>
      <c r="B62" s="23" t="s">
        <v>407</v>
      </c>
      <c r="C62" s="24">
        <v>5</v>
      </c>
    </row>
    <row r="63" spans="1:3" ht="25.5" x14ac:dyDescent="0.2">
      <c r="A63" s="9" t="s">
        <v>353</v>
      </c>
      <c r="B63" s="81" t="s">
        <v>443</v>
      </c>
      <c r="C63" s="24">
        <v>0</v>
      </c>
    </row>
    <row r="64" spans="1:3" ht="76.5" x14ac:dyDescent="0.2">
      <c r="A64" s="9" t="s">
        <v>244</v>
      </c>
      <c r="B64" s="23" t="s">
        <v>391</v>
      </c>
    </row>
    <row r="65" spans="1:3" x14ac:dyDescent="0.2">
      <c r="A65" s="9" t="s">
        <v>27</v>
      </c>
      <c r="B65" s="23" t="s">
        <v>392</v>
      </c>
      <c r="C65" s="24">
        <v>5</v>
      </c>
    </row>
    <row r="66" spans="1:3" ht="76.5" x14ac:dyDescent="0.2">
      <c r="A66" s="9" t="s">
        <v>271</v>
      </c>
      <c r="B66" s="81" t="s">
        <v>444</v>
      </c>
      <c r="C66" s="24">
        <v>0</v>
      </c>
    </row>
    <row r="67" spans="1:3" x14ac:dyDescent="0.2">
      <c r="A67" s="9" t="s">
        <v>295</v>
      </c>
      <c r="B67" s="23" t="s">
        <v>393</v>
      </c>
      <c r="C67" s="24">
        <v>5</v>
      </c>
    </row>
    <row r="68" spans="1:3" ht="25.5" x14ac:dyDescent="0.2">
      <c r="A68" s="9" t="s">
        <v>245</v>
      </c>
      <c r="B68" s="23" t="s">
        <v>394</v>
      </c>
      <c r="C68" s="24">
        <v>10</v>
      </c>
    </row>
    <row r="69" spans="1:3" ht="38.25" x14ac:dyDescent="0.2">
      <c r="A69" s="9" t="s">
        <v>250</v>
      </c>
      <c r="B69" s="23" t="s">
        <v>299</v>
      </c>
      <c r="C69" s="24">
        <v>20</v>
      </c>
    </row>
    <row r="70" spans="1:3" x14ac:dyDescent="0.2">
      <c r="A70" s="9" t="s">
        <v>71</v>
      </c>
      <c r="B70" s="23" t="s">
        <v>395</v>
      </c>
      <c r="C70" s="24">
        <v>5</v>
      </c>
    </row>
    <row r="71" spans="1:3" ht="51" x14ac:dyDescent="0.2">
      <c r="A71" s="9" t="s">
        <v>287</v>
      </c>
      <c r="B71" s="70" t="s">
        <v>445</v>
      </c>
      <c r="C71" s="24">
        <v>0</v>
      </c>
    </row>
    <row r="72" spans="1:3" ht="38.25" x14ac:dyDescent="0.2">
      <c r="A72" s="9" t="s">
        <v>22</v>
      </c>
      <c r="B72" s="23" t="s">
        <v>396</v>
      </c>
      <c r="C72" s="24">
        <v>5</v>
      </c>
    </row>
    <row r="73" spans="1:3" ht="38.25" x14ac:dyDescent="0.2">
      <c r="A73" s="9" t="s">
        <v>188</v>
      </c>
      <c r="B73" s="23" t="s">
        <v>397</v>
      </c>
      <c r="C73" s="24">
        <v>40</v>
      </c>
    </row>
    <row r="74" spans="1:3" x14ac:dyDescent="0.2">
      <c r="A74" s="9" t="s">
        <v>182</v>
      </c>
      <c r="B74" s="23" t="s">
        <v>398</v>
      </c>
      <c r="C74" s="24">
        <v>5</v>
      </c>
    </row>
    <row r="75" spans="1:3" x14ac:dyDescent="0.2">
      <c r="A75" s="9" t="s">
        <v>186</v>
      </c>
      <c r="B75" s="23" t="s">
        <v>399</v>
      </c>
      <c r="C75" s="24">
        <v>15</v>
      </c>
    </row>
    <row r="76" spans="1:3" x14ac:dyDescent="0.2">
      <c r="A76" s="9" t="s">
        <v>191</v>
      </c>
      <c r="B76" s="23" t="s">
        <v>400</v>
      </c>
      <c r="C76" s="24">
        <v>30</v>
      </c>
    </row>
    <row r="77" spans="1:3" ht="51" x14ac:dyDescent="0.2">
      <c r="A77" s="9" t="s">
        <v>253</v>
      </c>
      <c r="B77" s="23" t="s">
        <v>401</v>
      </c>
      <c r="C77" s="24">
        <v>10</v>
      </c>
    </row>
    <row r="78" spans="1:3" x14ac:dyDescent="0.2">
      <c r="A78" s="9" t="s">
        <v>82</v>
      </c>
      <c r="B78" s="23" t="s">
        <v>402</v>
      </c>
      <c r="C78" s="24">
        <v>5</v>
      </c>
    </row>
    <row r="79" spans="1:3" ht="25.5" x14ac:dyDescent="0.2">
      <c r="A79" s="9" t="s">
        <v>281</v>
      </c>
      <c r="B79" s="24" t="s">
        <v>446</v>
      </c>
      <c r="C79" s="24">
        <v>0</v>
      </c>
    </row>
    <row r="80" spans="1:3" x14ac:dyDescent="0.2">
      <c r="A80" s="9" t="s">
        <v>242</v>
      </c>
      <c r="B80" s="23" t="s">
        <v>303</v>
      </c>
    </row>
    <row r="81" spans="1:3" ht="102" x14ac:dyDescent="0.2">
      <c r="A81" s="9" t="s">
        <v>284</v>
      </c>
      <c r="B81" s="81" t="s">
        <v>447</v>
      </c>
      <c r="C81" s="24">
        <v>0</v>
      </c>
    </row>
    <row r="82" spans="1:3" ht="25.5" x14ac:dyDescent="0.2">
      <c r="A82" s="9" t="s">
        <v>176</v>
      </c>
      <c r="B82" s="23" t="s">
        <v>403</v>
      </c>
      <c r="C82" s="24">
        <v>10</v>
      </c>
    </row>
    <row r="83" spans="1:3" ht="25.5" x14ac:dyDescent="0.2">
      <c r="A83" s="9" t="s">
        <v>340</v>
      </c>
      <c r="B83" s="23" t="s">
        <v>406</v>
      </c>
      <c r="C83" s="24">
        <v>0</v>
      </c>
    </row>
    <row r="84" spans="1:3" x14ac:dyDescent="0.2">
      <c r="A84" s="9" t="s">
        <v>53</v>
      </c>
      <c r="B84" s="23" t="s">
        <v>404</v>
      </c>
      <c r="C84" s="24">
        <v>10</v>
      </c>
    </row>
    <row r="85" spans="1:3" ht="51" x14ac:dyDescent="0.2">
      <c r="A85" s="9" t="s">
        <v>175</v>
      </c>
      <c r="B85" s="23" t="s">
        <v>296</v>
      </c>
      <c r="C85" s="24">
        <v>5</v>
      </c>
    </row>
    <row r="86" spans="1:3" x14ac:dyDescent="0.2">
      <c r="A86" s="9" t="s">
        <v>171</v>
      </c>
      <c r="B86" s="23" t="s">
        <v>407</v>
      </c>
      <c r="C86" s="24">
        <v>5</v>
      </c>
    </row>
    <row r="87" spans="1:3" x14ac:dyDescent="0.2">
      <c r="A87" s="9" t="s">
        <v>89</v>
      </c>
      <c r="B87" s="23" t="s">
        <v>405</v>
      </c>
      <c r="C87" s="24">
        <v>5</v>
      </c>
    </row>
  </sheetData>
  <sortState xmlns:xlrd2="http://schemas.microsoft.com/office/spreadsheetml/2017/richdata2" ref="A2:C87">
    <sortCondition ref="A1:A87"/>
  </sortState>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3"/>
  <sheetViews>
    <sheetView zoomScale="90" zoomScaleNormal="90" workbookViewId="0">
      <selection activeCell="D17" sqref="D17"/>
    </sheetView>
  </sheetViews>
  <sheetFormatPr defaultColWidth="11.5703125" defaultRowHeight="12.75" x14ac:dyDescent="0.2"/>
  <cols>
    <col min="1" max="1" width="20.85546875" customWidth="1"/>
    <col min="2" max="3" width="21.42578125" customWidth="1"/>
    <col min="4" max="4" width="56.140625" customWidth="1"/>
    <col min="6" max="7" width="29.5703125" customWidth="1"/>
  </cols>
  <sheetData>
    <row r="1" spans="1:7" ht="15" x14ac:dyDescent="0.25">
      <c r="A1" s="27" t="s">
        <v>13</v>
      </c>
      <c r="B1" s="27" t="s">
        <v>310</v>
      </c>
      <c r="C1" s="27" t="s">
        <v>311</v>
      </c>
      <c r="D1" s="27" t="s">
        <v>293</v>
      </c>
      <c r="E1" s="27" t="s">
        <v>17</v>
      </c>
      <c r="F1" s="27" t="s">
        <v>312</v>
      </c>
      <c r="G1" s="27" t="s">
        <v>313</v>
      </c>
    </row>
    <row r="2" spans="1:7" x14ac:dyDescent="0.2">
      <c r="A2" s="71" t="s">
        <v>171</v>
      </c>
      <c r="B2" s="72" t="s">
        <v>301</v>
      </c>
      <c r="C2" s="72" t="s">
        <v>314</v>
      </c>
      <c r="D2" s="73" t="s">
        <v>301</v>
      </c>
      <c r="E2">
        <v>2</v>
      </c>
      <c r="F2">
        <v>0</v>
      </c>
      <c r="G2">
        <v>0</v>
      </c>
    </row>
    <row r="3" spans="1:7" x14ac:dyDescent="0.2">
      <c r="A3" s="71" t="s">
        <v>172</v>
      </c>
      <c r="B3" s="72" t="s">
        <v>301</v>
      </c>
      <c r="C3" s="72" t="s">
        <v>314</v>
      </c>
      <c r="D3" s="73" t="s">
        <v>301</v>
      </c>
      <c r="E3">
        <v>2</v>
      </c>
      <c r="F3">
        <v>0</v>
      </c>
      <c r="G3">
        <v>0</v>
      </c>
    </row>
    <row r="4" spans="1:7" ht="25.5" x14ac:dyDescent="0.2">
      <c r="A4" s="71" t="s">
        <v>169</v>
      </c>
      <c r="B4" s="72" t="s">
        <v>314</v>
      </c>
      <c r="C4" s="72" t="s">
        <v>301</v>
      </c>
      <c r="D4" s="74" t="s">
        <v>411</v>
      </c>
      <c r="E4">
        <v>5</v>
      </c>
      <c r="F4">
        <v>0</v>
      </c>
      <c r="G4">
        <v>0</v>
      </c>
    </row>
    <row r="5" spans="1:7" x14ac:dyDescent="0.2">
      <c r="A5" s="71" t="s">
        <v>173</v>
      </c>
      <c r="B5" s="72" t="s">
        <v>301</v>
      </c>
      <c r="C5" s="72" t="s">
        <v>314</v>
      </c>
      <c r="D5" s="73" t="s">
        <v>301</v>
      </c>
      <c r="E5">
        <v>2</v>
      </c>
      <c r="F5">
        <v>0</v>
      </c>
      <c r="G5">
        <v>0</v>
      </c>
    </row>
    <row r="6" spans="1:7" x14ac:dyDescent="0.2">
      <c r="A6" s="71" t="s">
        <v>316</v>
      </c>
      <c r="B6" s="72" t="s">
        <v>314</v>
      </c>
      <c r="C6" s="72" t="s">
        <v>301</v>
      </c>
      <c r="D6" s="73" t="s">
        <v>301</v>
      </c>
      <c r="E6">
        <v>10</v>
      </c>
      <c r="F6">
        <v>0</v>
      </c>
      <c r="G6">
        <v>0</v>
      </c>
    </row>
    <row r="7" spans="1:7" ht="25.5" x14ac:dyDescent="0.2">
      <c r="A7" s="71" t="s">
        <v>164</v>
      </c>
      <c r="B7" s="72" t="s">
        <v>314</v>
      </c>
      <c r="C7" s="72" t="s">
        <v>314</v>
      </c>
      <c r="D7" s="74" t="s">
        <v>412</v>
      </c>
      <c r="E7">
        <v>43</v>
      </c>
      <c r="F7">
        <v>1</v>
      </c>
      <c r="G7">
        <v>1</v>
      </c>
    </row>
    <row r="8" spans="1:7" x14ac:dyDescent="0.2">
      <c r="A8" s="71" t="s">
        <v>165</v>
      </c>
      <c r="B8" s="72" t="s">
        <v>314</v>
      </c>
      <c r="C8" s="72" t="s">
        <v>314</v>
      </c>
      <c r="D8" s="73" t="s">
        <v>301</v>
      </c>
      <c r="E8">
        <v>45</v>
      </c>
      <c r="F8">
        <v>1</v>
      </c>
      <c r="G8">
        <v>1</v>
      </c>
    </row>
    <row r="9" spans="1:7" x14ac:dyDescent="0.2">
      <c r="A9" s="71" t="s">
        <v>167</v>
      </c>
      <c r="B9" s="72" t="s">
        <v>314</v>
      </c>
      <c r="C9" s="72" t="s">
        <v>314</v>
      </c>
      <c r="D9" s="74" t="s">
        <v>413</v>
      </c>
      <c r="E9">
        <v>45</v>
      </c>
      <c r="F9">
        <v>1</v>
      </c>
      <c r="G9">
        <v>1</v>
      </c>
    </row>
    <row r="10" spans="1:7" x14ac:dyDescent="0.2">
      <c r="A10" s="71" t="s">
        <v>170</v>
      </c>
      <c r="B10" s="72" t="s">
        <v>317</v>
      </c>
      <c r="C10" s="72" t="s">
        <v>301</v>
      </c>
      <c r="D10" s="74" t="s">
        <v>414</v>
      </c>
      <c r="E10">
        <v>8</v>
      </c>
      <c r="F10">
        <v>0</v>
      </c>
      <c r="G10">
        <v>0</v>
      </c>
    </row>
    <row r="11" spans="1:7" x14ac:dyDescent="0.2">
      <c r="A11" s="75" t="s">
        <v>166</v>
      </c>
      <c r="B11" s="72" t="s">
        <v>321</v>
      </c>
      <c r="C11" s="72" t="s">
        <v>321</v>
      </c>
      <c r="D11" s="73" t="s">
        <v>301</v>
      </c>
      <c r="E11">
        <v>24</v>
      </c>
      <c r="F11">
        <v>2</v>
      </c>
      <c r="G11">
        <v>2</v>
      </c>
    </row>
    <row r="12" spans="1:7" ht="25.5" x14ac:dyDescent="0.2">
      <c r="A12" s="76" t="s">
        <v>238</v>
      </c>
      <c r="B12" s="72" t="s">
        <v>317</v>
      </c>
      <c r="C12" s="72" t="s">
        <v>317</v>
      </c>
      <c r="D12" s="74" t="s">
        <v>318</v>
      </c>
      <c r="E12">
        <v>5</v>
      </c>
      <c r="F12">
        <v>1</v>
      </c>
      <c r="G12">
        <v>1</v>
      </c>
    </row>
    <row r="13" spans="1:7" x14ac:dyDescent="0.2">
      <c r="A13" s="76" t="s">
        <v>232</v>
      </c>
      <c r="B13" s="72" t="s">
        <v>319</v>
      </c>
      <c r="C13" s="72" t="s">
        <v>319</v>
      </c>
      <c r="D13" s="74" t="s">
        <v>301</v>
      </c>
      <c r="E13">
        <v>12</v>
      </c>
      <c r="F13">
        <v>2</v>
      </c>
      <c r="G13">
        <v>2</v>
      </c>
    </row>
    <row r="14" spans="1:7" x14ac:dyDescent="0.2">
      <c r="A14" s="76" t="s">
        <v>234</v>
      </c>
      <c r="B14" s="72" t="s">
        <v>317</v>
      </c>
      <c r="C14" s="72" t="s">
        <v>317</v>
      </c>
      <c r="D14" s="74" t="s">
        <v>415</v>
      </c>
      <c r="E14">
        <v>8</v>
      </c>
      <c r="F14">
        <v>1</v>
      </c>
      <c r="G14">
        <v>1</v>
      </c>
    </row>
    <row r="15" spans="1:7" ht="63.75" x14ac:dyDescent="0.2">
      <c r="A15" s="76" t="s">
        <v>235</v>
      </c>
      <c r="B15" s="72" t="s">
        <v>317</v>
      </c>
      <c r="C15" s="72" t="s">
        <v>317</v>
      </c>
      <c r="D15" s="77" t="s">
        <v>416</v>
      </c>
      <c r="E15">
        <v>8</v>
      </c>
      <c r="F15">
        <v>1</v>
      </c>
      <c r="G15">
        <v>1</v>
      </c>
    </row>
    <row r="16" spans="1:7" ht="63.75" x14ac:dyDescent="0.2">
      <c r="A16" s="76" t="s">
        <v>236</v>
      </c>
      <c r="B16" s="72" t="s">
        <v>317</v>
      </c>
      <c r="C16" s="72" t="s">
        <v>317</v>
      </c>
      <c r="D16" s="77" t="s">
        <v>417</v>
      </c>
      <c r="E16">
        <v>11</v>
      </c>
      <c r="F16">
        <v>1</v>
      </c>
      <c r="G16">
        <v>1</v>
      </c>
    </row>
    <row r="17" spans="1:7" x14ac:dyDescent="0.2">
      <c r="A17" s="76" t="s">
        <v>328</v>
      </c>
      <c r="B17" s="72" t="s">
        <v>320</v>
      </c>
      <c r="C17" s="72" t="s">
        <v>320</v>
      </c>
      <c r="D17" s="74" t="s">
        <v>418</v>
      </c>
      <c r="E17">
        <v>30</v>
      </c>
      <c r="F17">
        <v>4</v>
      </c>
      <c r="G17">
        <v>4</v>
      </c>
    </row>
    <row r="18" spans="1:7" x14ac:dyDescent="0.2">
      <c r="A18" s="76" t="s">
        <v>329</v>
      </c>
      <c r="B18" s="72" t="s">
        <v>320</v>
      </c>
      <c r="C18" s="72" t="s">
        <v>320</v>
      </c>
      <c r="D18" s="74" t="s">
        <v>415</v>
      </c>
      <c r="E18">
        <v>33</v>
      </c>
      <c r="F18">
        <v>4</v>
      </c>
      <c r="G18">
        <v>4</v>
      </c>
    </row>
    <row r="19" spans="1:7" x14ac:dyDescent="0.2">
      <c r="A19" s="76" t="s">
        <v>237</v>
      </c>
      <c r="B19" s="72" t="s">
        <v>317</v>
      </c>
      <c r="C19" s="72" t="s">
        <v>301</v>
      </c>
      <c r="D19" s="74" t="s">
        <v>414</v>
      </c>
      <c r="E19">
        <v>8</v>
      </c>
      <c r="F19">
        <v>1</v>
      </c>
      <c r="G19">
        <v>1</v>
      </c>
    </row>
    <row r="20" spans="1:7" ht="25.5" x14ac:dyDescent="0.2">
      <c r="A20" s="76" t="s">
        <v>342</v>
      </c>
      <c r="B20" s="72" t="s">
        <v>315</v>
      </c>
      <c r="C20" s="72" t="s">
        <v>315</v>
      </c>
      <c r="D20" s="74" t="s">
        <v>419</v>
      </c>
      <c r="E20">
        <v>58</v>
      </c>
      <c r="F20">
        <v>6</v>
      </c>
      <c r="G20">
        <v>6</v>
      </c>
    </row>
    <row r="21" spans="1:7" ht="25.5" x14ac:dyDescent="0.2">
      <c r="A21" s="76" t="s">
        <v>331</v>
      </c>
      <c r="B21" s="72" t="s">
        <v>317</v>
      </c>
      <c r="C21" s="72" t="s">
        <v>317</v>
      </c>
      <c r="D21" s="74" t="s">
        <v>420</v>
      </c>
      <c r="E21">
        <v>8</v>
      </c>
      <c r="F21">
        <v>1</v>
      </c>
      <c r="G21">
        <v>1</v>
      </c>
    </row>
    <row r="22" spans="1:7" ht="51" x14ac:dyDescent="0.2">
      <c r="A22" s="76" t="s">
        <v>332</v>
      </c>
      <c r="B22" s="72" t="s">
        <v>317</v>
      </c>
      <c r="C22" s="72" t="s">
        <v>317</v>
      </c>
      <c r="D22" s="77" t="s">
        <v>421</v>
      </c>
      <c r="E22">
        <v>10</v>
      </c>
      <c r="F22">
        <v>1</v>
      </c>
      <c r="G22">
        <v>1</v>
      </c>
    </row>
    <row r="23" spans="1:7" ht="21" customHeight="1" x14ac:dyDescent="0.2">
      <c r="A23" s="76" t="s">
        <v>343</v>
      </c>
      <c r="B23" s="72" t="s">
        <v>320</v>
      </c>
      <c r="C23" s="72" t="s">
        <v>320</v>
      </c>
      <c r="D23" s="73" t="s">
        <v>301</v>
      </c>
      <c r="E23">
        <v>32</v>
      </c>
      <c r="F23">
        <v>4</v>
      </c>
      <c r="G23">
        <v>4</v>
      </c>
    </row>
    <row r="24" spans="1:7" ht="21" customHeight="1" x14ac:dyDescent="0.2">
      <c r="A24" s="76" t="s">
        <v>345</v>
      </c>
      <c r="B24" s="72" t="s">
        <v>315</v>
      </c>
      <c r="C24" s="72" t="s">
        <v>315</v>
      </c>
      <c r="D24" s="74" t="s">
        <v>301</v>
      </c>
      <c r="E24">
        <v>60</v>
      </c>
      <c r="F24">
        <v>6</v>
      </c>
      <c r="G24">
        <v>6</v>
      </c>
    </row>
    <row r="25" spans="1:7" ht="21" customHeight="1" x14ac:dyDescent="0.2">
      <c r="A25" s="76" t="s">
        <v>330</v>
      </c>
      <c r="B25" s="72" t="s">
        <v>320</v>
      </c>
      <c r="C25" s="72" t="s">
        <v>320</v>
      </c>
      <c r="D25" s="74" t="s">
        <v>422</v>
      </c>
      <c r="E25">
        <v>30</v>
      </c>
      <c r="F25">
        <v>4</v>
      </c>
      <c r="G25">
        <v>4</v>
      </c>
    </row>
    <row r="26" spans="1:7" ht="21" customHeight="1" x14ac:dyDescent="0.2">
      <c r="A26" s="76" t="s">
        <v>348</v>
      </c>
      <c r="B26" s="72" t="s">
        <v>314</v>
      </c>
      <c r="C26" s="72" t="s">
        <v>314</v>
      </c>
      <c r="D26" s="74" t="s">
        <v>422</v>
      </c>
      <c r="E26">
        <v>43</v>
      </c>
      <c r="F26">
        <v>5</v>
      </c>
      <c r="G26">
        <v>5</v>
      </c>
    </row>
    <row r="27" spans="1:7" ht="25.5" x14ac:dyDescent="0.2">
      <c r="A27" s="76" t="s">
        <v>341</v>
      </c>
      <c r="B27" s="72" t="s">
        <v>317</v>
      </c>
      <c r="C27" s="72" t="s">
        <v>317</v>
      </c>
      <c r="D27" s="74" t="s">
        <v>423</v>
      </c>
      <c r="E27">
        <v>5</v>
      </c>
      <c r="F27">
        <v>1</v>
      </c>
      <c r="G27">
        <v>1</v>
      </c>
    </row>
    <row r="28" spans="1:7" x14ac:dyDescent="0.2">
      <c r="A28" s="76" t="s">
        <v>347</v>
      </c>
      <c r="B28" s="72" t="s">
        <v>315</v>
      </c>
      <c r="C28" s="72" t="s">
        <v>315</v>
      </c>
      <c r="D28" s="74" t="s">
        <v>415</v>
      </c>
      <c r="E28">
        <v>63</v>
      </c>
      <c r="F28">
        <v>6</v>
      </c>
      <c r="G28">
        <v>6</v>
      </c>
    </row>
    <row r="29" spans="1:7" x14ac:dyDescent="0.2">
      <c r="A29" s="76" t="s">
        <v>233</v>
      </c>
      <c r="B29" s="72" t="s">
        <v>319</v>
      </c>
      <c r="C29" s="72" t="s">
        <v>319</v>
      </c>
      <c r="D29" s="74" t="s">
        <v>301</v>
      </c>
      <c r="E29">
        <v>12</v>
      </c>
      <c r="F29">
        <v>2</v>
      </c>
      <c r="G29">
        <v>2</v>
      </c>
    </row>
    <row r="30" spans="1:7" x14ac:dyDescent="0.2">
      <c r="A30" s="76" t="s">
        <v>349</v>
      </c>
      <c r="B30" s="72" t="s">
        <v>321</v>
      </c>
      <c r="C30" s="72" t="s">
        <v>321</v>
      </c>
      <c r="D30" s="74" t="s">
        <v>415</v>
      </c>
      <c r="E30">
        <v>24</v>
      </c>
      <c r="F30">
        <v>3</v>
      </c>
      <c r="G30">
        <v>3</v>
      </c>
    </row>
    <row r="31" spans="1:7" x14ac:dyDescent="0.2">
      <c r="A31" s="76" t="s">
        <v>344</v>
      </c>
      <c r="B31" s="78" t="s">
        <v>314</v>
      </c>
      <c r="C31" s="72" t="s">
        <v>314</v>
      </c>
      <c r="D31" s="74" t="s">
        <v>424</v>
      </c>
      <c r="E31">
        <v>55</v>
      </c>
      <c r="F31">
        <v>5</v>
      </c>
      <c r="G31">
        <v>5</v>
      </c>
    </row>
    <row r="32" spans="1:7" x14ac:dyDescent="0.2">
      <c r="A32" s="76" t="s">
        <v>168</v>
      </c>
      <c r="B32" s="78" t="s">
        <v>317</v>
      </c>
      <c r="C32" s="72" t="s">
        <v>317</v>
      </c>
      <c r="D32" s="74" t="s">
        <v>301</v>
      </c>
      <c r="E32">
        <v>5</v>
      </c>
      <c r="F32">
        <v>1</v>
      </c>
      <c r="G32">
        <v>1</v>
      </c>
    </row>
    <row r="33" spans="1:7" x14ac:dyDescent="0.2">
      <c r="A33" s="76" t="s">
        <v>346</v>
      </c>
      <c r="B33" s="78" t="s">
        <v>321</v>
      </c>
      <c r="C33" s="72" t="s">
        <v>321</v>
      </c>
      <c r="D33" s="74" t="s">
        <v>301</v>
      </c>
      <c r="E33">
        <v>21</v>
      </c>
      <c r="F33">
        <v>3</v>
      </c>
      <c r="G33">
        <v>3</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0"/>
  <sheetViews>
    <sheetView zoomScale="90" zoomScaleNormal="90" workbookViewId="0">
      <selection activeCell="C20" sqref="C20"/>
    </sheetView>
  </sheetViews>
  <sheetFormatPr defaultColWidth="11.5703125" defaultRowHeight="12.75" x14ac:dyDescent="0.2"/>
  <cols>
    <col min="1" max="1" width="21" customWidth="1"/>
  </cols>
  <sheetData>
    <row r="1" spans="1:15" ht="15" x14ac:dyDescent="0.25">
      <c r="A1" s="13" t="s">
        <v>13</v>
      </c>
      <c r="B1" s="13" t="s">
        <v>14</v>
      </c>
      <c r="C1" s="13" t="s">
        <v>15</v>
      </c>
      <c r="D1" s="13" t="s">
        <v>16</v>
      </c>
      <c r="E1" s="28" t="s">
        <v>0</v>
      </c>
      <c r="F1" s="13" t="s">
        <v>1</v>
      </c>
      <c r="G1" s="13" t="s">
        <v>2</v>
      </c>
      <c r="H1" s="13" t="s">
        <v>3</v>
      </c>
      <c r="I1" s="13" t="s">
        <v>4</v>
      </c>
      <c r="J1" s="13" t="s">
        <v>5</v>
      </c>
      <c r="K1" s="13" t="s">
        <v>6</v>
      </c>
      <c r="L1" s="13" t="s">
        <v>7</v>
      </c>
      <c r="M1" s="13" t="s">
        <v>8</v>
      </c>
      <c r="N1" s="13" t="s">
        <v>9</v>
      </c>
      <c r="O1" s="13" t="s">
        <v>17</v>
      </c>
    </row>
    <row r="2" spans="1:15" ht="15" x14ac:dyDescent="0.25">
      <c r="A2" t="s">
        <v>120</v>
      </c>
      <c r="B2" s="29"/>
      <c r="C2" s="29"/>
      <c r="D2" s="29"/>
      <c r="E2" s="30">
        <v>10</v>
      </c>
      <c r="F2" s="31">
        <v>6</v>
      </c>
      <c r="G2">
        <v>7</v>
      </c>
      <c r="H2" s="31">
        <v>3</v>
      </c>
      <c r="I2" s="31">
        <v>3</v>
      </c>
      <c r="J2" s="31">
        <v>1</v>
      </c>
      <c r="K2" s="31">
        <v>6</v>
      </c>
      <c r="L2" s="31">
        <v>1</v>
      </c>
      <c r="M2" s="31">
        <v>8</v>
      </c>
      <c r="N2" s="31">
        <v>8</v>
      </c>
      <c r="O2" s="32">
        <v>36</v>
      </c>
    </row>
    <row r="3" spans="1:15" ht="15" x14ac:dyDescent="0.25">
      <c r="A3" t="s">
        <v>121</v>
      </c>
      <c r="B3" s="29"/>
      <c r="C3" s="29"/>
      <c r="D3" s="29"/>
      <c r="E3" s="30">
        <v>8</v>
      </c>
      <c r="F3" s="31">
        <v>6</v>
      </c>
      <c r="G3">
        <v>7</v>
      </c>
      <c r="H3">
        <v>4</v>
      </c>
      <c r="I3" s="31">
        <v>3</v>
      </c>
      <c r="J3" s="31">
        <v>1</v>
      </c>
      <c r="K3" s="31">
        <v>6</v>
      </c>
      <c r="L3" s="31">
        <v>1</v>
      </c>
      <c r="M3" s="31">
        <v>8</v>
      </c>
      <c r="N3" s="31">
        <v>8</v>
      </c>
      <c r="O3" s="32">
        <v>34</v>
      </c>
    </row>
    <row r="4" spans="1:15" ht="15" x14ac:dyDescent="0.25">
      <c r="A4" t="s">
        <v>122</v>
      </c>
      <c r="E4" s="30">
        <v>9</v>
      </c>
      <c r="F4" s="32">
        <v>4</v>
      </c>
      <c r="G4" s="32">
        <v>4</v>
      </c>
      <c r="H4" s="32">
        <v>3</v>
      </c>
      <c r="I4" s="32">
        <v>3</v>
      </c>
      <c r="J4" s="32">
        <v>1</v>
      </c>
      <c r="K4" s="32">
        <v>4</v>
      </c>
      <c r="L4" s="32">
        <v>1</v>
      </c>
      <c r="M4" s="32">
        <v>7</v>
      </c>
      <c r="N4" s="32">
        <v>7</v>
      </c>
      <c r="O4" s="32">
        <v>46</v>
      </c>
    </row>
    <row r="5" spans="1:15" ht="15" x14ac:dyDescent="0.25">
      <c r="A5" t="s">
        <v>123</v>
      </c>
      <c r="E5" s="30">
        <v>10</v>
      </c>
      <c r="F5" s="32">
        <v>4</v>
      </c>
      <c r="G5" s="32">
        <v>4</v>
      </c>
      <c r="H5" s="32">
        <v>3</v>
      </c>
      <c r="I5" s="32">
        <v>3</v>
      </c>
      <c r="J5" s="32">
        <v>1</v>
      </c>
      <c r="K5" s="32">
        <v>4</v>
      </c>
      <c r="L5" s="32">
        <v>1</v>
      </c>
      <c r="M5" s="32">
        <v>7</v>
      </c>
      <c r="N5" s="32">
        <v>7</v>
      </c>
      <c r="O5" s="32">
        <v>49</v>
      </c>
    </row>
    <row r="6" spans="1:15" ht="15" x14ac:dyDescent="0.25">
      <c r="A6" t="s">
        <v>124</v>
      </c>
      <c r="E6" s="30">
        <v>9</v>
      </c>
      <c r="F6" s="32">
        <v>4</v>
      </c>
      <c r="G6" s="32">
        <v>4</v>
      </c>
      <c r="H6" s="32">
        <v>4</v>
      </c>
      <c r="I6" s="32">
        <v>3</v>
      </c>
      <c r="J6" s="32">
        <v>1</v>
      </c>
      <c r="K6" s="32">
        <v>4</v>
      </c>
      <c r="L6" s="32">
        <v>1</v>
      </c>
      <c r="M6" s="32">
        <v>7</v>
      </c>
      <c r="N6" s="32">
        <v>7</v>
      </c>
      <c r="O6" s="32">
        <v>50</v>
      </c>
    </row>
    <row r="7" spans="1:15" ht="15" x14ac:dyDescent="0.25">
      <c r="A7" t="s">
        <v>127</v>
      </c>
      <c r="E7" s="30">
        <v>7</v>
      </c>
      <c r="F7" s="32">
        <v>4</v>
      </c>
      <c r="G7" s="32">
        <v>4</v>
      </c>
      <c r="H7" s="32">
        <v>4</v>
      </c>
      <c r="I7" s="32">
        <v>4</v>
      </c>
      <c r="J7" s="32">
        <v>1</v>
      </c>
      <c r="K7" s="32">
        <v>4</v>
      </c>
      <c r="L7" s="32">
        <v>2</v>
      </c>
      <c r="M7" s="32">
        <v>7</v>
      </c>
      <c r="N7" s="32">
        <v>7</v>
      </c>
      <c r="O7" s="32">
        <v>72</v>
      </c>
    </row>
    <row r="8" spans="1:15" ht="15" x14ac:dyDescent="0.25">
      <c r="A8" t="s">
        <v>125</v>
      </c>
      <c r="E8" s="30">
        <v>6</v>
      </c>
      <c r="F8" s="32">
        <v>4</v>
      </c>
      <c r="G8" s="32">
        <v>4</v>
      </c>
      <c r="H8" s="32">
        <v>5</v>
      </c>
      <c r="I8" s="32">
        <v>4</v>
      </c>
      <c r="J8" s="32">
        <v>3</v>
      </c>
      <c r="K8" s="32">
        <v>3</v>
      </c>
      <c r="L8" s="32">
        <v>4</v>
      </c>
      <c r="M8" s="32">
        <v>7</v>
      </c>
      <c r="N8" s="32">
        <v>7</v>
      </c>
      <c r="O8" s="32">
        <v>147</v>
      </c>
    </row>
    <row r="9" spans="1:15" ht="15" x14ac:dyDescent="0.25">
      <c r="A9" t="s">
        <v>323</v>
      </c>
      <c r="E9" s="30">
        <v>3</v>
      </c>
      <c r="F9" s="32">
        <v>3</v>
      </c>
      <c r="G9" s="32">
        <v>4</v>
      </c>
      <c r="H9" s="32">
        <v>5</v>
      </c>
      <c r="I9" s="32">
        <v>4</v>
      </c>
      <c r="J9" s="32">
        <v>2</v>
      </c>
      <c r="K9" s="32">
        <v>4</v>
      </c>
      <c r="L9" s="32">
        <v>2</v>
      </c>
      <c r="M9" s="32">
        <v>7</v>
      </c>
      <c r="N9" s="32">
        <v>7</v>
      </c>
      <c r="O9" s="32">
        <v>102</v>
      </c>
    </row>
    <row r="10" spans="1:15" ht="15" x14ac:dyDescent="0.25">
      <c r="A10" t="s">
        <v>126</v>
      </c>
      <c r="E10" s="30">
        <v>8</v>
      </c>
      <c r="F10" s="32">
        <v>3</v>
      </c>
      <c r="G10" s="32">
        <v>4</v>
      </c>
      <c r="H10" s="32">
        <v>5</v>
      </c>
      <c r="I10" s="32">
        <v>4</v>
      </c>
      <c r="J10" s="32">
        <v>3</v>
      </c>
      <c r="K10" s="32">
        <v>3</v>
      </c>
      <c r="L10" s="32">
        <v>3</v>
      </c>
      <c r="M10" s="32">
        <v>7</v>
      </c>
      <c r="N10" s="32">
        <v>7</v>
      </c>
      <c r="O10" s="32">
        <v>140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70"/>
  <sheetViews>
    <sheetView topLeftCell="A35" zoomScale="90" zoomScaleNormal="90" workbookViewId="0">
      <selection activeCell="A44" sqref="A44"/>
    </sheetView>
  </sheetViews>
  <sheetFormatPr defaultColWidth="11.5703125" defaultRowHeight="12.75" x14ac:dyDescent="0.2"/>
  <cols>
    <col min="1" max="2" width="36.140625" customWidth="1"/>
    <col min="3" max="3" width="21.7109375" customWidth="1"/>
    <col min="4" max="4" width="22.28515625" customWidth="1"/>
    <col min="5" max="5" width="20.7109375" customWidth="1"/>
  </cols>
  <sheetData>
    <row r="1" spans="1:1024" s="4" customFormat="1" ht="22.9" customHeight="1" x14ac:dyDescent="0.25">
      <c r="A1" t="s">
        <v>12</v>
      </c>
      <c r="B1" s="4" t="s">
        <v>13</v>
      </c>
      <c r="C1" s="4" t="s">
        <v>14</v>
      </c>
      <c r="D1" s="5" t="s">
        <v>15</v>
      </c>
      <c r="E1" s="5" t="s">
        <v>16</v>
      </c>
      <c r="F1" s="5" t="s">
        <v>0</v>
      </c>
      <c r="G1" s="6" t="s">
        <v>1</v>
      </c>
      <c r="H1" s="5" t="s">
        <v>2</v>
      </c>
      <c r="I1" s="5" t="s">
        <v>3</v>
      </c>
      <c r="J1" s="5" t="s">
        <v>4</v>
      </c>
      <c r="K1" s="5" t="s">
        <v>5</v>
      </c>
      <c r="L1" s="5" t="s">
        <v>6</v>
      </c>
      <c r="M1" s="5" t="s">
        <v>7</v>
      </c>
      <c r="N1" s="5" t="s">
        <v>8</v>
      </c>
      <c r="O1" s="5" t="s">
        <v>9</v>
      </c>
      <c r="P1" s="5" t="s">
        <v>17</v>
      </c>
      <c r="Q1" s="5"/>
      <c r="AMI1"/>
      <c r="AMJ1"/>
    </row>
    <row r="2" spans="1:1024" ht="15" x14ac:dyDescent="0.25">
      <c r="A2" t="s">
        <v>18</v>
      </c>
      <c r="B2" t="s">
        <v>19</v>
      </c>
      <c r="C2" s="7" t="s">
        <v>20</v>
      </c>
      <c r="D2" s="1"/>
      <c r="E2" s="1"/>
      <c r="F2">
        <v>5</v>
      </c>
      <c r="G2">
        <v>6</v>
      </c>
      <c r="H2">
        <v>7</v>
      </c>
      <c r="I2">
        <v>3</v>
      </c>
      <c r="J2">
        <v>3</v>
      </c>
      <c r="K2">
        <v>1</v>
      </c>
      <c r="L2">
        <v>6</v>
      </c>
      <c r="M2">
        <v>1</v>
      </c>
      <c r="N2">
        <v>8</v>
      </c>
      <c r="O2">
        <v>7</v>
      </c>
      <c r="P2">
        <v>26</v>
      </c>
    </row>
    <row r="3" spans="1:1024" ht="15" x14ac:dyDescent="0.25">
      <c r="A3" t="s">
        <v>18</v>
      </c>
      <c r="B3" t="s">
        <v>21</v>
      </c>
      <c r="C3" s="7" t="s">
        <v>22</v>
      </c>
      <c r="D3" s="1"/>
      <c r="E3" s="1"/>
      <c r="F3">
        <v>5</v>
      </c>
      <c r="G3">
        <v>6</v>
      </c>
      <c r="H3">
        <v>6</v>
      </c>
      <c r="I3">
        <v>3</v>
      </c>
      <c r="J3">
        <v>3</v>
      </c>
      <c r="K3">
        <v>1</v>
      </c>
      <c r="L3">
        <v>6</v>
      </c>
      <c r="M3">
        <v>1</v>
      </c>
      <c r="N3">
        <v>8</v>
      </c>
      <c r="O3">
        <v>7</v>
      </c>
      <c r="P3">
        <v>28</v>
      </c>
    </row>
    <row r="4" spans="1:1024" ht="15" x14ac:dyDescent="0.25">
      <c r="A4" t="s">
        <v>18</v>
      </c>
      <c r="B4" t="s">
        <v>23</v>
      </c>
      <c r="C4" s="7"/>
      <c r="F4">
        <v>5</v>
      </c>
      <c r="G4">
        <v>5</v>
      </c>
      <c r="H4">
        <v>7</v>
      </c>
      <c r="I4">
        <v>4</v>
      </c>
      <c r="J4">
        <v>3</v>
      </c>
      <c r="K4">
        <v>1</v>
      </c>
      <c r="L4">
        <v>5</v>
      </c>
      <c r="M4">
        <v>1</v>
      </c>
      <c r="N4">
        <v>5</v>
      </c>
      <c r="O4">
        <v>7</v>
      </c>
      <c r="P4">
        <v>31</v>
      </c>
    </row>
    <row r="5" spans="1:1024" ht="15" x14ac:dyDescent="0.25">
      <c r="A5" t="s">
        <v>18</v>
      </c>
      <c r="B5" t="s">
        <v>24</v>
      </c>
      <c r="C5" s="7" t="s">
        <v>25</v>
      </c>
      <c r="F5">
        <v>5</v>
      </c>
      <c r="G5">
        <v>4</v>
      </c>
      <c r="H5">
        <v>5</v>
      </c>
      <c r="I5">
        <v>4</v>
      </c>
      <c r="J5">
        <v>4</v>
      </c>
      <c r="K5">
        <v>2</v>
      </c>
      <c r="L5">
        <v>4</v>
      </c>
      <c r="M5">
        <v>3</v>
      </c>
      <c r="N5">
        <v>5</v>
      </c>
      <c r="O5">
        <v>6</v>
      </c>
      <c r="P5">
        <v>98</v>
      </c>
    </row>
    <row r="6" spans="1:1024" ht="15" x14ac:dyDescent="0.25">
      <c r="A6" t="s">
        <v>18</v>
      </c>
      <c r="B6" t="s">
        <v>26</v>
      </c>
      <c r="C6" s="7" t="s">
        <v>27</v>
      </c>
      <c r="F6">
        <v>5</v>
      </c>
      <c r="G6">
        <v>7</v>
      </c>
      <c r="H6">
        <v>5</v>
      </c>
      <c r="I6">
        <v>2</v>
      </c>
      <c r="J6">
        <v>2</v>
      </c>
      <c r="K6">
        <v>1</v>
      </c>
      <c r="L6">
        <v>4</v>
      </c>
      <c r="M6">
        <v>1</v>
      </c>
      <c r="N6">
        <v>8</v>
      </c>
      <c r="O6">
        <v>6</v>
      </c>
      <c r="P6">
        <v>21</v>
      </c>
    </row>
    <row r="7" spans="1:1024" ht="15" x14ac:dyDescent="0.25">
      <c r="A7" t="s">
        <v>18</v>
      </c>
      <c r="B7" t="s">
        <v>28</v>
      </c>
      <c r="C7" s="7"/>
      <c r="F7">
        <v>5</v>
      </c>
      <c r="G7">
        <v>6</v>
      </c>
      <c r="H7">
        <v>5</v>
      </c>
      <c r="I7">
        <v>3</v>
      </c>
      <c r="J7">
        <v>3</v>
      </c>
      <c r="K7">
        <v>2</v>
      </c>
      <c r="L7">
        <v>6</v>
      </c>
      <c r="M7">
        <v>1</v>
      </c>
      <c r="N7">
        <v>7</v>
      </c>
      <c r="O7">
        <v>5</v>
      </c>
      <c r="P7">
        <v>46</v>
      </c>
    </row>
    <row r="8" spans="1:1024" ht="15" x14ac:dyDescent="0.25">
      <c r="A8" t="s">
        <v>18</v>
      </c>
      <c r="B8" t="s">
        <v>333</v>
      </c>
      <c r="C8" s="7"/>
      <c r="F8">
        <v>5</v>
      </c>
      <c r="G8">
        <v>5</v>
      </c>
      <c r="H8">
        <v>7</v>
      </c>
      <c r="I8">
        <v>3</v>
      </c>
      <c r="J8">
        <v>3</v>
      </c>
      <c r="K8">
        <v>1</v>
      </c>
      <c r="L8">
        <v>6</v>
      </c>
      <c r="M8">
        <v>1</v>
      </c>
      <c r="N8">
        <v>6</v>
      </c>
      <c r="O8">
        <v>7</v>
      </c>
      <c r="P8">
        <v>25</v>
      </c>
    </row>
    <row r="9" spans="1:1024" ht="15" x14ac:dyDescent="0.25">
      <c r="A9" t="s">
        <v>18</v>
      </c>
      <c r="B9" t="s">
        <v>31</v>
      </c>
      <c r="C9" s="7" t="s">
        <v>32</v>
      </c>
      <c r="F9">
        <v>5</v>
      </c>
      <c r="G9">
        <v>4</v>
      </c>
      <c r="H9">
        <v>5</v>
      </c>
      <c r="I9">
        <v>3</v>
      </c>
      <c r="J9">
        <v>3</v>
      </c>
      <c r="K9">
        <v>2</v>
      </c>
      <c r="L9">
        <v>4</v>
      </c>
      <c r="M9">
        <v>2</v>
      </c>
      <c r="N9">
        <v>4</v>
      </c>
      <c r="O9">
        <v>5</v>
      </c>
      <c r="P9">
        <v>80</v>
      </c>
    </row>
    <row r="10" spans="1:1024" x14ac:dyDescent="0.2">
      <c r="A10" t="s">
        <v>33</v>
      </c>
      <c r="B10" t="s">
        <v>34</v>
      </c>
      <c r="C10" t="s">
        <v>35</v>
      </c>
      <c r="D10" t="s">
        <v>36</v>
      </c>
      <c r="E10" t="s">
        <v>37</v>
      </c>
      <c r="F10">
        <v>6</v>
      </c>
      <c r="G10">
        <v>3</v>
      </c>
      <c r="H10">
        <v>7</v>
      </c>
      <c r="I10">
        <v>3</v>
      </c>
      <c r="J10">
        <v>3</v>
      </c>
      <c r="K10">
        <v>1</v>
      </c>
      <c r="L10">
        <v>3</v>
      </c>
      <c r="M10">
        <v>2</v>
      </c>
      <c r="N10">
        <v>6</v>
      </c>
      <c r="O10">
        <v>6</v>
      </c>
      <c r="P10">
        <v>75</v>
      </c>
    </row>
    <row r="11" spans="1:1024" x14ac:dyDescent="0.2">
      <c r="A11" t="s">
        <v>33</v>
      </c>
      <c r="B11" t="s">
        <v>38</v>
      </c>
      <c r="C11" t="s">
        <v>39</v>
      </c>
      <c r="D11" t="s">
        <v>36</v>
      </c>
      <c r="E11" s="9" t="s">
        <v>37</v>
      </c>
      <c r="F11">
        <v>6</v>
      </c>
      <c r="G11">
        <v>4</v>
      </c>
      <c r="H11">
        <v>7</v>
      </c>
      <c r="I11">
        <v>4</v>
      </c>
      <c r="J11">
        <v>3</v>
      </c>
      <c r="K11">
        <v>1</v>
      </c>
      <c r="L11">
        <v>3</v>
      </c>
      <c r="M11">
        <v>1</v>
      </c>
      <c r="N11">
        <v>5</v>
      </c>
      <c r="O11">
        <v>6</v>
      </c>
      <c r="P11">
        <v>58</v>
      </c>
    </row>
    <row r="12" spans="1:1024" x14ac:dyDescent="0.2">
      <c r="A12" t="s">
        <v>33</v>
      </c>
      <c r="B12" t="s">
        <v>40</v>
      </c>
      <c r="C12" t="s">
        <v>41</v>
      </c>
      <c r="D12" t="s">
        <v>36</v>
      </c>
      <c r="E12" s="9" t="s">
        <v>37</v>
      </c>
      <c r="F12">
        <v>6</v>
      </c>
      <c r="G12">
        <v>4</v>
      </c>
      <c r="H12">
        <v>7</v>
      </c>
      <c r="I12">
        <v>3</v>
      </c>
      <c r="J12">
        <v>3</v>
      </c>
      <c r="K12">
        <v>1</v>
      </c>
      <c r="L12">
        <v>3</v>
      </c>
      <c r="M12">
        <v>1</v>
      </c>
      <c r="N12">
        <v>5</v>
      </c>
      <c r="O12">
        <v>6</v>
      </c>
      <c r="P12">
        <v>79</v>
      </c>
    </row>
    <row r="13" spans="1:1024" x14ac:dyDescent="0.2">
      <c r="A13" t="s">
        <v>33</v>
      </c>
      <c r="B13" t="s">
        <v>42</v>
      </c>
      <c r="C13" t="s">
        <v>36</v>
      </c>
      <c r="D13" t="s">
        <v>37</v>
      </c>
      <c r="E13" s="9"/>
      <c r="F13">
        <v>6</v>
      </c>
      <c r="G13">
        <v>5</v>
      </c>
      <c r="H13">
        <v>5</v>
      </c>
      <c r="I13">
        <v>3</v>
      </c>
      <c r="J13">
        <v>3</v>
      </c>
      <c r="K13">
        <v>1</v>
      </c>
      <c r="L13">
        <v>4</v>
      </c>
      <c r="M13">
        <v>1</v>
      </c>
      <c r="N13">
        <v>6</v>
      </c>
      <c r="O13">
        <v>6</v>
      </c>
      <c r="P13">
        <v>49</v>
      </c>
    </row>
    <row r="14" spans="1:1024" x14ac:dyDescent="0.2">
      <c r="A14" t="s">
        <v>33</v>
      </c>
      <c r="B14" t="s">
        <v>43</v>
      </c>
      <c r="C14" t="s">
        <v>36</v>
      </c>
      <c r="D14" t="s">
        <v>37</v>
      </c>
      <c r="E14" s="9"/>
      <c r="F14">
        <v>6</v>
      </c>
      <c r="G14">
        <v>3</v>
      </c>
      <c r="H14">
        <v>4</v>
      </c>
      <c r="I14">
        <v>4</v>
      </c>
      <c r="J14">
        <v>3</v>
      </c>
      <c r="K14">
        <v>2</v>
      </c>
      <c r="L14">
        <v>3</v>
      </c>
      <c r="M14">
        <v>3</v>
      </c>
      <c r="N14">
        <v>4</v>
      </c>
      <c r="O14">
        <v>5</v>
      </c>
      <c r="P14">
        <v>112</v>
      </c>
    </row>
    <row r="15" spans="1:1024" x14ac:dyDescent="0.2">
      <c r="A15" t="s">
        <v>33</v>
      </c>
      <c r="B15" t="s">
        <v>45</v>
      </c>
      <c r="C15" t="s">
        <v>36</v>
      </c>
      <c r="D15" t="s">
        <v>37</v>
      </c>
      <c r="E15" s="9"/>
      <c r="F15">
        <v>6</v>
      </c>
      <c r="G15">
        <v>5</v>
      </c>
      <c r="H15">
        <v>7</v>
      </c>
      <c r="I15">
        <v>3</v>
      </c>
      <c r="J15">
        <v>3</v>
      </c>
      <c r="K15">
        <v>1</v>
      </c>
      <c r="L15">
        <v>4</v>
      </c>
      <c r="M15">
        <v>1</v>
      </c>
      <c r="N15">
        <v>6</v>
      </c>
      <c r="O15">
        <v>6</v>
      </c>
      <c r="P15">
        <v>45</v>
      </c>
    </row>
    <row r="16" spans="1:1024" x14ac:dyDescent="0.2">
      <c r="A16" t="s">
        <v>33</v>
      </c>
      <c r="B16" t="s">
        <v>46</v>
      </c>
      <c r="C16" t="s">
        <v>36</v>
      </c>
      <c r="D16" t="s">
        <v>37</v>
      </c>
      <c r="E16" s="9" t="s">
        <v>47</v>
      </c>
      <c r="F16">
        <v>6</v>
      </c>
      <c r="G16">
        <v>5</v>
      </c>
      <c r="H16">
        <v>4</v>
      </c>
      <c r="I16">
        <v>3</v>
      </c>
      <c r="J16">
        <v>3</v>
      </c>
      <c r="K16">
        <v>1</v>
      </c>
      <c r="L16">
        <v>4</v>
      </c>
      <c r="M16">
        <v>1</v>
      </c>
      <c r="N16">
        <v>6</v>
      </c>
      <c r="O16">
        <v>6</v>
      </c>
      <c r="P16">
        <v>61</v>
      </c>
    </row>
    <row r="17" spans="1:16" x14ac:dyDescent="0.2">
      <c r="A17" t="s">
        <v>33</v>
      </c>
      <c r="B17" t="s">
        <v>48</v>
      </c>
      <c r="C17" t="s">
        <v>36</v>
      </c>
      <c r="D17" t="s">
        <v>37</v>
      </c>
      <c r="F17">
        <v>6</v>
      </c>
      <c r="G17">
        <v>5</v>
      </c>
      <c r="H17">
        <v>5</v>
      </c>
      <c r="I17">
        <v>3</v>
      </c>
      <c r="J17">
        <v>3</v>
      </c>
      <c r="K17">
        <v>1</v>
      </c>
      <c r="L17">
        <v>4</v>
      </c>
      <c r="M17">
        <v>1</v>
      </c>
      <c r="N17">
        <v>6</v>
      </c>
      <c r="O17">
        <v>6</v>
      </c>
      <c r="P17">
        <v>49</v>
      </c>
    </row>
    <row r="18" spans="1:16" x14ac:dyDescent="0.2">
      <c r="A18" t="s">
        <v>49</v>
      </c>
      <c r="B18" t="s">
        <v>334</v>
      </c>
      <c r="C18" t="s">
        <v>50</v>
      </c>
      <c r="E18" s="9"/>
      <c r="F18">
        <v>5</v>
      </c>
      <c r="G18">
        <v>6</v>
      </c>
      <c r="H18">
        <v>7</v>
      </c>
      <c r="I18">
        <v>3</v>
      </c>
      <c r="J18">
        <v>4</v>
      </c>
      <c r="K18">
        <v>1</v>
      </c>
      <c r="L18">
        <v>7</v>
      </c>
      <c r="M18">
        <v>1</v>
      </c>
      <c r="N18">
        <v>8</v>
      </c>
      <c r="O18">
        <v>9</v>
      </c>
      <c r="P18">
        <v>30</v>
      </c>
    </row>
    <row r="19" spans="1:16" x14ac:dyDescent="0.2">
      <c r="A19" t="s">
        <v>49</v>
      </c>
      <c r="B19" t="s">
        <v>335</v>
      </c>
      <c r="C19" t="s">
        <v>50</v>
      </c>
      <c r="F19">
        <v>5</v>
      </c>
      <c r="G19">
        <v>5</v>
      </c>
      <c r="H19">
        <v>7</v>
      </c>
      <c r="I19">
        <v>4</v>
      </c>
      <c r="J19">
        <v>4</v>
      </c>
      <c r="K19">
        <v>1</v>
      </c>
      <c r="L19">
        <v>7</v>
      </c>
      <c r="M19">
        <v>1</v>
      </c>
      <c r="N19">
        <v>7</v>
      </c>
      <c r="O19">
        <v>8</v>
      </c>
      <c r="P19">
        <v>37</v>
      </c>
    </row>
    <row r="20" spans="1:16" x14ac:dyDescent="0.2">
      <c r="A20" t="s">
        <v>49</v>
      </c>
      <c r="B20" t="s">
        <v>51</v>
      </c>
      <c r="C20" t="s">
        <v>50</v>
      </c>
      <c r="F20">
        <v>5</v>
      </c>
      <c r="G20">
        <v>5</v>
      </c>
      <c r="H20">
        <v>7</v>
      </c>
      <c r="I20">
        <v>4</v>
      </c>
      <c r="J20">
        <v>4</v>
      </c>
      <c r="K20">
        <v>1</v>
      </c>
      <c r="L20">
        <v>7</v>
      </c>
      <c r="M20">
        <v>2</v>
      </c>
      <c r="N20">
        <v>6</v>
      </c>
      <c r="O20">
        <v>7</v>
      </c>
      <c r="P20">
        <v>53</v>
      </c>
    </row>
    <row r="21" spans="1:16" x14ac:dyDescent="0.2">
      <c r="A21" t="s">
        <v>49</v>
      </c>
      <c r="B21" t="s">
        <v>52</v>
      </c>
      <c r="C21" t="s">
        <v>50</v>
      </c>
      <c r="D21" t="s">
        <v>53</v>
      </c>
      <c r="F21">
        <v>5</v>
      </c>
      <c r="G21">
        <v>6</v>
      </c>
      <c r="H21">
        <v>7</v>
      </c>
      <c r="I21">
        <v>3</v>
      </c>
      <c r="J21">
        <v>4</v>
      </c>
      <c r="K21">
        <v>1</v>
      </c>
      <c r="L21">
        <v>7</v>
      </c>
      <c r="M21">
        <v>2</v>
      </c>
      <c r="N21">
        <v>6</v>
      </c>
      <c r="O21">
        <v>9</v>
      </c>
      <c r="P21">
        <v>62</v>
      </c>
    </row>
    <row r="22" spans="1:16" ht="15" x14ac:dyDescent="0.25">
      <c r="A22" t="s">
        <v>49</v>
      </c>
      <c r="B22" t="s">
        <v>54</v>
      </c>
      <c r="C22" t="s">
        <v>50</v>
      </c>
      <c r="D22" t="s">
        <v>53</v>
      </c>
      <c r="F22" s="11">
        <v>5</v>
      </c>
      <c r="G22" s="11">
        <v>5</v>
      </c>
      <c r="H22" s="11">
        <v>7</v>
      </c>
      <c r="I22" s="11">
        <v>4</v>
      </c>
      <c r="J22" s="11">
        <v>4</v>
      </c>
      <c r="K22" s="11">
        <v>1</v>
      </c>
      <c r="L22" s="11">
        <v>7</v>
      </c>
      <c r="M22">
        <v>3</v>
      </c>
      <c r="N22">
        <v>6</v>
      </c>
      <c r="O22">
        <v>9</v>
      </c>
      <c r="P22">
        <v>83</v>
      </c>
    </row>
    <row r="23" spans="1:16" ht="15" x14ac:dyDescent="0.25">
      <c r="A23" t="s">
        <v>49</v>
      </c>
      <c r="B23" t="s">
        <v>55</v>
      </c>
      <c r="C23" t="s">
        <v>50</v>
      </c>
      <c r="F23" s="11">
        <v>5</v>
      </c>
      <c r="G23" s="11">
        <v>4</v>
      </c>
      <c r="H23" s="11">
        <v>7</v>
      </c>
      <c r="I23" s="11">
        <v>4</v>
      </c>
      <c r="J23" s="11">
        <v>5</v>
      </c>
      <c r="K23" s="11">
        <v>2</v>
      </c>
      <c r="L23" s="11">
        <v>7</v>
      </c>
      <c r="M23">
        <v>3</v>
      </c>
      <c r="N23">
        <v>6</v>
      </c>
      <c r="O23">
        <v>7</v>
      </c>
      <c r="P23">
        <v>95</v>
      </c>
    </row>
    <row r="24" spans="1:16" ht="15" x14ac:dyDescent="0.25">
      <c r="A24" t="s">
        <v>49</v>
      </c>
      <c r="B24" t="s">
        <v>56</v>
      </c>
      <c r="C24" t="s">
        <v>50</v>
      </c>
      <c r="F24" s="11">
        <v>5</v>
      </c>
      <c r="G24" s="11">
        <v>6</v>
      </c>
      <c r="H24" s="11">
        <v>6</v>
      </c>
      <c r="I24" s="11">
        <v>3</v>
      </c>
      <c r="J24" s="11">
        <v>4</v>
      </c>
      <c r="K24" s="11">
        <v>1</v>
      </c>
      <c r="L24" s="11">
        <v>7</v>
      </c>
      <c r="M24">
        <v>1</v>
      </c>
      <c r="N24">
        <v>8</v>
      </c>
      <c r="O24">
        <v>8</v>
      </c>
      <c r="P24">
        <v>32</v>
      </c>
    </row>
    <row r="25" spans="1:16" ht="15" x14ac:dyDescent="0.25">
      <c r="A25" t="s">
        <v>49</v>
      </c>
      <c r="B25" t="s">
        <v>57</v>
      </c>
      <c r="C25" t="s">
        <v>58</v>
      </c>
      <c r="F25" s="11">
        <v>5</v>
      </c>
      <c r="G25" s="11">
        <v>6</v>
      </c>
      <c r="H25" s="11">
        <v>7</v>
      </c>
      <c r="I25" s="11">
        <v>5</v>
      </c>
      <c r="J25" s="11">
        <v>4</v>
      </c>
      <c r="K25" s="11">
        <v>3</v>
      </c>
      <c r="L25" s="11">
        <v>7</v>
      </c>
      <c r="M25">
        <v>3</v>
      </c>
      <c r="N25">
        <v>7</v>
      </c>
      <c r="O25">
        <v>10</v>
      </c>
      <c r="P25">
        <v>154</v>
      </c>
    </row>
    <row r="26" spans="1:16" ht="15" x14ac:dyDescent="0.25">
      <c r="A26" t="s">
        <v>49</v>
      </c>
      <c r="B26" t="s">
        <v>59</v>
      </c>
      <c r="F26" s="11">
        <v>5</v>
      </c>
      <c r="G26" s="11">
        <v>7</v>
      </c>
      <c r="H26" s="11">
        <v>6</v>
      </c>
      <c r="I26" s="11">
        <v>3</v>
      </c>
      <c r="J26" s="11">
        <v>3</v>
      </c>
      <c r="K26" s="11">
        <v>1</v>
      </c>
      <c r="L26" s="11">
        <v>6</v>
      </c>
      <c r="M26">
        <v>1</v>
      </c>
      <c r="N26">
        <v>9</v>
      </c>
      <c r="O26">
        <v>8</v>
      </c>
      <c r="P26">
        <v>20</v>
      </c>
    </row>
    <row r="27" spans="1:16" ht="15" x14ac:dyDescent="0.25">
      <c r="A27" t="s">
        <v>49</v>
      </c>
      <c r="B27" t="s">
        <v>60</v>
      </c>
      <c r="F27" s="11">
        <v>5</v>
      </c>
      <c r="G27" s="11">
        <v>5</v>
      </c>
      <c r="H27" s="11">
        <v>6</v>
      </c>
      <c r="I27" s="11">
        <v>4</v>
      </c>
      <c r="J27" s="11">
        <v>4</v>
      </c>
      <c r="K27" s="11">
        <v>2</v>
      </c>
      <c r="L27" s="11">
        <v>5</v>
      </c>
      <c r="M27">
        <v>3</v>
      </c>
      <c r="N27">
        <v>7</v>
      </c>
      <c r="O27">
        <v>7</v>
      </c>
      <c r="P27">
        <v>86</v>
      </c>
    </row>
    <row r="28" spans="1:16" ht="15" x14ac:dyDescent="0.25">
      <c r="A28" t="s">
        <v>61</v>
      </c>
      <c r="B28" t="s">
        <v>62</v>
      </c>
      <c r="C28" t="s">
        <v>63</v>
      </c>
      <c r="D28" s="9"/>
      <c r="F28" s="11">
        <v>5</v>
      </c>
      <c r="G28" s="11">
        <v>7</v>
      </c>
      <c r="H28" s="11">
        <v>7</v>
      </c>
      <c r="I28" s="11">
        <v>3</v>
      </c>
      <c r="J28" s="11">
        <v>3</v>
      </c>
      <c r="K28" s="11">
        <v>1</v>
      </c>
      <c r="L28" s="11">
        <v>6</v>
      </c>
      <c r="M28" s="11">
        <v>1</v>
      </c>
      <c r="N28" s="11">
        <v>9</v>
      </c>
      <c r="O28">
        <v>8</v>
      </c>
      <c r="P28">
        <v>23</v>
      </c>
    </row>
    <row r="29" spans="1:16" ht="15" x14ac:dyDescent="0.25">
      <c r="A29" t="s">
        <v>61</v>
      </c>
      <c r="B29" t="s">
        <v>64</v>
      </c>
      <c r="C29" t="s">
        <v>63</v>
      </c>
      <c r="D29" s="9"/>
      <c r="F29" s="11">
        <v>5</v>
      </c>
      <c r="G29" s="11">
        <v>8</v>
      </c>
      <c r="H29" s="11">
        <v>6</v>
      </c>
      <c r="I29" s="11">
        <v>3</v>
      </c>
      <c r="J29" s="11">
        <v>3</v>
      </c>
      <c r="K29" s="11">
        <v>1</v>
      </c>
      <c r="L29" s="11">
        <v>6</v>
      </c>
      <c r="M29" s="11">
        <v>1</v>
      </c>
      <c r="N29" s="11">
        <v>9</v>
      </c>
      <c r="O29">
        <v>8</v>
      </c>
      <c r="P29">
        <v>23</v>
      </c>
    </row>
    <row r="30" spans="1:16" ht="15" x14ac:dyDescent="0.25">
      <c r="A30" t="s">
        <v>61</v>
      </c>
      <c r="B30" t="s">
        <v>65</v>
      </c>
      <c r="C30" t="s">
        <v>66</v>
      </c>
      <c r="D30" s="9"/>
      <c r="E30" s="9"/>
      <c r="F30" s="11">
        <v>5</v>
      </c>
      <c r="G30" s="11">
        <v>5</v>
      </c>
      <c r="H30" s="11">
        <v>7</v>
      </c>
      <c r="I30" s="11">
        <v>3</v>
      </c>
      <c r="J30" s="11">
        <v>3</v>
      </c>
      <c r="K30" s="11">
        <v>1</v>
      </c>
      <c r="L30" s="11">
        <v>5</v>
      </c>
      <c r="M30" s="11">
        <v>1</v>
      </c>
      <c r="N30" s="11">
        <v>6</v>
      </c>
      <c r="O30">
        <v>7</v>
      </c>
      <c r="P30">
        <v>41</v>
      </c>
    </row>
    <row r="31" spans="1:16" ht="15" x14ac:dyDescent="0.25">
      <c r="A31" t="s">
        <v>61</v>
      </c>
      <c r="B31" t="s">
        <v>67</v>
      </c>
      <c r="C31" t="s">
        <v>66</v>
      </c>
      <c r="D31" s="9"/>
      <c r="F31" s="11">
        <v>5</v>
      </c>
      <c r="G31" s="11">
        <v>5</v>
      </c>
      <c r="H31" s="11">
        <v>7</v>
      </c>
      <c r="I31" s="11">
        <v>3</v>
      </c>
      <c r="J31" s="11">
        <v>3</v>
      </c>
      <c r="K31" s="11">
        <v>1</v>
      </c>
      <c r="L31" s="11">
        <v>5</v>
      </c>
      <c r="M31" s="11">
        <v>2</v>
      </c>
      <c r="N31" s="11">
        <v>6</v>
      </c>
      <c r="O31">
        <v>7</v>
      </c>
      <c r="P31">
        <v>56</v>
      </c>
    </row>
    <row r="32" spans="1:16" ht="15" x14ac:dyDescent="0.25">
      <c r="A32" t="s">
        <v>61</v>
      </c>
      <c r="B32" t="s">
        <v>68</v>
      </c>
      <c r="C32" t="s">
        <v>66</v>
      </c>
      <c r="D32" s="9"/>
      <c r="F32" s="11">
        <v>5</v>
      </c>
      <c r="G32" s="11">
        <v>4</v>
      </c>
      <c r="H32" s="11">
        <v>7</v>
      </c>
      <c r="I32" s="11">
        <v>4</v>
      </c>
      <c r="J32" s="11">
        <v>4</v>
      </c>
      <c r="K32" s="11">
        <v>1</v>
      </c>
      <c r="L32" s="11">
        <v>5</v>
      </c>
      <c r="M32" s="11">
        <v>3</v>
      </c>
      <c r="N32" s="11">
        <v>5</v>
      </c>
      <c r="O32">
        <v>6</v>
      </c>
      <c r="P32">
        <v>83</v>
      </c>
    </row>
    <row r="33" spans="1:16" ht="15" x14ac:dyDescent="0.25">
      <c r="A33" t="s">
        <v>69</v>
      </c>
      <c r="B33" t="s">
        <v>70</v>
      </c>
      <c r="C33" t="s">
        <v>71</v>
      </c>
      <c r="D33" s="9"/>
      <c r="F33" s="11">
        <v>6</v>
      </c>
      <c r="G33" s="11">
        <v>7</v>
      </c>
      <c r="H33" s="11">
        <v>7</v>
      </c>
      <c r="I33" s="11">
        <v>3</v>
      </c>
      <c r="J33" s="11">
        <v>3</v>
      </c>
      <c r="K33" s="11">
        <v>1</v>
      </c>
      <c r="L33" s="11">
        <v>5</v>
      </c>
      <c r="M33" s="11">
        <v>1</v>
      </c>
      <c r="N33" s="11">
        <v>9</v>
      </c>
      <c r="O33">
        <v>8</v>
      </c>
      <c r="P33">
        <v>27</v>
      </c>
    </row>
    <row r="34" spans="1:16" ht="15" x14ac:dyDescent="0.25">
      <c r="A34" t="s">
        <v>69</v>
      </c>
      <c r="B34" t="s">
        <v>72</v>
      </c>
      <c r="C34" t="s">
        <v>71</v>
      </c>
      <c r="F34" s="11">
        <v>6</v>
      </c>
      <c r="G34" s="11">
        <v>6</v>
      </c>
      <c r="H34" s="11">
        <v>6</v>
      </c>
      <c r="I34" s="11">
        <v>3</v>
      </c>
      <c r="J34" s="11">
        <v>3</v>
      </c>
      <c r="K34" s="11">
        <v>1</v>
      </c>
      <c r="L34" s="11">
        <v>5</v>
      </c>
      <c r="M34" s="11">
        <v>1</v>
      </c>
      <c r="N34" s="11">
        <v>8</v>
      </c>
      <c r="O34">
        <v>7</v>
      </c>
      <c r="P34">
        <v>32</v>
      </c>
    </row>
    <row r="35" spans="1:16" ht="15" x14ac:dyDescent="0.25">
      <c r="A35" t="s">
        <v>69</v>
      </c>
      <c r="B35" t="s">
        <v>73</v>
      </c>
      <c r="C35" t="s">
        <v>71</v>
      </c>
      <c r="D35" s="9"/>
      <c r="E35" s="9"/>
      <c r="F35" s="11">
        <v>6</v>
      </c>
      <c r="G35" s="11">
        <v>6</v>
      </c>
      <c r="H35" s="11">
        <v>5</v>
      </c>
      <c r="I35" s="11">
        <v>3</v>
      </c>
      <c r="J35" s="11">
        <v>3</v>
      </c>
      <c r="K35" s="11">
        <v>1</v>
      </c>
      <c r="L35" s="11">
        <v>5</v>
      </c>
      <c r="M35" s="11">
        <v>1</v>
      </c>
      <c r="N35" s="11">
        <v>8</v>
      </c>
      <c r="O35">
        <v>6</v>
      </c>
      <c r="P35">
        <v>34</v>
      </c>
    </row>
    <row r="36" spans="1:16" ht="15" x14ac:dyDescent="0.25">
      <c r="A36" t="s">
        <v>69</v>
      </c>
      <c r="B36" t="s">
        <v>74</v>
      </c>
      <c r="C36" t="s">
        <v>71</v>
      </c>
      <c r="F36" s="11">
        <v>6</v>
      </c>
      <c r="G36" s="11">
        <v>5</v>
      </c>
      <c r="H36" s="11">
        <v>6</v>
      </c>
      <c r="I36" s="11">
        <v>3</v>
      </c>
      <c r="J36" s="11">
        <v>3</v>
      </c>
      <c r="K36" s="11">
        <v>1</v>
      </c>
      <c r="L36" s="11">
        <v>5</v>
      </c>
      <c r="M36" s="11">
        <v>1</v>
      </c>
      <c r="N36" s="11">
        <v>7</v>
      </c>
      <c r="O36">
        <v>6</v>
      </c>
      <c r="P36">
        <v>35</v>
      </c>
    </row>
    <row r="37" spans="1:16" ht="15" x14ac:dyDescent="0.25">
      <c r="A37" t="s">
        <v>69</v>
      </c>
      <c r="B37" t="s">
        <v>75</v>
      </c>
      <c r="C37" t="s">
        <v>71</v>
      </c>
      <c r="F37" s="11">
        <v>6</v>
      </c>
      <c r="G37" s="11">
        <v>4</v>
      </c>
      <c r="H37" s="11">
        <v>5</v>
      </c>
      <c r="I37" s="11">
        <v>4</v>
      </c>
      <c r="J37" s="11">
        <v>4</v>
      </c>
      <c r="K37" s="11">
        <v>2</v>
      </c>
      <c r="L37" s="11">
        <v>4</v>
      </c>
      <c r="M37" s="11">
        <v>3</v>
      </c>
      <c r="N37" s="11">
        <v>6</v>
      </c>
      <c r="O37">
        <v>5</v>
      </c>
      <c r="P37">
        <v>100</v>
      </c>
    </row>
    <row r="38" spans="1:16" ht="15" x14ac:dyDescent="0.25">
      <c r="A38" t="s">
        <v>69</v>
      </c>
      <c r="B38" t="s">
        <v>77</v>
      </c>
      <c r="F38" s="11">
        <v>6</v>
      </c>
      <c r="G38" s="11">
        <v>6</v>
      </c>
      <c r="H38" s="11">
        <v>7</v>
      </c>
      <c r="I38" s="11">
        <v>5</v>
      </c>
      <c r="J38" s="11">
        <v>4</v>
      </c>
      <c r="K38" s="11">
        <v>3</v>
      </c>
      <c r="L38" s="11">
        <v>5</v>
      </c>
      <c r="M38" s="11">
        <v>4</v>
      </c>
      <c r="N38" s="11">
        <v>5</v>
      </c>
      <c r="O38">
        <v>9</v>
      </c>
      <c r="P38">
        <v>126</v>
      </c>
    </row>
    <row r="39" spans="1:16" ht="15" x14ac:dyDescent="0.25">
      <c r="A39" t="s">
        <v>78</v>
      </c>
      <c r="B39" t="s">
        <v>79</v>
      </c>
      <c r="C39" t="s">
        <v>80</v>
      </c>
      <c r="F39" s="11">
        <v>4</v>
      </c>
      <c r="G39" s="11">
        <v>5</v>
      </c>
      <c r="H39" s="11">
        <v>6</v>
      </c>
      <c r="I39" s="11">
        <v>3</v>
      </c>
      <c r="J39" s="11">
        <v>4</v>
      </c>
      <c r="K39" s="11">
        <v>1</v>
      </c>
      <c r="L39" s="11">
        <v>7</v>
      </c>
      <c r="M39" s="11">
        <v>1</v>
      </c>
      <c r="N39" s="11">
        <v>6</v>
      </c>
      <c r="O39">
        <v>6</v>
      </c>
      <c r="P39">
        <v>33</v>
      </c>
    </row>
    <row r="40" spans="1:16" ht="15" x14ac:dyDescent="0.25">
      <c r="A40" t="s">
        <v>78</v>
      </c>
      <c r="B40" t="s">
        <v>81</v>
      </c>
      <c r="C40" t="s">
        <v>82</v>
      </c>
      <c r="D40" t="s">
        <v>83</v>
      </c>
      <c r="F40" s="11">
        <v>4</v>
      </c>
      <c r="G40" s="11">
        <v>4</v>
      </c>
      <c r="H40" s="11">
        <v>7</v>
      </c>
      <c r="I40" s="11">
        <v>3</v>
      </c>
      <c r="J40" s="11">
        <v>4</v>
      </c>
      <c r="K40" s="11">
        <v>1</v>
      </c>
      <c r="L40" s="11">
        <v>7</v>
      </c>
      <c r="M40" s="11">
        <v>1</v>
      </c>
      <c r="N40" s="11">
        <v>5</v>
      </c>
      <c r="O40">
        <v>6</v>
      </c>
      <c r="P40">
        <v>39</v>
      </c>
    </row>
    <row r="41" spans="1:16" ht="15" x14ac:dyDescent="0.25">
      <c r="A41" t="s">
        <v>78</v>
      </c>
      <c r="B41" t="s">
        <v>84</v>
      </c>
      <c r="C41" t="s">
        <v>80</v>
      </c>
      <c r="F41" s="11">
        <v>4</v>
      </c>
      <c r="G41" s="11">
        <v>4</v>
      </c>
      <c r="H41" s="11">
        <v>7</v>
      </c>
      <c r="I41" s="11">
        <v>4</v>
      </c>
      <c r="J41" s="11">
        <v>4</v>
      </c>
      <c r="K41" s="11">
        <v>1</v>
      </c>
      <c r="L41" s="11">
        <v>7</v>
      </c>
      <c r="M41" s="11">
        <v>1</v>
      </c>
      <c r="N41" s="11">
        <v>5</v>
      </c>
      <c r="O41">
        <v>6</v>
      </c>
      <c r="P41">
        <v>38</v>
      </c>
    </row>
    <row r="42" spans="1:16" ht="15" x14ac:dyDescent="0.25">
      <c r="A42" t="s">
        <v>78</v>
      </c>
      <c r="B42" t="s">
        <v>85</v>
      </c>
      <c r="F42" s="11">
        <v>4</v>
      </c>
      <c r="G42" s="11">
        <v>4</v>
      </c>
      <c r="H42" s="11">
        <v>7</v>
      </c>
      <c r="I42" s="11">
        <v>4</v>
      </c>
      <c r="J42" s="11">
        <v>4</v>
      </c>
      <c r="K42" s="11">
        <v>1</v>
      </c>
      <c r="L42" s="11">
        <v>7</v>
      </c>
      <c r="M42" s="11">
        <v>2</v>
      </c>
      <c r="N42" s="11">
        <v>5</v>
      </c>
      <c r="O42">
        <v>6</v>
      </c>
      <c r="P42">
        <v>48</v>
      </c>
    </row>
    <row r="43" spans="1:16" ht="15" x14ac:dyDescent="0.25">
      <c r="A43" t="s">
        <v>78</v>
      </c>
      <c r="B43" t="s">
        <v>86</v>
      </c>
      <c r="C43" t="s">
        <v>80</v>
      </c>
      <c r="D43" s="9"/>
      <c r="F43" s="11">
        <v>4</v>
      </c>
      <c r="G43" s="11">
        <v>4</v>
      </c>
      <c r="H43" s="11">
        <v>5</v>
      </c>
      <c r="I43" s="11">
        <v>4</v>
      </c>
      <c r="J43" s="11">
        <v>5</v>
      </c>
      <c r="K43" s="11">
        <v>2</v>
      </c>
      <c r="L43" s="11">
        <v>7</v>
      </c>
      <c r="M43" s="11">
        <v>3</v>
      </c>
      <c r="N43" s="11">
        <v>4</v>
      </c>
      <c r="O43">
        <v>5</v>
      </c>
      <c r="P43">
        <v>98</v>
      </c>
    </row>
    <row r="44" spans="1:16" ht="15" x14ac:dyDescent="0.25">
      <c r="A44" t="s">
        <v>87</v>
      </c>
      <c r="B44" t="s">
        <v>88</v>
      </c>
      <c r="C44" t="s">
        <v>89</v>
      </c>
      <c r="D44" s="9"/>
      <c r="F44" s="11">
        <v>5</v>
      </c>
      <c r="G44" s="11">
        <v>4</v>
      </c>
      <c r="H44" s="11">
        <v>6</v>
      </c>
      <c r="I44" s="11">
        <v>4</v>
      </c>
      <c r="J44" s="11">
        <v>4</v>
      </c>
      <c r="K44" s="11">
        <v>1</v>
      </c>
      <c r="L44" s="11">
        <v>5</v>
      </c>
      <c r="M44" s="11">
        <v>2</v>
      </c>
      <c r="N44" s="11">
        <v>6</v>
      </c>
      <c r="O44">
        <v>7</v>
      </c>
      <c r="P44">
        <v>59</v>
      </c>
    </row>
    <row r="45" spans="1:16" ht="15" x14ac:dyDescent="0.25">
      <c r="A45" t="s">
        <v>87</v>
      </c>
      <c r="B45" t="s">
        <v>90</v>
      </c>
      <c r="C45" t="s">
        <v>89</v>
      </c>
      <c r="D45" s="9"/>
      <c r="F45" s="11">
        <v>5</v>
      </c>
      <c r="G45" s="11">
        <v>5</v>
      </c>
      <c r="H45" s="11">
        <v>6</v>
      </c>
      <c r="I45" s="11">
        <v>3</v>
      </c>
      <c r="J45" s="11">
        <v>3</v>
      </c>
      <c r="K45" s="11">
        <v>1</v>
      </c>
      <c r="L45" s="11">
        <v>6</v>
      </c>
      <c r="M45" s="11">
        <v>1</v>
      </c>
      <c r="N45" s="11">
        <v>7</v>
      </c>
      <c r="O45">
        <v>8</v>
      </c>
      <c r="P45">
        <v>31</v>
      </c>
    </row>
    <row r="46" spans="1:16" ht="15" x14ac:dyDescent="0.25">
      <c r="A46" t="s">
        <v>87</v>
      </c>
      <c r="B46" t="s">
        <v>92</v>
      </c>
      <c r="C46" t="s">
        <v>89</v>
      </c>
      <c r="D46" s="9"/>
      <c r="F46" s="11">
        <v>5</v>
      </c>
      <c r="G46" s="11">
        <v>2</v>
      </c>
      <c r="H46" s="11">
        <v>6</v>
      </c>
      <c r="I46" s="11">
        <v>5</v>
      </c>
      <c r="J46" s="11">
        <v>4</v>
      </c>
      <c r="K46" s="11">
        <v>2</v>
      </c>
      <c r="L46" s="11">
        <v>4</v>
      </c>
      <c r="M46" s="11">
        <v>4</v>
      </c>
      <c r="N46" s="11">
        <v>5</v>
      </c>
      <c r="O46">
        <v>7</v>
      </c>
      <c r="P46">
        <v>119</v>
      </c>
    </row>
    <row r="47" spans="1:16" ht="15" x14ac:dyDescent="0.25">
      <c r="A47" t="s">
        <v>93</v>
      </c>
      <c r="B47" t="s">
        <v>94</v>
      </c>
      <c r="C47" s="9" t="s">
        <v>95</v>
      </c>
      <c r="D47" t="s">
        <v>36</v>
      </c>
      <c r="F47" s="11">
        <v>6</v>
      </c>
      <c r="G47" s="11">
        <v>5</v>
      </c>
      <c r="H47" s="11">
        <v>5</v>
      </c>
      <c r="I47" s="11">
        <v>3</v>
      </c>
      <c r="J47" s="11">
        <v>3</v>
      </c>
      <c r="K47" s="11">
        <v>1</v>
      </c>
      <c r="L47" s="11">
        <v>4</v>
      </c>
      <c r="M47">
        <v>1</v>
      </c>
      <c r="N47">
        <v>6</v>
      </c>
      <c r="O47">
        <v>6</v>
      </c>
      <c r="P47">
        <v>49</v>
      </c>
    </row>
    <row r="48" spans="1:16" ht="15" x14ac:dyDescent="0.25">
      <c r="A48" t="s">
        <v>93</v>
      </c>
      <c r="B48" t="s">
        <v>96</v>
      </c>
      <c r="C48" s="9" t="s">
        <v>95</v>
      </c>
      <c r="D48" t="s">
        <v>36</v>
      </c>
      <c r="E48" s="9"/>
      <c r="F48" s="11">
        <v>6</v>
      </c>
      <c r="G48" s="11">
        <v>4</v>
      </c>
      <c r="H48" s="11">
        <v>5</v>
      </c>
      <c r="I48" s="11">
        <v>4</v>
      </c>
      <c r="J48" s="11">
        <v>3</v>
      </c>
      <c r="K48" s="11">
        <v>1</v>
      </c>
      <c r="L48" s="11">
        <v>4</v>
      </c>
      <c r="M48">
        <v>1</v>
      </c>
      <c r="N48">
        <v>5</v>
      </c>
      <c r="O48">
        <v>6</v>
      </c>
      <c r="P48">
        <v>56</v>
      </c>
    </row>
    <row r="49" spans="1:16" ht="15" x14ac:dyDescent="0.25">
      <c r="A49" t="s">
        <v>93</v>
      </c>
      <c r="B49" t="s">
        <v>97</v>
      </c>
      <c r="C49" s="9" t="s">
        <v>95</v>
      </c>
      <c r="D49" t="s">
        <v>36</v>
      </c>
      <c r="E49" t="s">
        <v>98</v>
      </c>
      <c r="F49" s="11">
        <v>7</v>
      </c>
      <c r="G49" s="11">
        <v>5</v>
      </c>
      <c r="H49" s="11">
        <v>7</v>
      </c>
      <c r="I49" s="11">
        <v>3</v>
      </c>
      <c r="J49" s="11">
        <v>3</v>
      </c>
      <c r="K49" s="11">
        <v>1</v>
      </c>
      <c r="L49" s="11">
        <v>3</v>
      </c>
      <c r="M49">
        <v>2</v>
      </c>
      <c r="N49">
        <v>5</v>
      </c>
      <c r="O49">
        <v>7</v>
      </c>
      <c r="P49">
        <v>75</v>
      </c>
    </row>
    <row r="50" spans="1:16" ht="15" x14ac:dyDescent="0.25">
      <c r="A50" t="s">
        <v>93</v>
      </c>
      <c r="B50" t="s">
        <v>99</v>
      </c>
      <c r="C50" s="9" t="s">
        <v>95</v>
      </c>
      <c r="D50" t="s">
        <v>36</v>
      </c>
      <c r="F50" s="11">
        <v>6</v>
      </c>
      <c r="G50" s="11">
        <v>5</v>
      </c>
      <c r="H50" s="11">
        <v>5</v>
      </c>
      <c r="I50" s="11">
        <v>3</v>
      </c>
      <c r="J50" s="11">
        <v>3</v>
      </c>
      <c r="K50" s="11">
        <v>1</v>
      </c>
      <c r="L50" s="11">
        <v>4</v>
      </c>
      <c r="M50">
        <v>1</v>
      </c>
      <c r="N50">
        <v>6</v>
      </c>
      <c r="O50">
        <v>6</v>
      </c>
      <c r="P50">
        <v>49</v>
      </c>
    </row>
    <row r="51" spans="1:16" ht="15" x14ac:dyDescent="0.25">
      <c r="A51" t="s">
        <v>93</v>
      </c>
      <c r="B51" t="s">
        <v>100</v>
      </c>
      <c r="C51" s="9" t="s">
        <v>95</v>
      </c>
      <c r="D51" t="s">
        <v>36</v>
      </c>
      <c r="F51" s="11">
        <v>6</v>
      </c>
      <c r="G51" s="11">
        <v>4</v>
      </c>
      <c r="H51" s="11">
        <v>7</v>
      </c>
      <c r="I51" s="11">
        <v>4</v>
      </c>
      <c r="J51" s="11">
        <v>3</v>
      </c>
      <c r="K51" s="11">
        <v>1</v>
      </c>
      <c r="L51" s="11">
        <v>4</v>
      </c>
      <c r="M51">
        <v>1</v>
      </c>
      <c r="N51">
        <v>6</v>
      </c>
      <c r="O51">
        <v>6</v>
      </c>
      <c r="P51">
        <v>51</v>
      </c>
    </row>
    <row r="52" spans="1:16" ht="15" x14ac:dyDescent="0.25">
      <c r="A52" t="s">
        <v>93</v>
      </c>
      <c r="B52" t="s">
        <v>101</v>
      </c>
      <c r="C52" s="9" t="s">
        <v>95</v>
      </c>
      <c r="D52" t="s">
        <v>36</v>
      </c>
      <c r="E52" t="s">
        <v>47</v>
      </c>
      <c r="F52" s="11">
        <v>6</v>
      </c>
      <c r="G52" s="11">
        <v>5</v>
      </c>
      <c r="H52" s="11">
        <v>4</v>
      </c>
      <c r="I52" s="11">
        <v>3</v>
      </c>
      <c r="J52" s="11">
        <v>3</v>
      </c>
      <c r="K52" s="11">
        <v>1</v>
      </c>
      <c r="L52" s="11">
        <v>4</v>
      </c>
      <c r="M52">
        <v>1</v>
      </c>
      <c r="N52">
        <v>6</v>
      </c>
      <c r="O52">
        <v>6</v>
      </c>
      <c r="P52">
        <v>61</v>
      </c>
    </row>
    <row r="53" spans="1:16" ht="15" x14ac:dyDescent="0.25">
      <c r="A53" t="s">
        <v>93</v>
      </c>
      <c r="B53" t="s">
        <v>103</v>
      </c>
      <c r="C53" t="s">
        <v>95</v>
      </c>
      <c r="D53" t="s">
        <v>36</v>
      </c>
      <c r="F53" s="11">
        <v>6</v>
      </c>
      <c r="G53" s="11">
        <v>3</v>
      </c>
      <c r="H53" s="11">
        <v>4</v>
      </c>
      <c r="I53" s="11">
        <v>4</v>
      </c>
      <c r="J53" s="11">
        <v>3</v>
      </c>
      <c r="K53" s="11">
        <v>2</v>
      </c>
      <c r="L53" s="11">
        <v>3</v>
      </c>
      <c r="M53" s="11">
        <v>3</v>
      </c>
      <c r="N53" s="11">
        <v>5</v>
      </c>
      <c r="O53">
        <v>4</v>
      </c>
      <c r="P53">
        <v>111</v>
      </c>
    </row>
    <row r="54" spans="1:16" ht="15" x14ac:dyDescent="0.25">
      <c r="A54" t="s">
        <v>104</v>
      </c>
      <c r="B54" t="s">
        <v>105</v>
      </c>
      <c r="F54" s="11">
        <v>5</v>
      </c>
      <c r="G54" s="11">
        <v>4</v>
      </c>
      <c r="H54" s="11">
        <v>5</v>
      </c>
      <c r="I54" s="11">
        <v>4</v>
      </c>
      <c r="J54" s="11">
        <v>3</v>
      </c>
      <c r="K54" s="11">
        <v>2</v>
      </c>
      <c r="L54" s="11">
        <v>4</v>
      </c>
      <c r="M54" s="11">
        <v>3</v>
      </c>
      <c r="N54" s="11">
        <v>5</v>
      </c>
      <c r="O54">
        <v>5</v>
      </c>
      <c r="P54">
        <v>88</v>
      </c>
    </row>
    <row r="55" spans="1:16" ht="15" x14ac:dyDescent="0.25">
      <c r="A55" t="s">
        <v>104</v>
      </c>
      <c r="B55" t="s">
        <v>107</v>
      </c>
      <c r="F55" s="11">
        <v>5</v>
      </c>
      <c r="G55" s="11">
        <v>5</v>
      </c>
      <c r="H55" s="11">
        <v>6</v>
      </c>
      <c r="I55" s="11">
        <v>3</v>
      </c>
      <c r="J55" s="11">
        <v>3</v>
      </c>
      <c r="K55" s="11">
        <v>1</v>
      </c>
      <c r="L55" s="11">
        <v>6</v>
      </c>
      <c r="M55" s="11">
        <v>1</v>
      </c>
      <c r="N55" s="11">
        <v>6</v>
      </c>
      <c r="O55">
        <v>7</v>
      </c>
      <c r="P55">
        <v>27</v>
      </c>
    </row>
    <row r="56" spans="1:16" ht="15" x14ac:dyDescent="0.25">
      <c r="A56" t="s">
        <v>104</v>
      </c>
      <c r="B56" t="s">
        <v>108</v>
      </c>
      <c r="F56" s="11">
        <v>5</v>
      </c>
      <c r="G56" s="11">
        <v>6</v>
      </c>
      <c r="H56" s="11">
        <v>6</v>
      </c>
      <c r="I56" s="11">
        <v>3</v>
      </c>
      <c r="J56" s="11">
        <v>3</v>
      </c>
      <c r="K56" s="11">
        <v>1</v>
      </c>
      <c r="L56" s="11">
        <v>6</v>
      </c>
      <c r="M56" s="11">
        <v>1</v>
      </c>
      <c r="N56" s="11">
        <v>7</v>
      </c>
      <c r="O56">
        <v>7</v>
      </c>
      <c r="P56">
        <v>24</v>
      </c>
    </row>
    <row r="57" spans="1:16" x14ac:dyDescent="0.2">
      <c r="A57" t="s">
        <v>104</v>
      </c>
      <c r="B57" t="s">
        <v>109</v>
      </c>
      <c r="F57">
        <v>5</v>
      </c>
      <c r="G57">
        <v>7</v>
      </c>
      <c r="H57">
        <v>8</v>
      </c>
      <c r="I57">
        <v>3</v>
      </c>
      <c r="J57">
        <v>3</v>
      </c>
      <c r="K57">
        <v>1</v>
      </c>
      <c r="L57">
        <v>7</v>
      </c>
      <c r="M57">
        <v>1</v>
      </c>
      <c r="N57">
        <v>9</v>
      </c>
      <c r="O57">
        <v>7</v>
      </c>
      <c r="P57">
        <v>15</v>
      </c>
    </row>
    <row r="58" spans="1:16" x14ac:dyDescent="0.2">
      <c r="A58" t="s">
        <v>104</v>
      </c>
      <c r="B58" t="s">
        <v>110</v>
      </c>
      <c r="F58">
        <v>5</v>
      </c>
      <c r="G58">
        <v>4</v>
      </c>
      <c r="H58">
        <v>7</v>
      </c>
      <c r="I58">
        <v>3</v>
      </c>
      <c r="J58">
        <v>3</v>
      </c>
      <c r="K58">
        <v>1</v>
      </c>
      <c r="L58">
        <v>5</v>
      </c>
      <c r="M58">
        <v>2</v>
      </c>
      <c r="N58">
        <v>6</v>
      </c>
      <c r="O58">
        <v>6</v>
      </c>
      <c r="P58">
        <v>43</v>
      </c>
    </row>
    <row r="59" spans="1:16" x14ac:dyDescent="0.2">
      <c r="A59" t="s">
        <v>104</v>
      </c>
      <c r="B59" t="s">
        <v>111</v>
      </c>
      <c r="F59">
        <v>5</v>
      </c>
      <c r="G59">
        <v>5</v>
      </c>
      <c r="H59">
        <v>7</v>
      </c>
      <c r="I59">
        <v>3</v>
      </c>
      <c r="J59">
        <v>3</v>
      </c>
      <c r="K59">
        <v>1</v>
      </c>
      <c r="L59">
        <v>5</v>
      </c>
      <c r="M59">
        <v>1</v>
      </c>
      <c r="N59">
        <v>6</v>
      </c>
      <c r="O59">
        <v>6</v>
      </c>
      <c r="P59">
        <v>26</v>
      </c>
    </row>
    <row r="60" spans="1:16" x14ac:dyDescent="0.2">
      <c r="A60" t="s">
        <v>104</v>
      </c>
      <c r="B60" t="s">
        <v>112</v>
      </c>
      <c r="F60">
        <v>7</v>
      </c>
      <c r="G60">
        <v>6</v>
      </c>
      <c r="H60">
        <v>7</v>
      </c>
      <c r="I60">
        <v>4</v>
      </c>
      <c r="J60">
        <v>5</v>
      </c>
      <c r="K60">
        <v>2</v>
      </c>
      <c r="L60">
        <v>5</v>
      </c>
      <c r="M60">
        <v>2</v>
      </c>
      <c r="N60">
        <v>6</v>
      </c>
      <c r="O60">
        <v>9</v>
      </c>
      <c r="P60">
        <v>79</v>
      </c>
    </row>
    <row r="61" spans="1:16" x14ac:dyDescent="0.2">
      <c r="A61" t="s">
        <v>113</v>
      </c>
      <c r="B61" t="s">
        <v>114</v>
      </c>
      <c r="F61">
        <v>5</v>
      </c>
      <c r="G61">
        <v>4</v>
      </c>
      <c r="H61">
        <v>5</v>
      </c>
      <c r="I61">
        <v>4</v>
      </c>
      <c r="J61">
        <v>3</v>
      </c>
      <c r="K61">
        <v>2</v>
      </c>
      <c r="L61">
        <v>4</v>
      </c>
      <c r="M61">
        <v>3</v>
      </c>
      <c r="N61">
        <v>5</v>
      </c>
      <c r="O61">
        <v>5</v>
      </c>
      <c r="P61">
        <v>88</v>
      </c>
    </row>
    <row r="62" spans="1:16" x14ac:dyDescent="0.2">
      <c r="A62" t="s">
        <v>113</v>
      </c>
      <c r="B62" t="s">
        <v>116</v>
      </c>
      <c r="F62">
        <v>5</v>
      </c>
      <c r="G62">
        <v>5</v>
      </c>
      <c r="H62">
        <v>5</v>
      </c>
      <c r="I62">
        <v>3</v>
      </c>
      <c r="J62">
        <v>3</v>
      </c>
      <c r="K62">
        <v>1</v>
      </c>
      <c r="L62">
        <v>5</v>
      </c>
      <c r="M62">
        <v>1</v>
      </c>
      <c r="N62">
        <v>6</v>
      </c>
      <c r="O62">
        <v>6</v>
      </c>
      <c r="P62">
        <v>30</v>
      </c>
    </row>
    <row r="63" spans="1:16" x14ac:dyDescent="0.2">
      <c r="A63" t="s">
        <v>113</v>
      </c>
      <c r="B63" t="s">
        <v>118</v>
      </c>
      <c r="F63">
        <v>5</v>
      </c>
      <c r="G63">
        <v>6</v>
      </c>
      <c r="H63">
        <v>7</v>
      </c>
      <c r="I63">
        <v>3</v>
      </c>
      <c r="J63">
        <v>3</v>
      </c>
      <c r="K63">
        <v>1</v>
      </c>
      <c r="L63">
        <v>6</v>
      </c>
      <c r="M63">
        <v>1</v>
      </c>
      <c r="N63">
        <v>7</v>
      </c>
      <c r="O63">
        <v>8</v>
      </c>
      <c r="P63">
        <v>22</v>
      </c>
    </row>
    <row r="64" spans="1:16" x14ac:dyDescent="0.2">
      <c r="A64" t="s">
        <v>113</v>
      </c>
      <c r="B64" t="s">
        <v>119</v>
      </c>
      <c r="F64">
        <v>5</v>
      </c>
      <c r="G64">
        <v>7</v>
      </c>
      <c r="H64">
        <v>8</v>
      </c>
      <c r="I64">
        <v>3</v>
      </c>
      <c r="J64">
        <v>3</v>
      </c>
      <c r="K64">
        <v>1</v>
      </c>
      <c r="L64">
        <v>6</v>
      </c>
      <c r="M64">
        <v>1</v>
      </c>
      <c r="N64">
        <v>9</v>
      </c>
      <c r="O64">
        <v>9</v>
      </c>
      <c r="P64">
        <v>16</v>
      </c>
    </row>
    <row r="65" spans="1:16" ht="15" x14ac:dyDescent="0.25">
      <c r="A65" s="79" t="s">
        <v>427</v>
      </c>
      <c r="B65" t="s">
        <v>213</v>
      </c>
      <c r="C65" t="s">
        <v>242</v>
      </c>
      <c r="D65" t="s">
        <v>425</v>
      </c>
      <c r="E65" t="s">
        <v>426</v>
      </c>
      <c r="F65">
        <v>6</v>
      </c>
      <c r="G65">
        <v>3</v>
      </c>
      <c r="H65">
        <v>6</v>
      </c>
      <c r="I65">
        <v>4</v>
      </c>
      <c r="J65">
        <v>5</v>
      </c>
      <c r="K65">
        <v>3</v>
      </c>
      <c r="L65">
        <v>4</v>
      </c>
      <c r="M65">
        <v>3</v>
      </c>
      <c r="N65">
        <v>6</v>
      </c>
      <c r="O65">
        <v>6</v>
      </c>
      <c r="P65">
        <v>135</v>
      </c>
    </row>
    <row r="66" spans="1:16" ht="15" x14ac:dyDescent="0.25">
      <c r="A66" s="79" t="s">
        <v>427</v>
      </c>
      <c r="B66" t="s">
        <v>214</v>
      </c>
      <c r="C66" t="s">
        <v>242</v>
      </c>
      <c r="D66" t="s">
        <v>425</v>
      </c>
      <c r="F66">
        <v>6</v>
      </c>
      <c r="G66">
        <v>4</v>
      </c>
      <c r="H66">
        <v>6</v>
      </c>
      <c r="I66">
        <v>4</v>
      </c>
      <c r="J66">
        <v>4</v>
      </c>
      <c r="K66">
        <v>2</v>
      </c>
      <c r="L66">
        <v>4</v>
      </c>
      <c r="M66">
        <v>2</v>
      </c>
      <c r="N66">
        <v>6</v>
      </c>
      <c r="O66">
        <v>8</v>
      </c>
      <c r="P66">
        <v>88</v>
      </c>
    </row>
    <row r="67" spans="1:16" ht="15" x14ac:dyDescent="0.25">
      <c r="A67" s="79" t="s">
        <v>427</v>
      </c>
      <c r="B67" t="s">
        <v>215</v>
      </c>
      <c r="C67" t="s">
        <v>242</v>
      </c>
      <c r="D67" t="s">
        <v>425</v>
      </c>
      <c r="F67">
        <v>6</v>
      </c>
      <c r="G67">
        <v>4</v>
      </c>
      <c r="H67">
        <v>7</v>
      </c>
      <c r="I67">
        <v>4</v>
      </c>
      <c r="J67">
        <v>4</v>
      </c>
      <c r="K67">
        <v>1</v>
      </c>
      <c r="L67">
        <v>5</v>
      </c>
      <c r="M67">
        <v>1</v>
      </c>
      <c r="N67">
        <v>6</v>
      </c>
      <c r="O67">
        <v>8</v>
      </c>
      <c r="P67">
        <v>50</v>
      </c>
    </row>
    <row r="68" spans="1:16" ht="15" x14ac:dyDescent="0.25">
      <c r="A68" s="79" t="s">
        <v>427</v>
      </c>
      <c r="B68" t="s">
        <v>216</v>
      </c>
      <c r="C68" t="s">
        <v>242</v>
      </c>
      <c r="D68" t="s">
        <v>425</v>
      </c>
      <c r="F68">
        <v>6</v>
      </c>
      <c r="G68">
        <v>4</v>
      </c>
      <c r="H68">
        <v>6</v>
      </c>
      <c r="I68">
        <v>3</v>
      </c>
      <c r="J68">
        <v>3</v>
      </c>
      <c r="K68">
        <v>1</v>
      </c>
      <c r="L68">
        <v>4</v>
      </c>
      <c r="M68">
        <v>1</v>
      </c>
      <c r="N68">
        <v>5</v>
      </c>
      <c r="O68">
        <v>7</v>
      </c>
      <c r="P68">
        <v>45</v>
      </c>
    </row>
    <row r="69" spans="1:16" ht="15" x14ac:dyDescent="0.25">
      <c r="A69" s="79" t="s">
        <v>427</v>
      </c>
      <c r="B69" t="s">
        <v>217</v>
      </c>
      <c r="C69" t="s">
        <v>242</v>
      </c>
      <c r="F69">
        <v>6</v>
      </c>
      <c r="G69">
        <v>6</v>
      </c>
      <c r="H69">
        <v>7</v>
      </c>
      <c r="I69">
        <v>4</v>
      </c>
      <c r="J69">
        <v>4</v>
      </c>
      <c r="K69">
        <v>2</v>
      </c>
      <c r="L69">
        <v>6</v>
      </c>
      <c r="M69">
        <v>3</v>
      </c>
      <c r="N69">
        <v>4</v>
      </c>
      <c r="O69">
        <v>9</v>
      </c>
      <c r="P69">
        <v>92</v>
      </c>
    </row>
    <row r="70" spans="1:16" ht="15" x14ac:dyDescent="0.25">
      <c r="A70" s="79" t="s">
        <v>427</v>
      </c>
      <c r="B70" t="s">
        <v>218</v>
      </c>
      <c r="F70">
        <v>5</v>
      </c>
      <c r="G70">
        <v>6</v>
      </c>
      <c r="H70">
        <v>6</v>
      </c>
      <c r="I70">
        <v>3</v>
      </c>
      <c r="J70">
        <v>3</v>
      </c>
      <c r="K70">
        <v>1</v>
      </c>
      <c r="L70">
        <v>6</v>
      </c>
      <c r="M70">
        <v>1</v>
      </c>
      <c r="N70">
        <v>8</v>
      </c>
      <c r="O70">
        <v>8</v>
      </c>
      <c r="P70">
        <v>23</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L89"/>
  <sheetViews>
    <sheetView topLeftCell="A18" zoomScale="85" zoomScaleNormal="85" workbookViewId="0">
      <selection activeCell="C28" sqref="C28"/>
    </sheetView>
  </sheetViews>
  <sheetFormatPr defaultColWidth="18.28515625" defaultRowHeight="12.75" outlineLevelCol="2" x14ac:dyDescent="0.2"/>
  <cols>
    <col min="1" max="2" width="18.28515625" outlineLevel="2"/>
    <col min="3" max="3" width="13.28515625" customWidth="1" outlineLevel="2"/>
    <col min="4" max="4" width="7.42578125" customWidth="1" outlineLevel="2"/>
    <col min="5" max="5" width="20.140625" customWidth="1" outlineLevel="2"/>
    <col min="6" max="7" width="46.85546875" customWidth="1" outlineLevel="2"/>
    <col min="8" max="8" width="29.85546875" customWidth="1" outlineLevel="2"/>
    <col min="9" max="9" width="23.7109375" bestFit="1" customWidth="1" outlineLevel="2"/>
    <col min="10" max="10" width="38.5703125" customWidth="1"/>
    <col min="11" max="11" width="52.140625" customWidth="1"/>
    <col min="12" max="12" width="27.7109375" customWidth="1"/>
    <col min="13" max="13" width="33" customWidth="1"/>
    <col min="14" max="14" width="34.28515625" customWidth="1"/>
    <col min="15" max="15" width="31.42578125" customWidth="1"/>
    <col min="16" max="16" width="24.42578125" customWidth="1"/>
    <col min="17" max="17" width="44.5703125" customWidth="1"/>
    <col min="18" max="19" width="39.28515625" customWidth="1"/>
    <col min="20" max="20" width="29.5703125" bestFit="1" customWidth="1"/>
    <col min="21" max="21" width="27.7109375" bestFit="1" customWidth="1"/>
    <col min="22" max="22" width="32.85546875" bestFit="1" customWidth="1"/>
    <col min="23" max="23" width="22.85546875" bestFit="1" customWidth="1"/>
    <col min="24" max="24" width="24.42578125" bestFit="1" customWidth="1"/>
    <col min="25" max="25" width="33" bestFit="1" customWidth="1"/>
    <col min="26" max="26" width="28.28515625" bestFit="1" customWidth="1"/>
    <col min="27" max="27" width="33.5703125" bestFit="1" customWidth="1"/>
    <col min="28" max="28" width="27.85546875" bestFit="1" customWidth="1"/>
    <col min="29" max="29" width="27.85546875" customWidth="1"/>
    <col min="30" max="30" width="24.42578125" bestFit="1" customWidth="1"/>
    <col min="31" max="31" width="26.85546875" bestFit="1" customWidth="1"/>
    <col min="32" max="32" width="28.7109375" bestFit="1" customWidth="1"/>
    <col min="33" max="33" width="39.140625" bestFit="1" customWidth="1"/>
    <col min="34" max="34" width="31.140625" bestFit="1" customWidth="1"/>
    <col min="35" max="35" width="26" bestFit="1" customWidth="1"/>
    <col min="36" max="36" width="29.7109375" bestFit="1" customWidth="1"/>
    <col min="37" max="37" width="42.42578125" bestFit="1" customWidth="1"/>
    <col min="38" max="38" width="42.42578125" customWidth="1"/>
    <col min="39" max="39" width="19.5703125" bestFit="1" customWidth="1"/>
    <col min="40" max="40" width="24.42578125" bestFit="1" customWidth="1"/>
    <col min="41" max="41" width="24.28515625" bestFit="1" customWidth="1"/>
    <col min="42" max="42" width="42.85546875" bestFit="1" customWidth="1"/>
    <col min="43" max="44" width="35.85546875" bestFit="1" customWidth="1"/>
    <col min="45" max="45" width="20.28515625" bestFit="1" customWidth="1"/>
    <col min="46" max="46" width="29.28515625" bestFit="1" customWidth="1"/>
    <col min="47" max="47" width="25.28515625" bestFit="1" customWidth="1"/>
    <col min="48" max="48" width="32" bestFit="1" customWidth="1"/>
    <col min="49" max="49" width="30.7109375" bestFit="1" customWidth="1"/>
    <col min="50" max="50" width="25.7109375" bestFit="1" customWidth="1"/>
    <col min="51" max="51" width="29.7109375" bestFit="1" customWidth="1"/>
    <col min="52" max="52" width="41.42578125" bestFit="1" customWidth="1"/>
    <col min="53" max="53" width="30.7109375" bestFit="1" customWidth="1"/>
    <col min="54" max="54" width="22" bestFit="1" customWidth="1"/>
    <col min="55" max="55" width="27.85546875" bestFit="1" customWidth="1"/>
    <col min="56" max="56" width="26" bestFit="1" customWidth="1"/>
    <col min="57" max="57" width="31.7109375" bestFit="1" customWidth="1"/>
    <col min="58" max="58" width="31" bestFit="1" customWidth="1"/>
    <col min="59" max="59" width="35.42578125" bestFit="1" customWidth="1"/>
    <col min="60" max="60" width="25.42578125" bestFit="1" customWidth="1"/>
    <col min="61" max="61" width="48.140625" bestFit="1" customWidth="1"/>
    <col min="62" max="62" width="36.28515625" bestFit="1" customWidth="1"/>
    <col min="63" max="63" width="32.42578125" bestFit="1" customWidth="1"/>
    <col min="64" max="64" width="55.140625" customWidth="1"/>
    <col min="65" max="65" width="25.42578125" bestFit="1" customWidth="1"/>
    <col min="66" max="66" width="32.42578125" bestFit="1" customWidth="1"/>
    <col min="67" max="67" width="28.5703125" bestFit="1" customWidth="1"/>
    <col min="68" max="68" width="22.85546875" bestFit="1" customWidth="1"/>
    <col min="69" max="69" width="43.5703125" bestFit="1" customWidth="1"/>
    <col min="70" max="70" width="32" bestFit="1" customWidth="1"/>
    <col min="71" max="71" width="36.28515625" bestFit="1" customWidth="1"/>
    <col min="72" max="72" width="48.140625" bestFit="1" customWidth="1"/>
    <col min="73" max="73" width="33.140625" bestFit="1" customWidth="1"/>
    <col min="74" max="74" width="34" bestFit="1" customWidth="1"/>
    <col min="75" max="75" width="30.140625" bestFit="1" customWidth="1"/>
    <col min="76" max="76" width="29.5703125" bestFit="1" customWidth="1"/>
    <col min="77" max="77" width="32.42578125" bestFit="1" customWidth="1"/>
    <col min="78" max="78" width="29.140625" bestFit="1" customWidth="1"/>
    <col min="79" max="79" width="25.7109375" bestFit="1" customWidth="1"/>
    <col min="80" max="80" width="37.42578125" bestFit="1" customWidth="1"/>
    <col min="81" max="81" width="24" bestFit="1" customWidth="1"/>
    <col min="82" max="82" width="35.7109375" bestFit="1" customWidth="1"/>
    <col min="83" max="83" width="24.85546875" bestFit="1" customWidth="1"/>
    <col min="85" max="85" width="34.5703125" bestFit="1" customWidth="1"/>
  </cols>
  <sheetData>
    <row r="1" spans="1:90" ht="15.75" thickBot="1" x14ac:dyDescent="0.3">
      <c r="A1" s="41" t="s">
        <v>120</v>
      </c>
      <c r="B1" s="41" t="s">
        <v>121</v>
      </c>
      <c r="C1" s="41" t="s">
        <v>122</v>
      </c>
      <c r="D1" s="41" t="s">
        <v>123</v>
      </c>
      <c r="E1" s="41" t="s">
        <v>124</v>
      </c>
      <c r="F1" s="41" t="s">
        <v>125</v>
      </c>
      <c r="G1" s="41" t="s">
        <v>126</v>
      </c>
      <c r="H1" s="41" t="s">
        <v>127</v>
      </c>
      <c r="I1" s="41" t="s">
        <v>323</v>
      </c>
      <c r="J1" s="41" t="s">
        <v>19</v>
      </c>
      <c r="K1" s="41" t="s">
        <v>21</v>
      </c>
      <c r="L1" s="41" t="s">
        <v>23</v>
      </c>
      <c r="M1" s="41" t="s">
        <v>24</v>
      </c>
      <c r="N1" s="41" t="s">
        <v>28</v>
      </c>
      <c r="O1" s="41" t="s">
        <v>333</v>
      </c>
      <c r="P1" s="41" t="s">
        <v>26</v>
      </c>
      <c r="Q1" s="41" t="s">
        <v>29</v>
      </c>
      <c r="R1" s="41" t="s">
        <v>30</v>
      </c>
      <c r="S1" s="41" t="s">
        <v>31</v>
      </c>
      <c r="T1" s="41" t="s">
        <v>34</v>
      </c>
      <c r="U1" s="41" t="s">
        <v>38</v>
      </c>
      <c r="V1" s="41" t="s">
        <v>40</v>
      </c>
      <c r="W1" s="41" t="s">
        <v>42</v>
      </c>
      <c r="X1" s="41" t="s">
        <v>43</v>
      </c>
      <c r="Y1" s="41" t="s">
        <v>44</v>
      </c>
      <c r="Z1" s="41" t="s">
        <v>45</v>
      </c>
      <c r="AA1" s="41" t="s">
        <v>46</v>
      </c>
      <c r="AB1" s="41" t="s">
        <v>48</v>
      </c>
      <c r="AC1" s="41" t="s">
        <v>334</v>
      </c>
      <c r="AD1" s="41" t="s">
        <v>335</v>
      </c>
      <c r="AE1" s="41" t="s">
        <v>51</v>
      </c>
      <c r="AF1" s="41" t="s">
        <v>52</v>
      </c>
      <c r="AG1" s="41" t="s">
        <v>54</v>
      </c>
      <c r="AH1" s="41" t="s">
        <v>55</v>
      </c>
      <c r="AI1" s="41" t="s">
        <v>56</v>
      </c>
      <c r="AJ1" s="41" t="s">
        <v>59</v>
      </c>
      <c r="AK1" s="41" t="s">
        <v>60</v>
      </c>
      <c r="AL1" s="41" t="s">
        <v>336</v>
      </c>
      <c r="AM1" s="41" t="s">
        <v>57</v>
      </c>
      <c r="AN1" s="41" t="s">
        <v>62</v>
      </c>
      <c r="AO1" s="41" t="s">
        <v>64</v>
      </c>
      <c r="AP1" s="41" t="s">
        <v>65</v>
      </c>
      <c r="AQ1" s="41" t="s">
        <v>337</v>
      </c>
      <c r="AR1" s="41" t="s">
        <v>67</v>
      </c>
      <c r="AS1" s="41" t="s">
        <v>68</v>
      </c>
      <c r="AT1" s="41" t="s">
        <v>70</v>
      </c>
      <c r="AU1" s="41" t="s">
        <v>72</v>
      </c>
      <c r="AV1" s="41" t="s">
        <v>73</v>
      </c>
      <c r="AW1" s="41" t="s">
        <v>74</v>
      </c>
      <c r="AX1" s="41" t="s">
        <v>77</v>
      </c>
      <c r="AY1" s="41" t="s">
        <v>75</v>
      </c>
      <c r="AZ1" s="41" t="s">
        <v>76</v>
      </c>
      <c r="BA1" s="41" t="s">
        <v>79</v>
      </c>
      <c r="BB1" s="41" t="s">
        <v>81</v>
      </c>
      <c r="BC1" s="41" t="s">
        <v>84</v>
      </c>
      <c r="BD1" s="41" t="s">
        <v>85</v>
      </c>
      <c r="BE1" s="41" t="s">
        <v>86</v>
      </c>
      <c r="BF1" s="41" t="s">
        <v>338</v>
      </c>
      <c r="BG1" s="41" t="s">
        <v>88</v>
      </c>
      <c r="BH1" s="41" t="s">
        <v>90</v>
      </c>
      <c r="BI1" s="41" t="s">
        <v>91</v>
      </c>
      <c r="BJ1" s="41" t="s">
        <v>92</v>
      </c>
      <c r="BK1" s="41" t="s">
        <v>94</v>
      </c>
      <c r="BL1" s="41" t="s">
        <v>96</v>
      </c>
      <c r="BM1" s="41" t="s">
        <v>97</v>
      </c>
      <c r="BN1" s="41" t="s">
        <v>99</v>
      </c>
      <c r="BO1" s="41" t="s">
        <v>100</v>
      </c>
      <c r="BP1" s="41" t="s">
        <v>101</v>
      </c>
      <c r="BQ1" s="41" t="s">
        <v>102</v>
      </c>
      <c r="BR1" s="41" t="s">
        <v>103</v>
      </c>
      <c r="BS1" s="41" t="s">
        <v>105</v>
      </c>
      <c r="BT1" s="41" t="s">
        <v>106</v>
      </c>
      <c r="BU1" s="41" t="s">
        <v>107</v>
      </c>
      <c r="BV1" s="41" t="s">
        <v>108</v>
      </c>
      <c r="BW1" s="41" t="s">
        <v>109</v>
      </c>
      <c r="BX1" s="41" t="s">
        <v>110</v>
      </c>
      <c r="BY1" s="41" t="s">
        <v>111</v>
      </c>
      <c r="BZ1" s="41" t="s">
        <v>112</v>
      </c>
      <c r="CA1" s="41" t="s">
        <v>114</v>
      </c>
      <c r="CB1" s="41" t="s">
        <v>115</v>
      </c>
      <c r="CC1" s="41" t="s">
        <v>116</v>
      </c>
      <c r="CD1" s="41" t="s">
        <v>117</v>
      </c>
      <c r="CE1" s="41" t="s">
        <v>118</v>
      </c>
      <c r="CF1" s="41" t="s">
        <v>119</v>
      </c>
      <c r="CG1" s="33" t="s">
        <v>213</v>
      </c>
      <c r="CH1" s="33" t="s">
        <v>214</v>
      </c>
      <c r="CI1" s="33" t="s">
        <v>215</v>
      </c>
      <c r="CJ1" s="33" t="s">
        <v>216</v>
      </c>
      <c r="CK1" s="33" t="s">
        <v>217</v>
      </c>
      <c r="CL1" s="33" t="s">
        <v>218</v>
      </c>
    </row>
    <row r="2" spans="1:90" ht="15" x14ac:dyDescent="0.25">
      <c r="J2" s="1"/>
      <c r="K2" s="1"/>
      <c r="L2" s="1"/>
      <c r="M2" s="1"/>
      <c r="N2" s="1"/>
      <c r="O2" s="1"/>
      <c r="P2" s="1"/>
      <c r="Q2" s="1"/>
      <c r="R2" s="1"/>
      <c r="S2" s="1"/>
      <c r="T2" s="1"/>
      <c r="U2" s="1"/>
      <c r="CG2" s="34"/>
      <c r="CH2" s="34"/>
      <c r="CI2" s="34"/>
      <c r="CJ2" s="34"/>
      <c r="CK2" s="34"/>
      <c r="CL2" s="34"/>
    </row>
    <row r="3" spans="1:90" ht="15.75" thickBot="1" x14ac:dyDescent="0.3">
      <c r="A3" s="42" t="str">
        <f t="shared" ref="A3:H3" si="0">CONCATENATE(A$1,"_","Primary_Weaponry")</f>
        <v>Arabic_Warhorse_Primary_Weaponry</v>
      </c>
      <c r="B3" s="42" t="str">
        <f t="shared" si="0"/>
        <v>European_Warhorse_Primary_Weaponry</v>
      </c>
      <c r="C3" s="42" t="str">
        <f t="shared" si="0"/>
        <v>Warhorse_Primary_Weaponry</v>
      </c>
      <c r="D3" s="42" t="str">
        <f t="shared" si="0"/>
        <v>Elven_Warhorse_Primary_Weaponry</v>
      </c>
      <c r="E3" s="42" t="str">
        <f t="shared" si="0"/>
        <v>Chaos_Warhorse_Primary_Weaponry</v>
      </c>
      <c r="F3" s="42" t="str">
        <f t="shared" si="0"/>
        <v>Rat_Ogre_Bonebreaker_Primary_Weaponry</v>
      </c>
      <c r="G3" s="42" t="str">
        <f t="shared" si="0"/>
        <v>Demigryph_Primary_Weaponry</v>
      </c>
      <c r="H3" s="42" t="str">
        <f t="shared" si="0"/>
        <v>Cold_One_Primary_Weaponry</v>
      </c>
      <c r="I3" s="42" t="str">
        <f>CONCATENATE(I$1,"_","Primary_Weaponry")</f>
        <v>Squig_Primary_Weaponry</v>
      </c>
      <c r="J3" s="42" t="str">
        <f>CONCATENATE(J$1,"_","Primary_Weaponry")</f>
        <v>Empire_State_Troop_Primary_Weaponry</v>
      </c>
      <c r="K3" s="42" t="str">
        <f t="shared" ref="K3:BY3" si="1">CONCATENATE(K$1,"_","Primary_Weaponry")</f>
        <v>Empire_State_Troop_Skirmisher_Primary_Weaponry</v>
      </c>
      <c r="L3" s="42" t="str">
        <f t="shared" si="1"/>
        <v>Reiksguard_Primary_Weaponry</v>
      </c>
      <c r="M3" s="42" t="str">
        <f t="shared" si="1"/>
        <v>Empire_Captain_Primary_Weaponry</v>
      </c>
      <c r="N3" s="42" t="str">
        <f t="shared" si="1"/>
        <v>Master_Engineer_Primary_Weaponry</v>
      </c>
      <c r="O3" s="42" t="str">
        <f t="shared" si="1"/>
        <v>Greatsword_Primary_Weaponry</v>
      </c>
      <c r="P3" s="42" t="str">
        <f t="shared" si="1"/>
        <v>Halfling_Primary_Weaponry</v>
      </c>
      <c r="Q3" s="42" t="str">
        <f t="shared" si="1"/>
        <v>Mounted_Empire_Captain_Primary_Weaponry</v>
      </c>
      <c r="R3" s="42" t="str">
        <f t="shared" si="1"/>
        <v>Mounted_Reiksguard_Primary_Weaponry</v>
      </c>
      <c r="S3" s="42" t="str">
        <f t="shared" si="1"/>
        <v>Witch_Hunter_Primary_Weaponry</v>
      </c>
      <c r="T3" s="42" t="str">
        <f t="shared" si="1"/>
        <v>Swordmaster_Primary_Weaponry</v>
      </c>
      <c r="U3" s="42" t="str">
        <f t="shared" si="1"/>
        <v>White_Lion_Primary_Weaponry</v>
      </c>
      <c r="V3" s="42" t="str">
        <f t="shared" si="1"/>
        <v>Phoenix_Guard_Primary_Weaponry</v>
      </c>
      <c r="W3" s="42" t="str">
        <f t="shared" si="1"/>
        <v>Archer_Primary_Weaponry</v>
      </c>
      <c r="X3" s="42" t="str">
        <f t="shared" si="1"/>
        <v>Noble_Primary_Weaponry</v>
      </c>
      <c r="Y3" s="42" t="str">
        <f t="shared" si="1"/>
        <v>Mounted_Noble_Primary_Weaponry</v>
      </c>
      <c r="Z3" s="42" t="str">
        <f t="shared" si="1"/>
        <v>Silver_Helm_Primary_Weaponry</v>
      </c>
      <c r="AA3" s="42" t="str">
        <f t="shared" si="1"/>
        <v>Shadow_Warrior_Primary_Weaponry</v>
      </c>
      <c r="AB3" s="42" t="str">
        <f t="shared" si="1"/>
        <v>Sea_Guard_Primary_Weaponry</v>
      </c>
      <c r="AC3" s="42" t="str">
        <f t="shared" si="1"/>
        <v>Orc_Boy_Primary_Weaponry</v>
      </c>
      <c r="AD3" s="42" t="str">
        <f t="shared" si="1"/>
        <v>Big_Un_Primary_Weaponry</v>
      </c>
      <c r="AE3" s="42" t="str">
        <f t="shared" si="1"/>
        <v>Black_Orc_Primary_Weaponry</v>
      </c>
      <c r="AF3" s="42" t="str">
        <f t="shared" si="1"/>
        <v>Savage_orc_Primary_Weaponry</v>
      </c>
      <c r="AG3" s="42" t="str">
        <f t="shared" si="1"/>
        <v>Savage_Orc_Big_Un_Primary_Weaponry</v>
      </c>
      <c r="AH3" s="42" t="str">
        <f t="shared" si="1"/>
        <v>Orc_Big_Boss_Primary_Weaponry</v>
      </c>
      <c r="AI3" s="42" t="str">
        <f t="shared" si="1"/>
        <v>Arrer_Boy_Primary_Weaponry</v>
      </c>
      <c r="AJ3" s="42" t="str">
        <f t="shared" si="1"/>
        <v>Night_Goblin_Primary_Weaponry</v>
      </c>
      <c r="AK3" s="42" t="str">
        <f t="shared" si="1"/>
        <v>Night_Goblin_Big_Boss_Primary_Weaponry</v>
      </c>
      <c r="AL3" s="42" t="str">
        <f t="shared" si="1"/>
        <v>Mounted_Night_Goblin_Big_Boss_Primary_Weaponry</v>
      </c>
      <c r="AM3" s="42" t="str">
        <f t="shared" si="1"/>
        <v>Troll_Primary_Weaponry</v>
      </c>
      <c r="AN3" s="42" t="str">
        <f t="shared" si="1"/>
        <v>Peasant_Primary_Weaponry</v>
      </c>
      <c r="AO3" s="42" t="str">
        <f t="shared" si="1"/>
        <v>Bowman_Primary_Weaponry</v>
      </c>
      <c r="AP3" s="42" t="str">
        <f t="shared" si="1"/>
        <v>Brettonian_Foot_Knight_Primary_Weaponry</v>
      </c>
      <c r="AQ3" s="42" t="str">
        <f t="shared" si="1"/>
        <v>Mounted_Brettonian_Knight_Primary_Weaponry</v>
      </c>
      <c r="AR3" s="42" t="str">
        <f t="shared" si="1"/>
        <v>Brettonian_Knight_Primary_Weaponry</v>
      </c>
      <c r="AS3" s="42" t="str">
        <f t="shared" si="1"/>
        <v>Duke_Primary_Weaponry</v>
      </c>
      <c r="AT3" s="42" t="str">
        <f t="shared" si="1"/>
        <v>Skavenslave_Primary_Weaponry</v>
      </c>
      <c r="AU3" s="42" t="str">
        <f t="shared" si="1"/>
        <v>Clan_Rat_Primary_Weaponry</v>
      </c>
      <c r="AV3" s="42" t="str">
        <f t="shared" si="1"/>
        <v>Gutter_Runner_Primary_Weaponry</v>
      </c>
      <c r="AW3" s="42" t="str">
        <f t="shared" si="1"/>
        <v>Storm_Vermin_Primary_Weaponry</v>
      </c>
      <c r="AX3" s="42" t="str">
        <f t="shared" si="1"/>
        <v>Rat_Ogre_Primary_Weaponry</v>
      </c>
      <c r="AY3" s="42" t="str">
        <f t="shared" si="1"/>
        <v>Claw_Leader_Primary_Weaponry</v>
      </c>
      <c r="AZ3" s="42" t="str">
        <f t="shared" si="1"/>
        <v>Mounted_Claw_Leader_Primary_Weaponry</v>
      </c>
      <c r="BA3" s="42" t="str">
        <f t="shared" si="1"/>
        <v>Dwarf_Warrior_Primary_Weaponry</v>
      </c>
      <c r="BB3" s="42" t="str">
        <f t="shared" si="1"/>
        <v>Slayer_Primary_Weaponry</v>
      </c>
      <c r="BC3" s="42" t="str">
        <f t="shared" si="1"/>
        <v>Ironbreaker_Primary_Weaponry</v>
      </c>
      <c r="BD3" s="42" t="str">
        <f t="shared" si="1"/>
        <v>Hammerer_Primary_Weaponry</v>
      </c>
      <c r="BE3" s="42" t="str">
        <f t="shared" si="1"/>
        <v>Dwarf_Captain_Primary_Weaponry</v>
      </c>
      <c r="BF3" s="42" t="str">
        <f t="shared" si="1"/>
        <v>Mounted_Warrior_of_Chaos_Primary_Weaponry</v>
      </c>
      <c r="BG3" s="42" t="str">
        <f t="shared" si="1"/>
        <v>Warrior_of_Chaos_Primary_Weaponry</v>
      </c>
      <c r="BH3" s="42" t="str">
        <f t="shared" si="1"/>
        <v>Marauder_Primary_Weaponry</v>
      </c>
      <c r="BI3" s="42" t="str">
        <f t="shared" si="1"/>
        <v>Mounted_Exalted_Champion_Primary_Weaponry</v>
      </c>
      <c r="BJ3" s="42" t="str">
        <f t="shared" si="1"/>
        <v>Exalted_Champion_Primary_Weaponry</v>
      </c>
      <c r="BK3" s="42" t="str">
        <f t="shared" si="1"/>
        <v>Dark_Elf_Warrior_Primary_Weaponry</v>
      </c>
      <c r="BL3" s="42" t="str">
        <f t="shared" si="1"/>
        <v>Dreadknight_Primary_Weaponry</v>
      </c>
      <c r="BM3" s="42" t="str">
        <f t="shared" si="1"/>
        <v>Witch_Elf_Primary_Weaponry</v>
      </c>
      <c r="BN3" s="42" t="str">
        <f t="shared" si="1"/>
        <v>Dark_Elf_Corsair_Primary_Weaponry</v>
      </c>
      <c r="BO3" s="42" t="str">
        <f t="shared" si="1"/>
        <v>Executioner_Primary_Weaponry</v>
      </c>
      <c r="BP3" s="42" t="str">
        <f t="shared" si="1"/>
        <v>Shade_Primary_Weaponry</v>
      </c>
      <c r="BQ3" s="42" t="str">
        <f t="shared" si="1"/>
        <v>Mounted_Dark_Elf_Master_Primary_Weaponry</v>
      </c>
      <c r="BR3" s="42" t="str">
        <f t="shared" si="1"/>
        <v>Dark_Elf_Master_Primary_Weaponry</v>
      </c>
      <c r="BS3" s="42" t="str">
        <f t="shared" si="1"/>
        <v>Cathayan_Captain_Primary_Weaponry</v>
      </c>
      <c r="BT3" s="42" t="str">
        <f t="shared" si="1"/>
        <v>Mounted_Cathayan_Captain_Primary_Weaponry</v>
      </c>
      <c r="BU3" s="42" t="str">
        <f t="shared" si="1"/>
        <v>Dragon_Cavalry_Primary_Weaponry</v>
      </c>
      <c r="BV3" s="42" t="str">
        <f t="shared" si="1"/>
        <v>Imperial_Infantry_Primary_Weaponry</v>
      </c>
      <c r="BW3" s="42" t="str">
        <f t="shared" si="1"/>
        <v>Levy-Infantry_Primary_Weaponry</v>
      </c>
      <c r="BX3" s="42" t="str">
        <f t="shared" si="1"/>
        <v>Dragonblade_Primary_Weaponry</v>
      </c>
      <c r="BY3" s="42" t="str">
        <f t="shared" si="1"/>
        <v>Imperial_Guard_Primary_Weaponry</v>
      </c>
      <c r="BZ3" s="42" t="str">
        <f t="shared" ref="BZ3:CE3" si="2">CONCATENATE(BZ$1,"_","Primary_Weaponry")</f>
        <v>Temple_Dog_Primary_Weaponry</v>
      </c>
      <c r="CA3" s="42" t="str">
        <f t="shared" si="2"/>
        <v>Hatamoto_Primary_Weaponry</v>
      </c>
      <c r="CB3" s="42" t="str">
        <f t="shared" si="2"/>
        <v>Mounted_Hatamoto_Primary_Weaponry</v>
      </c>
      <c r="CC3" s="42" t="str">
        <f t="shared" si="2"/>
        <v>Samurai_Primary_Weaponry</v>
      </c>
      <c r="CD3" s="42" t="str">
        <f t="shared" si="2"/>
        <v>Mounted_Samurai_Primary_Weaponry</v>
      </c>
      <c r="CE3" s="42" t="str">
        <f t="shared" si="2"/>
        <v>Ashiguru_Primary_Weaponry</v>
      </c>
      <c r="CF3" s="42" t="str">
        <f t="shared" ref="CF3:CL3" si="3">CONCATENATE(CF$1,"_","Primary_Weaponry")</f>
        <v>Nipponese_Leves_Primary_Weaponry</v>
      </c>
      <c r="CG3" s="35" t="str">
        <f t="shared" si="3"/>
        <v>Jarl_Primary_Weaponry</v>
      </c>
      <c r="CH3" s="35" t="str">
        <f t="shared" si="3"/>
        <v>Hersir_Primary_Weaponry</v>
      </c>
      <c r="CI3" s="35" t="str">
        <f t="shared" si="3"/>
        <v>Hirdmen_Primary_Weaponry</v>
      </c>
      <c r="CJ3" s="35" t="str">
        <f t="shared" si="3"/>
        <v>Shield_Maiden_Primary_Weaponry</v>
      </c>
      <c r="CK3" s="35" t="str">
        <f t="shared" si="3"/>
        <v>Berserker_Primary_Weaponry</v>
      </c>
      <c r="CL3" s="35" t="str">
        <f t="shared" si="3"/>
        <v>Bondi_Primary_Weaponry</v>
      </c>
    </row>
    <row r="4" spans="1:90" ht="15" x14ac:dyDescent="0.25">
      <c r="F4" t="s">
        <v>133</v>
      </c>
      <c r="G4" t="s">
        <v>133</v>
      </c>
      <c r="I4" t="s">
        <v>324</v>
      </c>
      <c r="J4" t="s">
        <v>129</v>
      </c>
      <c r="K4" t="s">
        <v>129</v>
      </c>
      <c r="L4" t="s">
        <v>129</v>
      </c>
      <c r="M4" t="s">
        <v>129</v>
      </c>
      <c r="N4" t="s">
        <v>130</v>
      </c>
      <c r="O4" t="s">
        <v>140</v>
      </c>
      <c r="P4" t="s">
        <v>326</v>
      </c>
      <c r="Q4" t="s">
        <v>129</v>
      </c>
      <c r="R4" t="s">
        <v>129</v>
      </c>
      <c r="S4" t="s">
        <v>129</v>
      </c>
      <c r="T4" t="s">
        <v>140</v>
      </c>
      <c r="U4" t="s">
        <v>141</v>
      </c>
      <c r="V4" t="s">
        <v>139</v>
      </c>
      <c r="W4" t="s">
        <v>130</v>
      </c>
      <c r="X4" t="s">
        <v>130</v>
      </c>
      <c r="Y4" t="s">
        <v>130</v>
      </c>
      <c r="Z4" t="s">
        <v>130</v>
      </c>
      <c r="AA4" t="s">
        <v>130</v>
      </c>
      <c r="AB4" t="s">
        <v>130</v>
      </c>
      <c r="AC4" t="s">
        <v>129</v>
      </c>
      <c r="AD4" t="s">
        <v>129</v>
      </c>
      <c r="AE4" t="s">
        <v>129</v>
      </c>
      <c r="AF4" t="s">
        <v>129</v>
      </c>
      <c r="AG4" t="s">
        <v>129</v>
      </c>
      <c r="AH4" t="s">
        <v>129</v>
      </c>
      <c r="AI4" t="s">
        <v>129</v>
      </c>
      <c r="AJ4" t="s">
        <v>129</v>
      </c>
      <c r="AK4" t="s">
        <v>129</v>
      </c>
      <c r="AL4" t="s">
        <v>129</v>
      </c>
      <c r="AM4" t="s">
        <v>131</v>
      </c>
      <c r="AN4" t="s">
        <v>129</v>
      </c>
      <c r="AO4" t="s">
        <v>129</v>
      </c>
      <c r="AP4" t="s">
        <v>129</v>
      </c>
      <c r="AQ4" t="s">
        <v>129</v>
      </c>
      <c r="AR4" t="s">
        <v>129</v>
      </c>
      <c r="AS4" t="s">
        <v>129</v>
      </c>
      <c r="AT4" t="s">
        <v>130</v>
      </c>
      <c r="AU4" t="s">
        <v>130</v>
      </c>
      <c r="AV4" t="s">
        <v>130</v>
      </c>
      <c r="AW4" t="s">
        <v>129</v>
      </c>
      <c r="AX4" t="s">
        <v>133</v>
      </c>
      <c r="AY4" t="s">
        <v>129</v>
      </c>
      <c r="AZ4" t="s">
        <v>129</v>
      </c>
      <c r="BA4" t="s">
        <v>129</v>
      </c>
      <c r="BB4" t="s">
        <v>129</v>
      </c>
      <c r="BC4" t="s">
        <v>129</v>
      </c>
      <c r="BD4" t="s">
        <v>143</v>
      </c>
      <c r="BE4" t="s">
        <v>129</v>
      </c>
      <c r="BF4" t="s">
        <v>129</v>
      </c>
      <c r="BG4" t="s">
        <v>129</v>
      </c>
      <c r="BH4" t="s">
        <v>129</v>
      </c>
      <c r="BI4" t="s">
        <v>129</v>
      </c>
      <c r="BJ4" t="s">
        <v>129</v>
      </c>
      <c r="BK4" t="s">
        <v>130</v>
      </c>
      <c r="BL4" t="s">
        <v>130</v>
      </c>
      <c r="BM4" t="s">
        <v>130</v>
      </c>
      <c r="BN4" t="s">
        <v>129</v>
      </c>
      <c r="BO4" t="s">
        <v>144</v>
      </c>
      <c r="BP4" t="s">
        <v>130</v>
      </c>
      <c r="BQ4" t="s">
        <v>130</v>
      </c>
      <c r="BR4" t="s">
        <v>130</v>
      </c>
      <c r="BS4" t="s">
        <v>129</v>
      </c>
      <c r="BT4" t="s">
        <v>129</v>
      </c>
      <c r="BU4" t="s">
        <v>129</v>
      </c>
      <c r="BV4" t="s">
        <v>129</v>
      </c>
      <c r="BW4" t="s">
        <v>129</v>
      </c>
      <c r="BX4" t="s">
        <v>145</v>
      </c>
      <c r="BY4" t="s">
        <v>139</v>
      </c>
      <c r="CA4" t="s">
        <v>130</v>
      </c>
      <c r="CB4" t="s">
        <v>130</v>
      </c>
      <c r="CC4" t="s">
        <v>130</v>
      </c>
      <c r="CD4" t="s">
        <v>130</v>
      </c>
      <c r="CE4" t="s">
        <v>130</v>
      </c>
      <c r="CF4" t="s">
        <v>130</v>
      </c>
      <c r="CG4" s="34" t="s">
        <v>130</v>
      </c>
      <c r="CH4" s="34" t="s">
        <v>130</v>
      </c>
      <c r="CI4" s="34" t="s">
        <v>130</v>
      </c>
      <c r="CJ4" s="34" t="s">
        <v>130</v>
      </c>
      <c r="CK4" s="34" t="s">
        <v>130</v>
      </c>
      <c r="CL4" s="34" t="s">
        <v>130</v>
      </c>
    </row>
    <row r="5" spans="1:90" ht="15" x14ac:dyDescent="0.25">
      <c r="J5" t="s">
        <v>130</v>
      </c>
      <c r="K5" t="s">
        <v>130</v>
      </c>
      <c r="L5" t="s">
        <v>130</v>
      </c>
      <c r="M5" t="s">
        <v>339</v>
      </c>
      <c r="N5" t="s">
        <v>128</v>
      </c>
      <c r="O5" t="s">
        <v>141</v>
      </c>
      <c r="P5" t="s">
        <v>130</v>
      </c>
      <c r="Q5" t="s">
        <v>130</v>
      </c>
      <c r="R5" t="s">
        <v>130</v>
      </c>
      <c r="S5" t="s">
        <v>130</v>
      </c>
      <c r="T5" s="1"/>
      <c r="U5" s="1"/>
      <c r="W5" t="s">
        <v>128</v>
      </c>
      <c r="X5" t="s">
        <v>139</v>
      </c>
      <c r="Y5" t="s">
        <v>128</v>
      </c>
      <c r="Z5" t="s">
        <v>128</v>
      </c>
      <c r="AA5" t="s">
        <v>128</v>
      </c>
      <c r="AB5" t="s">
        <v>326</v>
      </c>
      <c r="AC5" t="s">
        <v>130</v>
      </c>
      <c r="AD5" t="s">
        <v>130</v>
      </c>
      <c r="AE5" t="s">
        <v>130</v>
      </c>
      <c r="AF5" t="s">
        <v>130</v>
      </c>
      <c r="AG5" t="s">
        <v>130</v>
      </c>
      <c r="AH5" t="s">
        <v>130</v>
      </c>
      <c r="AI5" t="s">
        <v>130</v>
      </c>
      <c r="AJ5" t="s">
        <v>130</v>
      </c>
      <c r="AK5" t="s">
        <v>130</v>
      </c>
      <c r="AL5" t="s">
        <v>130</v>
      </c>
      <c r="AM5" t="s">
        <v>142</v>
      </c>
      <c r="AN5" t="s">
        <v>130</v>
      </c>
      <c r="AO5" t="s">
        <v>130</v>
      </c>
      <c r="AP5" t="s">
        <v>130</v>
      </c>
      <c r="AQ5" t="s">
        <v>130</v>
      </c>
      <c r="AR5" t="s">
        <v>130</v>
      </c>
      <c r="AS5" t="s">
        <v>130</v>
      </c>
      <c r="AT5" t="s">
        <v>326</v>
      </c>
      <c r="AU5" t="s">
        <v>326</v>
      </c>
      <c r="AV5" t="s">
        <v>326</v>
      </c>
      <c r="AW5" t="s">
        <v>130</v>
      </c>
      <c r="AY5" t="s">
        <v>130</v>
      </c>
      <c r="AZ5" t="s">
        <v>130</v>
      </c>
      <c r="BA5" t="s">
        <v>130</v>
      </c>
      <c r="BB5" t="s">
        <v>130</v>
      </c>
      <c r="BC5" t="s">
        <v>130</v>
      </c>
      <c r="BE5" t="s">
        <v>130</v>
      </c>
      <c r="BF5" t="s">
        <v>130</v>
      </c>
      <c r="BG5" t="s">
        <v>130</v>
      </c>
      <c r="BH5" t="s">
        <v>130</v>
      </c>
      <c r="BI5" t="s">
        <v>130</v>
      </c>
      <c r="BJ5" t="s">
        <v>130</v>
      </c>
      <c r="BK5" t="s">
        <v>326</v>
      </c>
      <c r="BL5" t="s">
        <v>135</v>
      </c>
      <c r="BN5" t="s">
        <v>130</v>
      </c>
      <c r="BP5" t="s">
        <v>136</v>
      </c>
      <c r="BQ5" t="s">
        <v>135</v>
      </c>
      <c r="BR5" t="s">
        <v>136</v>
      </c>
      <c r="BS5" t="s">
        <v>130</v>
      </c>
      <c r="BT5" t="s">
        <v>130</v>
      </c>
      <c r="BU5" t="s">
        <v>130</v>
      </c>
      <c r="BV5" t="s">
        <v>130</v>
      </c>
      <c r="BW5" t="s">
        <v>130</v>
      </c>
      <c r="CA5" t="s">
        <v>137</v>
      </c>
      <c r="CB5" t="s">
        <v>137</v>
      </c>
      <c r="CC5" t="s">
        <v>137</v>
      </c>
      <c r="CD5" t="s">
        <v>137</v>
      </c>
      <c r="CE5" t="s">
        <v>139</v>
      </c>
      <c r="CG5" s="34" t="s">
        <v>228</v>
      </c>
      <c r="CH5" s="34" t="s">
        <v>228</v>
      </c>
      <c r="CI5" s="34" t="s">
        <v>231</v>
      </c>
      <c r="CJ5" s="34" t="s">
        <v>231</v>
      </c>
      <c r="CK5" s="34" t="s">
        <v>228</v>
      </c>
      <c r="CL5" s="34" t="s">
        <v>326</v>
      </c>
    </row>
    <row r="6" spans="1:90" ht="15" x14ac:dyDescent="0.25">
      <c r="J6" t="s">
        <v>139</v>
      </c>
      <c r="L6" t="s">
        <v>136</v>
      </c>
      <c r="M6" t="s">
        <v>130</v>
      </c>
      <c r="Q6" t="s">
        <v>135</v>
      </c>
      <c r="R6" t="s">
        <v>135</v>
      </c>
      <c r="S6" t="s">
        <v>128</v>
      </c>
      <c r="T6" s="1"/>
      <c r="U6" s="1"/>
      <c r="X6" t="s">
        <v>326</v>
      </c>
      <c r="Y6" t="s">
        <v>135</v>
      </c>
      <c r="Z6" t="s">
        <v>135</v>
      </c>
      <c r="AB6" t="s">
        <v>128</v>
      </c>
      <c r="AC6" t="s">
        <v>136</v>
      </c>
      <c r="AD6" t="s">
        <v>136</v>
      </c>
      <c r="AE6" t="s">
        <v>136</v>
      </c>
      <c r="AF6" t="s">
        <v>136</v>
      </c>
      <c r="AG6" t="s">
        <v>136</v>
      </c>
      <c r="AH6" t="s">
        <v>136</v>
      </c>
      <c r="AI6" t="s">
        <v>128</v>
      </c>
      <c r="AJ6" t="s">
        <v>326</v>
      </c>
      <c r="AK6" t="s">
        <v>326</v>
      </c>
      <c r="AL6" t="s">
        <v>326</v>
      </c>
      <c r="AN6" t="s">
        <v>139</v>
      </c>
      <c r="AP6" t="s">
        <v>136</v>
      </c>
      <c r="AQ6" t="s">
        <v>135</v>
      </c>
      <c r="AR6" t="s">
        <v>136</v>
      </c>
      <c r="AS6" t="s">
        <v>135</v>
      </c>
      <c r="AU6" t="s">
        <v>128</v>
      </c>
      <c r="AV6" t="s">
        <v>128</v>
      </c>
      <c r="AW6" t="s">
        <v>136</v>
      </c>
      <c r="AY6" t="s">
        <v>136</v>
      </c>
      <c r="AZ6" t="s">
        <v>136</v>
      </c>
      <c r="BA6" t="s">
        <v>136</v>
      </c>
      <c r="BB6" t="s">
        <v>136</v>
      </c>
      <c r="BC6" t="s">
        <v>136</v>
      </c>
      <c r="BE6" t="s">
        <v>136</v>
      </c>
      <c r="BF6" t="s">
        <v>135</v>
      </c>
      <c r="BG6" t="s">
        <v>136</v>
      </c>
      <c r="BH6" t="s">
        <v>136</v>
      </c>
      <c r="BI6" t="s">
        <v>135</v>
      </c>
      <c r="BJ6" t="s">
        <v>136</v>
      </c>
      <c r="BK6" t="s">
        <v>128</v>
      </c>
      <c r="BL6" t="s">
        <v>136</v>
      </c>
      <c r="BN6" t="s">
        <v>136</v>
      </c>
      <c r="BP6" t="s">
        <v>128</v>
      </c>
      <c r="BQ6" t="s">
        <v>136</v>
      </c>
      <c r="BR6" t="s">
        <v>326</v>
      </c>
      <c r="BS6" t="s">
        <v>136</v>
      </c>
      <c r="BT6" t="s">
        <v>136</v>
      </c>
      <c r="BU6" t="s">
        <v>138</v>
      </c>
      <c r="BV6" t="s">
        <v>139</v>
      </c>
      <c r="BW6" t="s">
        <v>139</v>
      </c>
      <c r="CA6" t="s">
        <v>139</v>
      </c>
      <c r="CC6" t="s">
        <v>139</v>
      </c>
      <c r="CG6" s="34" t="s">
        <v>231</v>
      </c>
      <c r="CH6" s="34" t="s">
        <v>231</v>
      </c>
      <c r="CI6" s="34" t="s">
        <v>326</v>
      </c>
      <c r="CJ6" s="34" t="s">
        <v>326</v>
      </c>
      <c r="CK6" s="34" t="s">
        <v>231</v>
      </c>
      <c r="CL6" s="34" t="s">
        <v>231</v>
      </c>
    </row>
    <row r="7" spans="1:90" ht="15" x14ac:dyDescent="0.25">
      <c r="J7" t="s">
        <v>136</v>
      </c>
      <c r="L7" t="s">
        <v>128</v>
      </c>
      <c r="M7" t="s">
        <v>139</v>
      </c>
      <c r="Q7" t="s">
        <v>136</v>
      </c>
      <c r="R7" t="s">
        <v>136</v>
      </c>
      <c r="S7" t="s">
        <v>140</v>
      </c>
      <c r="T7" s="1"/>
      <c r="U7" s="1"/>
      <c r="X7" t="s">
        <v>128</v>
      </c>
      <c r="AC7" t="s">
        <v>326</v>
      </c>
      <c r="AD7" t="s">
        <v>326</v>
      </c>
      <c r="AE7" t="s">
        <v>326</v>
      </c>
      <c r="AF7" t="s">
        <v>326</v>
      </c>
      <c r="AG7" t="s">
        <v>326</v>
      </c>
      <c r="AH7" t="s">
        <v>326</v>
      </c>
      <c r="AJ7" t="s">
        <v>128</v>
      </c>
      <c r="AK7" t="s">
        <v>128</v>
      </c>
      <c r="AL7" t="s">
        <v>128</v>
      </c>
      <c r="AN7" t="s">
        <v>326</v>
      </c>
      <c r="AP7" t="s">
        <v>128</v>
      </c>
      <c r="AQ7" t="s">
        <v>136</v>
      </c>
      <c r="AR7" t="s">
        <v>128</v>
      </c>
      <c r="AS7" t="s">
        <v>136</v>
      </c>
      <c r="AW7" t="s">
        <v>128</v>
      </c>
      <c r="AY7" t="s">
        <v>128</v>
      </c>
      <c r="AZ7" t="s">
        <v>128</v>
      </c>
      <c r="BA7" t="s">
        <v>141</v>
      </c>
      <c r="BB7" t="s">
        <v>141</v>
      </c>
      <c r="BC7" t="s">
        <v>141</v>
      </c>
      <c r="BE7" t="s">
        <v>128</v>
      </c>
      <c r="BF7" t="s">
        <v>136</v>
      </c>
      <c r="BG7" t="s">
        <v>128</v>
      </c>
      <c r="BH7" t="s">
        <v>128</v>
      </c>
      <c r="BI7" t="s">
        <v>136</v>
      </c>
      <c r="BJ7" t="s">
        <v>128</v>
      </c>
      <c r="BL7" t="s">
        <v>326</v>
      </c>
      <c r="BN7" t="s">
        <v>128</v>
      </c>
      <c r="BP7" t="s">
        <v>140</v>
      </c>
      <c r="BQ7" t="s">
        <v>326</v>
      </c>
      <c r="BR7" t="s">
        <v>128</v>
      </c>
      <c r="BS7" t="s">
        <v>326</v>
      </c>
      <c r="BT7" t="s">
        <v>326</v>
      </c>
      <c r="BU7" t="s">
        <v>136</v>
      </c>
      <c r="BV7" t="s">
        <v>136</v>
      </c>
      <c r="BW7" t="s">
        <v>326</v>
      </c>
      <c r="CG7" s="34" t="s">
        <v>326</v>
      </c>
      <c r="CH7" s="34" t="s">
        <v>326</v>
      </c>
      <c r="CI7" s="34" t="s">
        <v>128</v>
      </c>
      <c r="CJ7" s="34" t="s">
        <v>128</v>
      </c>
      <c r="CK7" s="34" t="s">
        <v>326</v>
      </c>
      <c r="CL7" s="34"/>
    </row>
    <row r="8" spans="1:90" ht="15" x14ac:dyDescent="0.25">
      <c r="J8" t="s">
        <v>326</v>
      </c>
      <c r="L8" t="s">
        <v>139</v>
      </c>
      <c r="M8" t="s">
        <v>136</v>
      </c>
      <c r="Q8" t="s">
        <v>128</v>
      </c>
      <c r="R8" t="s">
        <v>128</v>
      </c>
      <c r="S8" t="s">
        <v>339</v>
      </c>
      <c r="T8" s="1"/>
      <c r="U8" s="1"/>
      <c r="X8" t="s">
        <v>140</v>
      </c>
      <c r="AC8" t="s">
        <v>128</v>
      </c>
      <c r="AD8" t="s">
        <v>128</v>
      </c>
      <c r="AE8" t="s">
        <v>128</v>
      </c>
      <c r="AF8" t="s">
        <v>128</v>
      </c>
      <c r="AG8" t="s">
        <v>128</v>
      </c>
      <c r="AH8" t="s">
        <v>128</v>
      </c>
      <c r="AK8" t="s">
        <v>141</v>
      </c>
      <c r="AP8" t="s">
        <v>139</v>
      </c>
      <c r="AQ8" t="s">
        <v>128</v>
      </c>
      <c r="AS8" t="s">
        <v>128</v>
      </c>
      <c r="AW8" t="s">
        <v>139</v>
      </c>
      <c r="AY8" t="s">
        <v>139</v>
      </c>
      <c r="BE8" t="s">
        <v>141</v>
      </c>
      <c r="BF8" t="s">
        <v>128</v>
      </c>
      <c r="BG8" t="s">
        <v>139</v>
      </c>
      <c r="BH8" t="s">
        <v>139</v>
      </c>
      <c r="BI8" t="s">
        <v>128</v>
      </c>
      <c r="BJ8" t="s">
        <v>139</v>
      </c>
      <c r="BL8" t="s">
        <v>128</v>
      </c>
      <c r="BQ8" t="s">
        <v>128</v>
      </c>
      <c r="BR8" t="s">
        <v>139</v>
      </c>
      <c r="BS8" t="s">
        <v>128</v>
      </c>
      <c r="BT8" t="s">
        <v>128</v>
      </c>
      <c r="BU8" t="s">
        <v>326</v>
      </c>
      <c r="BV8" t="s">
        <v>326</v>
      </c>
      <c r="BW8" t="s">
        <v>128</v>
      </c>
      <c r="CG8" s="34" t="s">
        <v>128</v>
      </c>
      <c r="CH8" s="34" t="s">
        <v>128</v>
      </c>
      <c r="CI8" s="34"/>
      <c r="CJ8" s="34"/>
      <c r="CK8" s="34" t="s">
        <v>128</v>
      </c>
      <c r="CL8" s="34"/>
    </row>
    <row r="9" spans="1:90" ht="15" x14ac:dyDescent="0.25">
      <c r="J9" t="s">
        <v>128</v>
      </c>
      <c r="L9" t="s">
        <v>146</v>
      </c>
      <c r="M9" t="s">
        <v>146</v>
      </c>
      <c r="T9" s="1"/>
      <c r="U9" s="1"/>
      <c r="AE9" t="s">
        <v>141</v>
      </c>
      <c r="AH9" t="s">
        <v>141</v>
      </c>
      <c r="AK9" t="s">
        <v>140</v>
      </c>
      <c r="AP9" t="s">
        <v>146</v>
      </c>
      <c r="AY9" t="s">
        <v>141</v>
      </c>
      <c r="BG9" t="s">
        <v>146</v>
      </c>
      <c r="BH9" t="s">
        <v>146</v>
      </c>
      <c r="BJ9" t="s">
        <v>146</v>
      </c>
      <c r="BR9" t="s">
        <v>140</v>
      </c>
      <c r="BS9" t="s">
        <v>145</v>
      </c>
      <c r="BU9" t="s">
        <v>128</v>
      </c>
      <c r="BV9" t="s">
        <v>128</v>
      </c>
      <c r="CG9" s="34"/>
      <c r="CH9" s="34"/>
      <c r="CI9" s="34"/>
      <c r="CJ9" s="34"/>
      <c r="CK9" s="34"/>
      <c r="CL9" s="34"/>
    </row>
    <row r="10" spans="1:90" ht="15" x14ac:dyDescent="0.25">
      <c r="L10" t="s">
        <v>141</v>
      </c>
      <c r="M10" t="s">
        <v>326</v>
      </c>
      <c r="T10" s="1"/>
      <c r="U10" s="1"/>
      <c r="AE10" t="s">
        <v>140</v>
      </c>
      <c r="AH10" t="s">
        <v>140</v>
      </c>
      <c r="AP10" t="s">
        <v>141</v>
      </c>
      <c r="AY10" t="s">
        <v>140</v>
      </c>
      <c r="BG10" t="s">
        <v>141</v>
      </c>
      <c r="BH10" t="s">
        <v>141</v>
      </c>
      <c r="BJ10" t="s">
        <v>141</v>
      </c>
      <c r="BS10" t="s">
        <v>139</v>
      </c>
      <c r="CG10" s="34"/>
      <c r="CH10" s="34"/>
      <c r="CI10" s="34"/>
      <c r="CJ10" s="34"/>
      <c r="CK10" s="34"/>
      <c r="CL10" s="34"/>
    </row>
    <row r="11" spans="1:90" ht="15" x14ac:dyDescent="0.25">
      <c r="L11" t="s">
        <v>140</v>
      </c>
      <c r="M11" t="s">
        <v>128</v>
      </c>
      <c r="T11" s="1"/>
      <c r="U11" s="1"/>
      <c r="AP11" t="s">
        <v>140</v>
      </c>
      <c r="BG11" t="s">
        <v>140</v>
      </c>
      <c r="BH11" t="s">
        <v>140</v>
      </c>
      <c r="BJ11" t="s">
        <v>140</v>
      </c>
      <c r="BS11" t="s">
        <v>140</v>
      </c>
      <c r="CG11" s="34"/>
      <c r="CH11" s="34"/>
      <c r="CI11" s="34"/>
      <c r="CJ11" s="34"/>
      <c r="CK11" s="34"/>
      <c r="CL11" s="34"/>
    </row>
    <row r="12" spans="1:90" ht="15" x14ac:dyDescent="0.25">
      <c r="M12" t="s">
        <v>141</v>
      </c>
      <c r="T12" s="1"/>
      <c r="U12" s="1"/>
      <c r="CG12" s="34"/>
      <c r="CH12" s="34"/>
      <c r="CI12" s="34"/>
      <c r="CJ12" s="34"/>
      <c r="CK12" s="34"/>
      <c r="CL12" s="34"/>
    </row>
    <row r="13" spans="1:90" ht="15.75" thickBot="1" x14ac:dyDescent="0.3">
      <c r="L13" s="1"/>
      <c r="M13" t="s">
        <v>140</v>
      </c>
      <c r="T13" s="1"/>
      <c r="U13" s="1"/>
      <c r="CG13" s="35" t="str">
        <f t="shared" ref="CG13:CL13" si="4">CONCATENATE(CG$1,"_","Secondary_Weaponry")</f>
        <v>Jarl_Secondary_Weaponry</v>
      </c>
      <c r="CH13" s="35" t="str">
        <f t="shared" si="4"/>
        <v>Hersir_Secondary_Weaponry</v>
      </c>
      <c r="CI13" s="35" t="str">
        <f t="shared" si="4"/>
        <v>Hirdmen_Secondary_Weaponry</v>
      </c>
      <c r="CJ13" s="35" t="str">
        <f t="shared" si="4"/>
        <v>Shield_Maiden_Secondary_Weaponry</v>
      </c>
      <c r="CK13" s="35" t="str">
        <f t="shared" si="4"/>
        <v>Berserker_Secondary_Weaponry</v>
      </c>
      <c r="CL13" s="35" t="str">
        <f t="shared" si="4"/>
        <v>Bondi_Secondary_Weaponry</v>
      </c>
    </row>
    <row r="14" spans="1:90" ht="15" x14ac:dyDescent="0.25">
      <c r="L14" s="1"/>
      <c r="O14" s="1"/>
      <c r="P14" s="1"/>
      <c r="Q14" s="1"/>
      <c r="R14" s="1"/>
      <c r="S14" s="1"/>
      <c r="U14" s="1"/>
      <c r="CG14" s="36" t="s">
        <v>168</v>
      </c>
      <c r="CH14" s="36" t="s">
        <v>168</v>
      </c>
      <c r="CI14" s="36" t="s">
        <v>168</v>
      </c>
      <c r="CJ14" s="36" t="s">
        <v>168</v>
      </c>
      <c r="CK14" s="36" t="s">
        <v>168</v>
      </c>
      <c r="CL14" s="36" t="s">
        <v>168</v>
      </c>
    </row>
    <row r="15" spans="1:90" ht="15" x14ac:dyDescent="0.25">
      <c r="L15" s="1"/>
      <c r="O15" s="1"/>
      <c r="P15" s="1"/>
      <c r="Q15" s="1"/>
      <c r="R15" s="1"/>
      <c r="S15" s="1"/>
      <c r="U15" s="1"/>
      <c r="CG15" s="34" t="s">
        <v>231</v>
      </c>
      <c r="CH15" s="34" t="s">
        <v>231</v>
      </c>
      <c r="CI15" s="34" t="s">
        <v>231</v>
      </c>
      <c r="CJ15" s="34" t="s">
        <v>231</v>
      </c>
      <c r="CK15" s="34" t="s">
        <v>231</v>
      </c>
      <c r="CL15" s="34" t="s">
        <v>231</v>
      </c>
    </row>
    <row r="16" spans="1:90" ht="15" x14ac:dyDescent="0.25">
      <c r="L16" s="1"/>
      <c r="O16" s="1"/>
      <c r="P16" s="1"/>
      <c r="Q16" s="1"/>
      <c r="R16" s="1"/>
      <c r="S16" s="1"/>
      <c r="T16" s="1"/>
      <c r="CG16" s="34" t="s">
        <v>327</v>
      </c>
      <c r="CH16" s="34" t="s">
        <v>327</v>
      </c>
      <c r="CI16" s="34" t="s">
        <v>327</v>
      </c>
      <c r="CJ16" s="34" t="s">
        <v>327</v>
      </c>
      <c r="CK16" s="34" t="s">
        <v>327</v>
      </c>
      <c r="CL16" s="34" t="s">
        <v>327</v>
      </c>
    </row>
    <row r="17" spans="10:90" ht="15" x14ac:dyDescent="0.25">
      <c r="J17" s="1"/>
      <c r="K17" s="1"/>
      <c r="L17" s="1"/>
      <c r="O17" s="1"/>
      <c r="P17" s="1"/>
      <c r="Q17" s="1"/>
      <c r="R17" s="1"/>
      <c r="S17" s="1"/>
      <c r="T17" s="29"/>
      <c r="U17" s="29"/>
      <c r="CG17" s="34" t="s">
        <v>128</v>
      </c>
      <c r="CH17" s="34" t="s">
        <v>128</v>
      </c>
      <c r="CI17" s="34" t="s">
        <v>128</v>
      </c>
      <c r="CJ17" s="34" t="s">
        <v>128</v>
      </c>
      <c r="CK17" s="34" t="s">
        <v>128</v>
      </c>
      <c r="CL17" s="34"/>
    </row>
    <row r="18" spans="10:90" ht="15" x14ac:dyDescent="0.25">
      <c r="J18" s="1"/>
      <c r="K18" s="1"/>
      <c r="L18" s="1"/>
      <c r="O18" s="1"/>
      <c r="P18" s="1"/>
      <c r="Q18" s="1"/>
      <c r="R18" s="1"/>
      <c r="S18" s="1"/>
      <c r="T18" s="29"/>
      <c r="U18" s="29"/>
      <c r="CG18" s="34"/>
      <c r="CH18" s="34"/>
      <c r="CI18" s="34"/>
      <c r="CJ18" s="34"/>
      <c r="CK18" s="34"/>
      <c r="CL18" s="34"/>
    </row>
    <row r="19" spans="10:90" ht="15" x14ac:dyDescent="0.25">
      <c r="J19" s="1"/>
      <c r="K19" s="1"/>
      <c r="L19" s="1"/>
      <c r="O19" s="1"/>
      <c r="P19" s="1"/>
      <c r="Q19" s="1"/>
      <c r="R19" s="1"/>
      <c r="S19" s="1"/>
      <c r="T19" s="29"/>
      <c r="U19" s="29"/>
      <c r="CG19" s="34"/>
      <c r="CH19" s="34"/>
      <c r="CI19" s="34"/>
      <c r="CJ19" s="34"/>
      <c r="CK19" s="34"/>
      <c r="CL19" s="34"/>
    </row>
    <row r="20" spans="10:90" ht="15.75" thickBot="1" x14ac:dyDescent="0.3">
      <c r="J20" s="42" t="str">
        <f>CONCATENATE(J$1,"_","Secondary_Weaponry")</f>
        <v>Empire_State_Troop_Secondary_Weaponry</v>
      </c>
      <c r="K20" s="42" t="str">
        <f t="shared" ref="K20:BY20" si="5">CONCATENATE(K$1,"_","Secondary_Weaponry")</f>
        <v>Empire_State_Troop_Skirmisher_Secondary_Weaponry</v>
      </c>
      <c r="L20" s="42" t="str">
        <f t="shared" si="5"/>
        <v>Reiksguard_Secondary_Weaponry</v>
      </c>
      <c r="M20" s="42" t="str">
        <f t="shared" si="5"/>
        <v>Empire_Captain_Secondary_Weaponry</v>
      </c>
      <c r="N20" s="42" t="str">
        <f t="shared" si="5"/>
        <v>Master_Engineer_Secondary_Weaponry</v>
      </c>
      <c r="O20" s="42" t="str">
        <f t="shared" si="5"/>
        <v>Greatsword_Secondary_Weaponry</v>
      </c>
      <c r="P20" s="42" t="str">
        <f t="shared" si="5"/>
        <v>Halfling_Secondary_Weaponry</v>
      </c>
      <c r="Q20" s="42" t="str">
        <f t="shared" si="5"/>
        <v>Mounted_Empire_Captain_Secondary_Weaponry</v>
      </c>
      <c r="R20" s="42" t="str">
        <f t="shared" si="5"/>
        <v>Mounted_Reiksguard_Secondary_Weaponry</v>
      </c>
      <c r="S20" s="42" t="str">
        <f t="shared" si="5"/>
        <v>Witch_Hunter_Secondary_Weaponry</v>
      </c>
      <c r="T20" s="42" t="str">
        <f t="shared" si="5"/>
        <v>Swordmaster_Secondary_Weaponry</v>
      </c>
      <c r="U20" s="42" t="str">
        <f t="shared" si="5"/>
        <v>White_Lion_Secondary_Weaponry</v>
      </c>
      <c r="V20" s="42" t="str">
        <f t="shared" si="5"/>
        <v>Phoenix_Guard_Secondary_Weaponry</v>
      </c>
      <c r="W20" s="42" t="str">
        <f t="shared" si="5"/>
        <v>Archer_Secondary_Weaponry</v>
      </c>
      <c r="X20" s="42" t="str">
        <f t="shared" si="5"/>
        <v>Noble_Secondary_Weaponry</v>
      </c>
      <c r="Y20" s="42" t="str">
        <f t="shared" si="5"/>
        <v>Mounted_Noble_Secondary_Weaponry</v>
      </c>
      <c r="Z20" s="42" t="str">
        <f t="shared" si="5"/>
        <v>Silver_Helm_Secondary_Weaponry</v>
      </c>
      <c r="AA20" s="42" t="str">
        <f t="shared" si="5"/>
        <v>Shadow_Warrior_Secondary_Weaponry</v>
      </c>
      <c r="AB20" s="42" t="str">
        <f t="shared" si="5"/>
        <v>Sea_Guard_Secondary_Weaponry</v>
      </c>
      <c r="AC20" s="42" t="str">
        <f t="shared" si="5"/>
        <v>Orc_Boy_Secondary_Weaponry</v>
      </c>
      <c r="AD20" s="42" t="str">
        <f t="shared" si="5"/>
        <v>Big_Un_Secondary_Weaponry</v>
      </c>
      <c r="AE20" s="42" t="str">
        <f t="shared" si="5"/>
        <v>Black_Orc_Secondary_Weaponry</v>
      </c>
      <c r="AF20" s="42" t="str">
        <f t="shared" si="5"/>
        <v>Savage_orc_Secondary_Weaponry</v>
      </c>
      <c r="AG20" s="42" t="str">
        <f t="shared" si="5"/>
        <v>Savage_Orc_Big_Un_Secondary_Weaponry</v>
      </c>
      <c r="AH20" s="42" t="str">
        <f t="shared" si="5"/>
        <v>Orc_Big_Boss_Secondary_Weaponry</v>
      </c>
      <c r="AI20" s="42" t="str">
        <f t="shared" si="5"/>
        <v>Arrer_Boy_Secondary_Weaponry</v>
      </c>
      <c r="AJ20" s="42" t="str">
        <f t="shared" si="5"/>
        <v>Night_Goblin_Secondary_Weaponry</v>
      </c>
      <c r="AK20" s="42" t="str">
        <f t="shared" si="5"/>
        <v>Night_Goblin_Big_Boss_Secondary_Weaponry</v>
      </c>
      <c r="AL20" s="42" t="str">
        <f t="shared" si="5"/>
        <v>Mounted_Night_Goblin_Big_Boss_Secondary_Weaponry</v>
      </c>
      <c r="AM20" s="42" t="str">
        <f t="shared" si="5"/>
        <v>Troll_Secondary_Weaponry</v>
      </c>
      <c r="AN20" s="42" t="str">
        <f t="shared" si="5"/>
        <v>Peasant_Secondary_Weaponry</v>
      </c>
      <c r="AO20" s="42" t="str">
        <f t="shared" si="5"/>
        <v>Bowman_Secondary_Weaponry</v>
      </c>
      <c r="AP20" s="42" t="str">
        <f t="shared" si="5"/>
        <v>Brettonian_Foot_Knight_Secondary_Weaponry</v>
      </c>
      <c r="AQ20" s="42" t="str">
        <f t="shared" si="5"/>
        <v>Mounted_Brettonian_Knight_Secondary_Weaponry</v>
      </c>
      <c r="AR20" s="42" t="str">
        <f t="shared" si="5"/>
        <v>Brettonian_Knight_Secondary_Weaponry</v>
      </c>
      <c r="AS20" s="42" t="str">
        <f t="shared" si="5"/>
        <v>Duke_Secondary_Weaponry</v>
      </c>
      <c r="AT20" s="42" t="str">
        <f t="shared" si="5"/>
        <v>Skavenslave_Secondary_Weaponry</v>
      </c>
      <c r="AU20" s="42" t="str">
        <f t="shared" si="5"/>
        <v>Clan_Rat_Secondary_Weaponry</v>
      </c>
      <c r="AV20" s="42" t="str">
        <f t="shared" si="5"/>
        <v>Gutter_Runner_Secondary_Weaponry</v>
      </c>
      <c r="AW20" s="42" t="str">
        <f t="shared" si="5"/>
        <v>Storm_Vermin_Secondary_Weaponry</v>
      </c>
      <c r="AX20" s="42" t="str">
        <f t="shared" si="5"/>
        <v>Rat_Ogre_Secondary_Weaponry</v>
      </c>
      <c r="AY20" s="42" t="str">
        <f t="shared" si="5"/>
        <v>Claw_Leader_Secondary_Weaponry</v>
      </c>
      <c r="AZ20" s="42" t="str">
        <f t="shared" si="5"/>
        <v>Mounted_Claw_Leader_Secondary_Weaponry</v>
      </c>
      <c r="BA20" s="42" t="str">
        <f t="shared" si="5"/>
        <v>Dwarf_Warrior_Secondary_Weaponry</v>
      </c>
      <c r="BB20" s="42" t="str">
        <f t="shared" si="5"/>
        <v>Slayer_Secondary_Weaponry</v>
      </c>
      <c r="BC20" s="42" t="str">
        <f t="shared" si="5"/>
        <v>Ironbreaker_Secondary_Weaponry</v>
      </c>
      <c r="BD20" s="42" t="str">
        <f t="shared" si="5"/>
        <v>Hammerer_Secondary_Weaponry</v>
      </c>
      <c r="BE20" s="42" t="str">
        <f t="shared" si="5"/>
        <v>Dwarf_Captain_Secondary_Weaponry</v>
      </c>
      <c r="BF20" s="42" t="str">
        <f t="shared" si="5"/>
        <v>Mounted_Warrior_of_Chaos_Secondary_Weaponry</v>
      </c>
      <c r="BG20" s="42" t="str">
        <f t="shared" si="5"/>
        <v>Warrior_of_Chaos_Secondary_Weaponry</v>
      </c>
      <c r="BH20" s="42" t="str">
        <f t="shared" si="5"/>
        <v>Marauder_Secondary_Weaponry</v>
      </c>
      <c r="BI20" s="42" t="str">
        <f t="shared" si="5"/>
        <v>Mounted_Exalted_Champion_Secondary_Weaponry</v>
      </c>
      <c r="BJ20" s="42" t="str">
        <f t="shared" si="5"/>
        <v>Exalted_Champion_Secondary_Weaponry</v>
      </c>
      <c r="BK20" s="42" t="str">
        <f t="shared" si="5"/>
        <v>Dark_Elf_Warrior_Secondary_Weaponry</v>
      </c>
      <c r="BL20" s="42" t="str">
        <f t="shared" si="5"/>
        <v>Dreadknight_Secondary_Weaponry</v>
      </c>
      <c r="BM20" s="42" t="str">
        <f t="shared" si="5"/>
        <v>Witch_Elf_Secondary_Weaponry</v>
      </c>
      <c r="BN20" s="42" t="str">
        <f t="shared" si="5"/>
        <v>Dark_Elf_Corsair_Secondary_Weaponry</v>
      </c>
      <c r="BO20" s="42" t="str">
        <f t="shared" si="5"/>
        <v>Executioner_Secondary_Weaponry</v>
      </c>
      <c r="BP20" s="42" t="str">
        <f t="shared" si="5"/>
        <v>Shade_Secondary_Weaponry</v>
      </c>
      <c r="BQ20" s="42" t="str">
        <f t="shared" si="5"/>
        <v>Mounted_Dark_Elf_Master_Secondary_Weaponry</v>
      </c>
      <c r="BR20" s="42" t="str">
        <f t="shared" si="5"/>
        <v>Dark_Elf_Master_Secondary_Weaponry</v>
      </c>
      <c r="BS20" s="42" t="str">
        <f t="shared" si="5"/>
        <v>Cathayan_Captain_Secondary_Weaponry</v>
      </c>
      <c r="BT20" s="42" t="str">
        <f t="shared" si="5"/>
        <v>Mounted_Cathayan_Captain_Secondary_Weaponry</v>
      </c>
      <c r="BU20" s="42" t="str">
        <f t="shared" si="5"/>
        <v>Dragon_Cavalry_Secondary_Weaponry</v>
      </c>
      <c r="BV20" s="42" t="str">
        <f t="shared" si="5"/>
        <v>Imperial_Infantry_Secondary_Weaponry</v>
      </c>
      <c r="BW20" s="42" t="str">
        <f t="shared" si="5"/>
        <v>Levy-Infantry_Secondary_Weaponry</v>
      </c>
      <c r="BX20" s="42" t="str">
        <f t="shared" si="5"/>
        <v>Dragonblade_Secondary_Weaponry</v>
      </c>
      <c r="BY20" s="42" t="str">
        <f t="shared" si="5"/>
        <v>Imperial_Guard_Secondary_Weaponry</v>
      </c>
      <c r="BZ20" s="42" t="str">
        <f t="shared" ref="BZ20:CE20" si="6">CONCATENATE(BZ$1,"_","Secondary_Weaponry")</f>
        <v>Temple_Dog_Secondary_Weaponry</v>
      </c>
      <c r="CA20" s="42" t="str">
        <f t="shared" si="6"/>
        <v>Hatamoto_Secondary_Weaponry</v>
      </c>
      <c r="CB20" s="42" t="str">
        <f t="shared" si="6"/>
        <v>Mounted_Hatamoto_Secondary_Weaponry</v>
      </c>
      <c r="CC20" s="42" t="str">
        <f t="shared" si="6"/>
        <v>Samurai_Secondary_Weaponry</v>
      </c>
      <c r="CD20" s="42" t="str">
        <f t="shared" si="6"/>
        <v>Mounted_Samurai_Secondary_Weaponry</v>
      </c>
      <c r="CE20" s="42" t="str">
        <f t="shared" si="6"/>
        <v>Ashiguru_Secondary_Weaponry</v>
      </c>
      <c r="CF20" s="42" t="str">
        <f>CONCATENATE(CF$1,"_","Secondary_Weaponry")</f>
        <v>Nipponese_Leves_Secondary_Weaponry</v>
      </c>
      <c r="CG20" s="34"/>
      <c r="CH20" s="34"/>
      <c r="CI20" s="34"/>
      <c r="CJ20" s="34"/>
      <c r="CK20" s="34"/>
      <c r="CL20" s="34"/>
    </row>
    <row r="21" spans="10:90" ht="15" x14ac:dyDescent="0.25">
      <c r="J21" t="s">
        <v>170</v>
      </c>
      <c r="K21" t="s">
        <v>170</v>
      </c>
      <c r="L21" t="s">
        <v>168</v>
      </c>
      <c r="M21" t="s">
        <v>170</v>
      </c>
      <c r="N21" t="s">
        <v>168</v>
      </c>
      <c r="O21" s="43"/>
      <c r="P21" t="s">
        <v>168</v>
      </c>
      <c r="Q21" t="s">
        <v>168</v>
      </c>
      <c r="R21" t="s">
        <v>168</v>
      </c>
      <c r="S21" t="s">
        <v>129</v>
      </c>
      <c r="T21" s="29"/>
      <c r="U21" s="29"/>
      <c r="X21" t="s">
        <v>168</v>
      </c>
      <c r="Y21" t="s">
        <v>168</v>
      </c>
      <c r="Z21" t="s">
        <v>168</v>
      </c>
      <c r="AA21" t="s">
        <v>327</v>
      </c>
      <c r="AB21" t="s">
        <v>168</v>
      </c>
      <c r="AC21" t="s">
        <v>168</v>
      </c>
      <c r="AD21" t="s">
        <v>168</v>
      </c>
      <c r="AE21" t="s">
        <v>168</v>
      </c>
      <c r="AF21" t="s">
        <v>168</v>
      </c>
      <c r="AG21" t="s">
        <v>168</v>
      </c>
      <c r="AH21" t="s">
        <v>168</v>
      </c>
      <c r="AI21" t="s">
        <v>168</v>
      </c>
      <c r="AJ21" t="s">
        <v>168</v>
      </c>
      <c r="AK21" t="s">
        <v>168</v>
      </c>
      <c r="AL21" t="s">
        <v>168</v>
      </c>
      <c r="AN21" t="s">
        <v>168</v>
      </c>
      <c r="AO21" t="s">
        <v>168</v>
      </c>
      <c r="AP21" t="s">
        <v>168</v>
      </c>
      <c r="AQ21" t="s">
        <v>168</v>
      </c>
      <c r="AR21" t="s">
        <v>168</v>
      </c>
      <c r="AS21" t="s">
        <v>168</v>
      </c>
      <c r="AT21" t="s">
        <v>168</v>
      </c>
      <c r="AU21" t="s">
        <v>168</v>
      </c>
      <c r="AV21" t="s">
        <v>168</v>
      </c>
      <c r="AW21" t="s">
        <v>168</v>
      </c>
      <c r="AX21" t="s">
        <v>133</v>
      </c>
      <c r="AY21" t="s">
        <v>168</v>
      </c>
      <c r="AZ21" t="s">
        <v>168</v>
      </c>
      <c r="BA21" t="s">
        <v>168</v>
      </c>
      <c r="BB21" t="s">
        <v>129</v>
      </c>
      <c r="BC21" t="s">
        <v>168</v>
      </c>
      <c r="BD21" t="s">
        <v>168</v>
      </c>
      <c r="BE21" t="s">
        <v>168</v>
      </c>
      <c r="BF21" t="s">
        <v>168</v>
      </c>
      <c r="BG21" t="s">
        <v>168</v>
      </c>
      <c r="BH21" t="s">
        <v>168</v>
      </c>
      <c r="BI21" t="s">
        <v>168</v>
      </c>
      <c r="BJ21" t="s">
        <v>168</v>
      </c>
      <c r="BK21" t="s">
        <v>168</v>
      </c>
      <c r="BL21" t="s">
        <v>168</v>
      </c>
      <c r="BM21" t="s">
        <v>327</v>
      </c>
      <c r="BN21" t="s">
        <v>129</v>
      </c>
      <c r="BP21" t="s">
        <v>327</v>
      </c>
      <c r="BQ21" t="s">
        <v>168</v>
      </c>
      <c r="BR21" t="s">
        <v>168</v>
      </c>
      <c r="BS21" t="s">
        <v>168</v>
      </c>
      <c r="BT21" t="s">
        <v>168</v>
      </c>
      <c r="BU21" t="s">
        <v>168</v>
      </c>
      <c r="BV21" t="s">
        <v>168</v>
      </c>
      <c r="BW21" t="s">
        <v>168</v>
      </c>
      <c r="CA21" t="s">
        <v>327</v>
      </c>
      <c r="CB21" t="s">
        <v>327</v>
      </c>
      <c r="CC21" t="s">
        <v>169</v>
      </c>
      <c r="CD21" t="s">
        <v>327</v>
      </c>
      <c r="CE21" t="s">
        <v>169</v>
      </c>
      <c r="CF21" t="s">
        <v>327</v>
      </c>
      <c r="CG21" s="34"/>
      <c r="CH21" s="34"/>
      <c r="CI21" s="34"/>
      <c r="CJ21" s="34"/>
      <c r="CK21" s="34"/>
      <c r="CL21" s="34"/>
    </row>
    <row r="22" spans="10:90" ht="15.75" thickBot="1" x14ac:dyDescent="0.3">
      <c r="J22" t="s">
        <v>168</v>
      </c>
      <c r="K22" t="s">
        <v>168</v>
      </c>
      <c r="L22" t="s">
        <v>129</v>
      </c>
      <c r="M22" t="s">
        <v>168</v>
      </c>
      <c r="N22" t="s">
        <v>327</v>
      </c>
      <c r="P22" t="s">
        <v>327</v>
      </c>
      <c r="Q22" t="s">
        <v>129</v>
      </c>
      <c r="R22" t="s">
        <v>129</v>
      </c>
      <c r="S22" t="s">
        <v>327</v>
      </c>
      <c r="X22" t="s">
        <v>327</v>
      </c>
      <c r="Y22" t="s">
        <v>327</v>
      </c>
      <c r="AA22" t="s">
        <v>128</v>
      </c>
      <c r="AB22" t="s">
        <v>327</v>
      </c>
      <c r="AC22" t="s">
        <v>129</v>
      </c>
      <c r="AD22" t="s">
        <v>129</v>
      </c>
      <c r="AE22" t="s">
        <v>129</v>
      </c>
      <c r="AF22" t="s">
        <v>129</v>
      </c>
      <c r="AG22" t="s">
        <v>129</v>
      </c>
      <c r="AH22" t="s">
        <v>129</v>
      </c>
      <c r="AI22" t="s">
        <v>129</v>
      </c>
      <c r="AJ22" t="s">
        <v>129</v>
      </c>
      <c r="AK22" t="s">
        <v>129</v>
      </c>
      <c r="AL22" t="s">
        <v>129</v>
      </c>
      <c r="AN22" t="s">
        <v>129</v>
      </c>
      <c r="AO22" t="s">
        <v>129</v>
      </c>
      <c r="AP22" t="s">
        <v>129</v>
      </c>
      <c r="AQ22" t="s">
        <v>129</v>
      </c>
      <c r="AR22" t="s">
        <v>129</v>
      </c>
      <c r="AS22" t="s">
        <v>129</v>
      </c>
      <c r="AT22" t="s">
        <v>327</v>
      </c>
      <c r="AU22" t="s">
        <v>327</v>
      </c>
      <c r="AV22" t="s">
        <v>327</v>
      </c>
      <c r="AW22" t="s">
        <v>129</v>
      </c>
      <c r="AY22" t="s">
        <v>129</v>
      </c>
      <c r="AZ22" t="s">
        <v>129</v>
      </c>
      <c r="BA22" t="s">
        <v>129</v>
      </c>
      <c r="BB22" t="s">
        <v>327</v>
      </c>
      <c r="BC22" t="s">
        <v>129</v>
      </c>
      <c r="BE22" t="s">
        <v>129</v>
      </c>
      <c r="BF22" t="s">
        <v>129</v>
      </c>
      <c r="BG22" t="s">
        <v>129</v>
      </c>
      <c r="BH22" t="s">
        <v>129</v>
      </c>
      <c r="BI22" t="s">
        <v>129</v>
      </c>
      <c r="BJ22" t="s">
        <v>129</v>
      </c>
      <c r="BK22" t="s">
        <v>327</v>
      </c>
      <c r="BL22" t="s">
        <v>327</v>
      </c>
      <c r="BN22" t="s">
        <v>327</v>
      </c>
      <c r="BP22" t="s">
        <v>136</v>
      </c>
      <c r="BQ22" t="s">
        <v>327</v>
      </c>
      <c r="BR22" t="s">
        <v>327</v>
      </c>
      <c r="BS22" t="s">
        <v>129</v>
      </c>
      <c r="BT22" t="s">
        <v>129</v>
      </c>
      <c r="BU22" t="s">
        <v>129</v>
      </c>
      <c r="BV22" t="s">
        <v>129</v>
      </c>
      <c r="BW22" t="s">
        <v>129</v>
      </c>
      <c r="CC22" t="s">
        <v>327</v>
      </c>
      <c r="CE22" t="s">
        <v>327</v>
      </c>
      <c r="CG22" s="35" t="str">
        <f t="shared" ref="CG22:CL22" si="7">CONCATENATE(CG$1,"_","Ranged_Weaponry")</f>
        <v>Jarl_Ranged_Weaponry</v>
      </c>
      <c r="CH22" s="35" t="str">
        <f t="shared" si="7"/>
        <v>Hersir_Ranged_Weaponry</v>
      </c>
      <c r="CI22" s="35" t="str">
        <f t="shared" si="7"/>
        <v>Hirdmen_Ranged_Weaponry</v>
      </c>
      <c r="CJ22" s="35" t="str">
        <f t="shared" si="7"/>
        <v>Shield_Maiden_Ranged_Weaponry</v>
      </c>
      <c r="CK22" s="35" t="str">
        <f t="shared" si="7"/>
        <v>Berserker_Ranged_Weaponry</v>
      </c>
      <c r="CL22" s="35" t="str">
        <f t="shared" si="7"/>
        <v>Bondi_Ranged_Weaponry</v>
      </c>
    </row>
    <row r="23" spans="10:90" ht="15" x14ac:dyDescent="0.25">
      <c r="J23" t="s">
        <v>128</v>
      </c>
      <c r="K23" t="s">
        <v>129</v>
      </c>
      <c r="L23" t="s">
        <v>327</v>
      </c>
      <c r="M23" t="s">
        <v>129</v>
      </c>
      <c r="N23" t="s">
        <v>128</v>
      </c>
      <c r="P23" s="1"/>
      <c r="Q23" t="s">
        <v>327</v>
      </c>
      <c r="R23" t="s">
        <v>327</v>
      </c>
      <c r="S23" t="s">
        <v>128</v>
      </c>
      <c r="T23" s="29"/>
      <c r="U23" s="29"/>
      <c r="X23" t="s">
        <v>128</v>
      </c>
      <c r="Y23" t="s">
        <v>128</v>
      </c>
      <c r="AB23" t="s">
        <v>128</v>
      </c>
      <c r="AC23" t="s">
        <v>327</v>
      </c>
      <c r="AD23" t="s">
        <v>327</v>
      </c>
      <c r="AE23" t="s">
        <v>327</v>
      </c>
      <c r="AF23" t="s">
        <v>327</v>
      </c>
      <c r="AG23" t="s">
        <v>327</v>
      </c>
      <c r="AH23" t="s">
        <v>327</v>
      </c>
      <c r="AI23" t="s">
        <v>327</v>
      </c>
      <c r="AJ23" t="s">
        <v>327</v>
      </c>
      <c r="AK23" t="s">
        <v>327</v>
      </c>
      <c r="AL23" t="s">
        <v>327</v>
      </c>
      <c r="AN23" t="s">
        <v>327</v>
      </c>
      <c r="AO23" t="s">
        <v>327</v>
      </c>
      <c r="AP23" t="s">
        <v>327</v>
      </c>
      <c r="AQ23" t="s">
        <v>327</v>
      </c>
      <c r="AR23" t="s">
        <v>327</v>
      </c>
      <c r="AS23" t="s">
        <v>327</v>
      </c>
      <c r="AU23" t="s">
        <v>128</v>
      </c>
      <c r="AV23" t="s">
        <v>128</v>
      </c>
      <c r="AW23" t="s">
        <v>327</v>
      </c>
      <c r="AY23" t="s">
        <v>327</v>
      </c>
      <c r="AZ23" t="s">
        <v>327</v>
      </c>
      <c r="BA23" t="s">
        <v>327</v>
      </c>
      <c r="BB23" t="s">
        <v>136</v>
      </c>
      <c r="BC23" t="s">
        <v>327</v>
      </c>
      <c r="BE23" t="s">
        <v>327</v>
      </c>
      <c r="BF23" t="s">
        <v>327</v>
      </c>
      <c r="BG23" t="s">
        <v>327</v>
      </c>
      <c r="BH23" t="s">
        <v>327</v>
      </c>
      <c r="BI23" t="s">
        <v>327</v>
      </c>
      <c r="BJ23" t="s">
        <v>327</v>
      </c>
      <c r="BK23" t="s">
        <v>128</v>
      </c>
      <c r="BL23" t="s">
        <v>136</v>
      </c>
      <c r="BN23" t="s">
        <v>136</v>
      </c>
      <c r="BP23" t="s">
        <v>128</v>
      </c>
      <c r="BQ23" t="s">
        <v>136</v>
      </c>
      <c r="BR23" t="s">
        <v>136</v>
      </c>
      <c r="BS23" t="s">
        <v>327</v>
      </c>
      <c r="BT23" t="s">
        <v>327</v>
      </c>
      <c r="BU23" t="s">
        <v>327</v>
      </c>
      <c r="BV23" t="s">
        <v>327</v>
      </c>
      <c r="BW23" t="s">
        <v>327</v>
      </c>
      <c r="CG23" s="34" t="s">
        <v>147</v>
      </c>
      <c r="CH23" s="34" t="s">
        <v>147</v>
      </c>
      <c r="CI23" s="34" t="s">
        <v>148</v>
      </c>
      <c r="CJ23" s="34" t="s">
        <v>147</v>
      </c>
      <c r="CK23" s="34"/>
      <c r="CL23" s="34" t="s">
        <v>148</v>
      </c>
    </row>
    <row r="24" spans="10:90" ht="15" x14ac:dyDescent="0.25">
      <c r="J24" t="s">
        <v>129</v>
      </c>
      <c r="K24" t="s">
        <v>327</v>
      </c>
      <c r="L24" t="s">
        <v>136</v>
      </c>
      <c r="M24" t="s">
        <v>327</v>
      </c>
      <c r="P24" s="1"/>
      <c r="Q24" t="s">
        <v>136</v>
      </c>
      <c r="R24" t="s">
        <v>136</v>
      </c>
      <c r="T24" s="29"/>
      <c r="U24" s="29"/>
      <c r="AC24" t="s">
        <v>136</v>
      </c>
      <c r="AD24" t="s">
        <v>136</v>
      </c>
      <c r="AE24" t="s">
        <v>136</v>
      </c>
      <c r="AF24" t="s">
        <v>136</v>
      </c>
      <c r="AG24" t="s">
        <v>136</v>
      </c>
      <c r="AH24" t="s">
        <v>136</v>
      </c>
      <c r="AI24" t="s">
        <v>128</v>
      </c>
      <c r="AJ24" t="s">
        <v>128</v>
      </c>
      <c r="AK24" t="s">
        <v>128</v>
      </c>
      <c r="AL24" t="s">
        <v>128</v>
      </c>
      <c r="AP24" t="s">
        <v>136</v>
      </c>
      <c r="AQ24" t="s">
        <v>136</v>
      </c>
      <c r="AR24" t="s">
        <v>136</v>
      </c>
      <c r="AS24" t="s">
        <v>136</v>
      </c>
      <c r="AW24" t="s">
        <v>136</v>
      </c>
      <c r="AY24" t="s">
        <v>136</v>
      </c>
      <c r="AZ24" t="s">
        <v>136</v>
      </c>
      <c r="BA24" t="s">
        <v>136</v>
      </c>
      <c r="BC24" t="s">
        <v>136</v>
      </c>
      <c r="BE24" t="s">
        <v>136</v>
      </c>
      <c r="BF24" t="s">
        <v>136</v>
      </c>
      <c r="BG24" t="s">
        <v>136</v>
      </c>
      <c r="BH24" t="s">
        <v>136</v>
      </c>
      <c r="BI24" t="s">
        <v>136</v>
      </c>
      <c r="BJ24" t="s">
        <v>136</v>
      </c>
      <c r="BL24" t="s">
        <v>128</v>
      </c>
      <c r="BN24" t="s">
        <v>128</v>
      </c>
      <c r="BQ24" t="s">
        <v>128</v>
      </c>
      <c r="BR24" t="s">
        <v>128</v>
      </c>
      <c r="BS24" t="s">
        <v>136</v>
      </c>
      <c r="BT24" t="s">
        <v>136</v>
      </c>
      <c r="BU24" t="s">
        <v>136</v>
      </c>
      <c r="BV24" t="s">
        <v>136</v>
      </c>
      <c r="BW24" t="s">
        <v>128</v>
      </c>
      <c r="CG24" s="34"/>
      <c r="CH24" s="34"/>
      <c r="CI24" s="34" t="s">
        <v>147</v>
      </c>
      <c r="CJ24" s="34"/>
      <c r="CK24" s="34"/>
      <c r="CL24" s="34" t="s">
        <v>147</v>
      </c>
    </row>
    <row r="25" spans="10:90" ht="15" x14ac:dyDescent="0.25">
      <c r="J25" t="s">
        <v>136</v>
      </c>
      <c r="K25" s="1"/>
      <c r="L25" t="s">
        <v>128</v>
      </c>
      <c r="M25" t="s">
        <v>136</v>
      </c>
      <c r="P25" s="1"/>
      <c r="Q25" t="s">
        <v>128</v>
      </c>
      <c r="R25" t="s">
        <v>128</v>
      </c>
      <c r="S25" s="1"/>
      <c r="T25" s="29"/>
      <c r="U25" s="29"/>
      <c r="AC25" t="s">
        <v>128</v>
      </c>
      <c r="AD25" t="s">
        <v>128</v>
      </c>
      <c r="AE25" t="s">
        <v>128</v>
      </c>
      <c r="AF25" t="s">
        <v>128</v>
      </c>
      <c r="AG25" t="s">
        <v>128</v>
      </c>
      <c r="AH25" t="s">
        <v>128</v>
      </c>
      <c r="AP25" t="s">
        <v>128</v>
      </c>
      <c r="AQ25" t="s">
        <v>128</v>
      </c>
      <c r="AR25" t="s">
        <v>128</v>
      </c>
      <c r="AS25" t="s">
        <v>128</v>
      </c>
      <c r="AW25" t="s">
        <v>128</v>
      </c>
      <c r="AY25" t="s">
        <v>128</v>
      </c>
      <c r="AZ25" t="s">
        <v>128</v>
      </c>
      <c r="BE25" t="s">
        <v>128</v>
      </c>
      <c r="BF25" t="s">
        <v>128</v>
      </c>
      <c r="BG25" t="s">
        <v>128</v>
      </c>
      <c r="BH25" t="s">
        <v>128</v>
      </c>
      <c r="BI25" t="s">
        <v>128</v>
      </c>
      <c r="BJ25" t="s">
        <v>128</v>
      </c>
      <c r="BS25" t="s">
        <v>128</v>
      </c>
      <c r="BT25" t="s">
        <v>128</v>
      </c>
      <c r="BU25" t="s">
        <v>128</v>
      </c>
      <c r="BV25" t="s">
        <v>128</v>
      </c>
      <c r="CG25" s="34"/>
      <c r="CH25" s="34"/>
      <c r="CI25" s="34"/>
      <c r="CJ25" s="34"/>
      <c r="CK25" s="34"/>
      <c r="CL25" s="34"/>
    </row>
    <row r="26" spans="10:90" ht="15" x14ac:dyDescent="0.25">
      <c r="J26" t="s">
        <v>327</v>
      </c>
      <c r="K26" s="1"/>
      <c r="L26" s="1"/>
      <c r="M26" t="s">
        <v>128</v>
      </c>
      <c r="P26" s="1"/>
      <c r="Q26" s="1"/>
      <c r="R26" s="1"/>
      <c r="S26" s="1"/>
      <c r="T26" s="29"/>
      <c r="U26" s="29"/>
      <c r="CG26" s="34"/>
      <c r="CH26" s="34"/>
      <c r="CI26" s="34"/>
      <c r="CJ26" s="34"/>
      <c r="CK26" s="34"/>
      <c r="CL26" s="34"/>
    </row>
    <row r="27" spans="10:90" ht="15.75" thickBot="1" x14ac:dyDescent="0.3">
      <c r="J27" s="1"/>
      <c r="K27" s="1"/>
      <c r="L27" s="1"/>
      <c r="P27" s="1"/>
      <c r="Q27" s="1"/>
      <c r="R27" s="1"/>
      <c r="S27" s="1"/>
      <c r="T27" s="29"/>
      <c r="U27" s="29"/>
      <c r="CG27" s="35" t="str">
        <f t="shared" ref="CG27:CL27" si="8">CONCATENATE(CG$1,"_","Armour")</f>
        <v>Jarl_Armour</v>
      </c>
      <c r="CH27" s="35" t="str">
        <f t="shared" si="8"/>
        <v>Hersir_Armour</v>
      </c>
      <c r="CI27" s="35" t="str">
        <f t="shared" si="8"/>
        <v>Hirdmen_Armour</v>
      </c>
      <c r="CJ27" s="35" t="str">
        <f t="shared" si="8"/>
        <v>Shield_Maiden_Armour</v>
      </c>
      <c r="CK27" s="35" t="str">
        <f t="shared" si="8"/>
        <v>Berserker_Armour</v>
      </c>
      <c r="CL27" s="35" t="str">
        <f t="shared" si="8"/>
        <v>Bondi_Armour</v>
      </c>
    </row>
    <row r="28" spans="10:90" ht="15.75" thickBot="1" x14ac:dyDescent="0.3">
      <c r="J28" s="42" t="str">
        <f>CONCATENATE(J$1,"_","Ranged_Weaponry")</f>
        <v>Empire_State_Troop_Ranged_Weaponry</v>
      </c>
      <c r="K28" s="42" t="str">
        <f t="shared" ref="K28:BZ28" si="9">CONCATENATE(K$1,"_","Ranged_Weaponry")</f>
        <v>Empire_State_Troop_Skirmisher_Ranged_Weaponry</v>
      </c>
      <c r="L28" s="42" t="str">
        <f t="shared" si="9"/>
        <v>Reiksguard_Ranged_Weaponry</v>
      </c>
      <c r="M28" s="42" t="str">
        <f t="shared" si="9"/>
        <v>Empire_Captain_Ranged_Weaponry</v>
      </c>
      <c r="N28" s="42" t="str">
        <f t="shared" si="9"/>
        <v>Master_Engineer_Ranged_Weaponry</v>
      </c>
      <c r="O28" s="42" t="str">
        <f t="shared" si="9"/>
        <v>Greatsword_Ranged_Weaponry</v>
      </c>
      <c r="P28" s="42" t="str">
        <f t="shared" si="9"/>
        <v>Halfling_Ranged_Weaponry</v>
      </c>
      <c r="Q28" s="42" t="str">
        <f t="shared" si="9"/>
        <v>Mounted_Empire_Captain_Ranged_Weaponry</v>
      </c>
      <c r="R28" s="42" t="str">
        <f t="shared" si="9"/>
        <v>Mounted_Reiksguard_Ranged_Weaponry</v>
      </c>
      <c r="S28" s="42" t="str">
        <f t="shared" si="9"/>
        <v>Witch_Hunter_Ranged_Weaponry</v>
      </c>
      <c r="T28" s="42" t="str">
        <f t="shared" si="9"/>
        <v>Swordmaster_Ranged_Weaponry</v>
      </c>
      <c r="U28" s="42" t="str">
        <f t="shared" si="9"/>
        <v>White_Lion_Ranged_Weaponry</v>
      </c>
      <c r="V28" s="42" t="str">
        <f t="shared" si="9"/>
        <v>Phoenix_Guard_Ranged_Weaponry</v>
      </c>
      <c r="W28" s="42" t="str">
        <f t="shared" si="9"/>
        <v>Archer_Ranged_Weaponry</v>
      </c>
      <c r="X28" s="42" t="str">
        <f t="shared" si="9"/>
        <v>Noble_Ranged_Weaponry</v>
      </c>
      <c r="Y28" s="42" t="str">
        <f t="shared" si="9"/>
        <v>Mounted_Noble_Ranged_Weaponry</v>
      </c>
      <c r="Z28" s="42" t="str">
        <f t="shared" si="9"/>
        <v>Silver_Helm_Ranged_Weaponry</v>
      </c>
      <c r="AA28" s="42" t="str">
        <f t="shared" si="9"/>
        <v>Shadow_Warrior_Ranged_Weaponry</v>
      </c>
      <c r="AB28" s="42" t="str">
        <f t="shared" si="9"/>
        <v>Sea_Guard_Ranged_Weaponry</v>
      </c>
      <c r="AC28" s="42" t="str">
        <f t="shared" si="9"/>
        <v>Orc_Boy_Ranged_Weaponry</v>
      </c>
      <c r="AD28" s="42" t="str">
        <f t="shared" si="9"/>
        <v>Big_Un_Ranged_Weaponry</v>
      </c>
      <c r="AE28" s="42" t="str">
        <f t="shared" si="9"/>
        <v>Black_Orc_Ranged_Weaponry</v>
      </c>
      <c r="AF28" s="42" t="str">
        <f t="shared" si="9"/>
        <v>Savage_orc_Ranged_Weaponry</v>
      </c>
      <c r="AG28" s="42" t="str">
        <f t="shared" si="9"/>
        <v>Savage_Orc_Big_Un_Ranged_Weaponry</v>
      </c>
      <c r="AH28" s="42" t="str">
        <f t="shared" si="9"/>
        <v>Orc_Big_Boss_Ranged_Weaponry</v>
      </c>
      <c r="AI28" s="42" t="str">
        <f t="shared" si="9"/>
        <v>Arrer_Boy_Ranged_Weaponry</v>
      </c>
      <c r="AJ28" s="42" t="str">
        <f t="shared" si="9"/>
        <v>Night_Goblin_Ranged_Weaponry</v>
      </c>
      <c r="AK28" s="42" t="str">
        <f t="shared" si="9"/>
        <v>Night_Goblin_Big_Boss_Ranged_Weaponry</v>
      </c>
      <c r="AL28" s="42" t="str">
        <f t="shared" si="9"/>
        <v>Mounted_Night_Goblin_Big_Boss_Ranged_Weaponry</v>
      </c>
      <c r="AM28" s="42" t="str">
        <f t="shared" si="9"/>
        <v>Troll_Ranged_Weaponry</v>
      </c>
      <c r="AN28" s="42" t="str">
        <f t="shared" si="9"/>
        <v>Peasant_Ranged_Weaponry</v>
      </c>
      <c r="AO28" s="42" t="str">
        <f t="shared" si="9"/>
        <v>Bowman_Ranged_Weaponry</v>
      </c>
      <c r="AP28" s="42" t="str">
        <f t="shared" si="9"/>
        <v>Brettonian_Foot_Knight_Ranged_Weaponry</v>
      </c>
      <c r="AQ28" s="42" t="str">
        <f t="shared" si="9"/>
        <v>Mounted_Brettonian_Knight_Ranged_Weaponry</v>
      </c>
      <c r="AR28" s="42" t="str">
        <f t="shared" si="9"/>
        <v>Brettonian_Knight_Ranged_Weaponry</v>
      </c>
      <c r="AS28" s="42" t="str">
        <f t="shared" si="9"/>
        <v>Duke_Ranged_Weaponry</v>
      </c>
      <c r="AT28" s="42" t="str">
        <f t="shared" si="9"/>
        <v>Skavenslave_Ranged_Weaponry</v>
      </c>
      <c r="AU28" s="42" t="str">
        <f t="shared" si="9"/>
        <v>Clan_Rat_Ranged_Weaponry</v>
      </c>
      <c r="AV28" s="42" t="str">
        <f t="shared" si="9"/>
        <v>Gutter_Runner_Ranged_Weaponry</v>
      </c>
      <c r="AW28" s="42" t="str">
        <f t="shared" si="9"/>
        <v>Storm_Vermin_Ranged_Weaponry</v>
      </c>
      <c r="AX28" s="42" t="str">
        <f t="shared" si="9"/>
        <v>Rat_Ogre_Ranged_Weaponry</v>
      </c>
      <c r="AY28" s="42" t="str">
        <f t="shared" si="9"/>
        <v>Claw_Leader_Ranged_Weaponry</v>
      </c>
      <c r="AZ28" s="42" t="str">
        <f t="shared" si="9"/>
        <v>Mounted_Claw_Leader_Ranged_Weaponry</v>
      </c>
      <c r="BA28" s="42" t="str">
        <f t="shared" si="9"/>
        <v>Dwarf_Warrior_Ranged_Weaponry</v>
      </c>
      <c r="BB28" s="42" t="str">
        <f t="shared" si="9"/>
        <v>Slayer_Ranged_Weaponry</v>
      </c>
      <c r="BC28" s="42" t="str">
        <f t="shared" si="9"/>
        <v>Ironbreaker_Ranged_Weaponry</v>
      </c>
      <c r="BD28" s="42" t="str">
        <f t="shared" si="9"/>
        <v>Hammerer_Ranged_Weaponry</v>
      </c>
      <c r="BE28" s="42" t="str">
        <f t="shared" si="9"/>
        <v>Dwarf_Captain_Ranged_Weaponry</v>
      </c>
      <c r="BF28" s="42" t="str">
        <f t="shared" si="9"/>
        <v>Mounted_Warrior_of_Chaos_Ranged_Weaponry</v>
      </c>
      <c r="BG28" s="42" t="str">
        <f t="shared" si="9"/>
        <v>Warrior_of_Chaos_Ranged_Weaponry</v>
      </c>
      <c r="BH28" s="42" t="str">
        <f t="shared" si="9"/>
        <v>Marauder_Ranged_Weaponry</v>
      </c>
      <c r="BI28" s="42" t="str">
        <f t="shared" si="9"/>
        <v>Mounted_Exalted_Champion_Ranged_Weaponry</v>
      </c>
      <c r="BJ28" s="42" t="str">
        <f t="shared" si="9"/>
        <v>Exalted_Champion_Ranged_Weaponry</v>
      </c>
      <c r="BK28" s="42" t="str">
        <f t="shared" si="9"/>
        <v>Dark_Elf_Warrior_Ranged_Weaponry</v>
      </c>
      <c r="BL28" s="42" t="str">
        <f t="shared" si="9"/>
        <v>Dreadknight_Ranged_Weaponry</v>
      </c>
      <c r="BM28" s="42" t="str">
        <f t="shared" si="9"/>
        <v>Witch_Elf_Ranged_Weaponry</v>
      </c>
      <c r="BN28" s="42" t="str">
        <f t="shared" si="9"/>
        <v>Dark_Elf_Corsair_Ranged_Weaponry</v>
      </c>
      <c r="BO28" s="42" t="str">
        <f t="shared" si="9"/>
        <v>Executioner_Ranged_Weaponry</v>
      </c>
      <c r="BP28" s="42" t="str">
        <f t="shared" si="9"/>
        <v>Shade_Ranged_Weaponry</v>
      </c>
      <c r="BQ28" s="42" t="str">
        <f t="shared" si="9"/>
        <v>Mounted_Dark_Elf_Master_Ranged_Weaponry</v>
      </c>
      <c r="BR28" s="42" t="str">
        <f t="shared" si="9"/>
        <v>Dark_Elf_Master_Ranged_Weaponry</v>
      </c>
      <c r="BS28" s="42" t="str">
        <f t="shared" si="9"/>
        <v>Cathayan_Captain_Ranged_Weaponry</v>
      </c>
      <c r="BT28" s="42" t="str">
        <f t="shared" si="9"/>
        <v>Mounted_Cathayan_Captain_Ranged_Weaponry</v>
      </c>
      <c r="BU28" s="42" t="str">
        <f t="shared" si="9"/>
        <v>Dragon_Cavalry_Ranged_Weaponry</v>
      </c>
      <c r="BV28" s="42" t="str">
        <f t="shared" si="9"/>
        <v>Imperial_Infantry_Ranged_Weaponry</v>
      </c>
      <c r="BW28" s="42" t="str">
        <f t="shared" si="9"/>
        <v>Levy-Infantry_Ranged_Weaponry</v>
      </c>
      <c r="BX28" s="42" t="str">
        <f t="shared" si="9"/>
        <v>Dragonblade_Ranged_Weaponry</v>
      </c>
      <c r="BY28" s="42" t="str">
        <f t="shared" si="9"/>
        <v>Imperial_Guard_Ranged_Weaponry</v>
      </c>
      <c r="BZ28" s="42" t="str">
        <f t="shared" si="9"/>
        <v>Temple_Dog_Ranged_Weaponry</v>
      </c>
      <c r="CA28" s="42" t="str">
        <f t="shared" ref="CA28:CE28" si="10">CONCATENATE(CA$1,"_","Ranged_Weaponry")</f>
        <v>Hatamoto_Ranged_Weaponry</v>
      </c>
      <c r="CB28" s="42" t="str">
        <f t="shared" si="10"/>
        <v>Mounted_Hatamoto_Ranged_Weaponry</v>
      </c>
      <c r="CC28" s="42" t="str">
        <f t="shared" si="10"/>
        <v>Samurai_Ranged_Weaponry</v>
      </c>
      <c r="CD28" s="42" t="str">
        <f t="shared" si="10"/>
        <v>Mounted_Samurai_Ranged_Weaponry</v>
      </c>
      <c r="CE28" s="42" t="str">
        <f t="shared" si="10"/>
        <v>Ashiguru_Ranged_Weaponry</v>
      </c>
      <c r="CF28" s="42" t="str">
        <f>CONCATENATE(CF$1,"_","Ranged_Weaponry")</f>
        <v>Nipponese_Leves_Ranged_Weaponry</v>
      </c>
      <c r="CG28" s="34" t="s">
        <v>233</v>
      </c>
      <c r="CH28" s="34" t="s">
        <v>233</v>
      </c>
      <c r="CI28" s="34" t="s">
        <v>233</v>
      </c>
      <c r="CJ28" s="34" t="s">
        <v>233</v>
      </c>
      <c r="CK28" s="34" t="s">
        <v>233</v>
      </c>
      <c r="CL28" s="34" t="s">
        <v>233</v>
      </c>
    </row>
    <row r="29" spans="10:90" ht="15" x14ac:dyDescent="0.25">
      <c r="J29" t="s">
        <v>147</v>
      </c>
      <c r="K29" s="1" t="s">
        <v>148</v>
      </c>
      <c r="M29" s="1" t="s">
        <v>148</v>
      </c>
      <c r="N29" s="44" t="s">
        <v>149</v>
      </c>
      <c r="O29" s="1"/>
      <c r="P29" t="s">
        <v>150</v>
      </c>
      <c r="Q29" t="s">
        <v>151</v>
      </c>
      <c r="R29" s="1"/>
      <c r="S29" t="s">
        <v>149</v>
      </c>
      <c r="T29" s="29"/>
      <c r="U29" s="29"/>
      <c r="W29" t="s">
        <v>152</v>
      </c>
      <c r="X29" t="s">
        <v>152</v>
      </c>
      <c r="Y29" t="s">
        <v>148</v>
      </c>
      <c r="AA29" t="s">
        <v>152</v>
      </c>
      <c r="AB29" s="1" t="s">
        <v>148</v>
      </c>
      <c r="AI29" s="1" t="s">
        <v>148</v>
      </c>
      <c r="AJ29" t="s">
        <v>150</v>
      </c>
      <c r="AK29" t="s">
        <v>150</v>
      </c>
      <c r="AL29" t="s">
        <v>150</v>
      </c>
      <c r="AO29" t="s">
        <v>153</v>
      </c>
      <c r="AT29" t="s">
        <v>132</v>
      </c>
      <c r="AU29" t="s">
        <v>132</v>
      </c>
      <c r="AV29" t="s">
        <v>132</v>
      </c>
      <c r="AW29" t="s">
        <v>134</v>
      </c>
      <c r="AY29" t="s">
        <v>154</v>
      </c>
      <c r="AZ29" t="s">
        <v>132</v>
      </c>
      <c r="BA29" t="s">
        <v>149</v>
      </c>
      <c r="BE29" t="s">
        <v>149</v>
      </c>
      <c r="BG29" t="s">
        <v>155</v>
      </c>
      <c r="BH29" t="s">
        <v>147</v>
      </c>
      <c r="BJ29" t="s">
        <v>155</v>
      </c>
      <c r="BK29" t="s">
        <v>156</v>
      </c>
      <c r="BL29" t="s">
        <v>157</v>
      </c>
      <c r="BN29" t="s">
        <v>157</v>
      </c>
      <c r="BP29" t="s">
        <v>157</v>
      </c>
      <c r="BQ29" t="s">
        <v>157</v>
      </c>
      <c r="BR29" t="s">
        <v>157</v>
      </c>
      <c r="BS29" t="s">
        <v>148</v>
      </c>
      <c r="BT29" t="s">
        <v>148</v>
      </c>
      <c r="BU29" t="s">
        <v>148</v>
      </c>
      <c r="BV29" t="s">
        <v>148</v>
      </c>
      <c r="BW29" t="s">
        <v>148</v>
      </c>
      <c r="CA29" t="s">
        <v>158</v>
      </c>
      <c r="CB29" t="s">
        <v>148</v>
      </c>
      <c r="CC29" t="s">
        <v>158</v>
      </c>
      <c r="CD29" t="s">
        <v>148</v>
      </c>
      <c r="CE29" t="s">
        <v>158</v>
      </c>
      <c r="CG29" s="34" t="s">
        <v>328</v>
      </c>
      <c r="CH29" s="34" t="s">
        <v>328</v>
      </c>
      <c r="CI29" s="34" t="s">
        <v>328</v>
      </c>
      <c r="CJ29" s="34" t="s">
        <v>328</v>
      </c>
      <c r="CK29" s="34"/>
      <c r="CL29" s="34"/>
    </row>
    <row r="30" spans="10:90" ht="15" x14ac:dyDescent="0.25">
      <c r="J30" t="s">
        <v>134</v>
      </c>
      <c r="K30" t="s">
        <v>149</v>
      </c>
      <c r="M30" t="s">
        <v>149</v>
      </c>
      <c r="N30" s="44" t="s">
        <v>158</v>
      </c>
      <c r="O30" s="1"/>
      <c r="P30" s="44" t="s">
        <v>132</v>
      </c>
      <c r="Q30" s="1"/>
      <c r="R30" s="1"/>
      <c r="S30" t="s">
        <v>151</v>
      </c>
      <c r="T30" s="29"/>
      <c r="U30" s="29"/>
      <c r="AJ30" t="s">
        <v>134</v>
      </c>
      <c r="AK30" t="s">
        <v>134</v>
      </c>
      <c r="AL30" t="s">
        <v>134</v>
      </c>
      <c r="AT30" t="s">
        <v>134</v>
      </c>
      <c r="AU30" t="s">
        <v>134</v>
      </c>
      <c r="AV30" t="s">
        <v>134</v>
      </c>
      <c r="AY30" t="s">
        <v>132</v>
      </c>
      <c r="AZ30" t="s">
        <v>134</v>
      </c>
      <c r="BA30" t="s">
        <v>158</v>
      </c>
      <c r="BE30" t="s">
        <v>158</v>
      </c>
      <c r="BH30" t="s">
        <v>150</v>
      </c>
      <c r="BK30" t="s">
        <v>134</v>
      </c>
      <c r="BN30" t="s">
        <v>134</v>
      </c>
      <c r="BP30" t="s">
        <v>156</v>
      </c>
      <c r="BQ30" t="s">
        <v>134</v>
      </c>
      <c r="BR30" t="s">
        <v>156</v>
      </c>
      <c r="BS30" t="s">
        <v>159</v>
      </c>
      <c r="BT30" t="s">
        <v>151</v>
      </c>
      <c r="BU30" t="s">
        <v>151</v>
      </c>
      <c r="BV30" t="s">
        <v>159</v>
      </c>
      <c r="CA30" t="s">
        <v>153</v>
      </c>
      <c r="CB30" t="s">
        <v>134</v>
      </c>
      <c r="CC30" t="s">
        <v>153</v>
      </c>
      <c r="CD30" t="s">
        <v>134</v>
      </c>
      <c r="CE30" t="s">
        <v>153</v>
      </c>
      <c r="CG30" s="34"/>
      <c r="CH30" s="34"/>
      <c r="CI30" s="34"/>
      <c r="CJ30" s="34"/>
      <c r="CK30" s="34"/>
      <c r="CL30" s="34"/>
    </row>
    <row r="31" spans="10:90" ht="15" x14ac:dyDescent="0.25">
      <c r="J31" t="s">
        <v>151</v>
      </c>
      <c r="K31" t="s">
        <v>158</v>
      </c>
      <c r="M31" t="s">
        <v>158</v>
      </c>
      <c r="N31" s="45" t="s">
        <v>160</v>
      </c>
      <c r="O31" s="1"/>
      <c r="P31" s="1"/>
      <c r="Q31" s="1"/>
      <c r="R31" s="1"/>
      <c r="T31" s="29"/>
      <c r="U31" s="29"/>
      <c r="AY31" t="s">
        <v>134</v>
      </c>
      <c r="AZ31" t="s">
        <v>161</v>
      </c>
      <c r="BA31" t="s">
        <v>155</v>
      </c>
      <c r="BE31" t="s">
        <v>151</v>
      </c>
      <c r="BH31" t="s">
        <v>155</v>
      </c>
      <c r="BP31" t="s">
        <v>134</v>
      </c>
      <c r="BR31" t="s">
        <v>134</v>
      </c>
      <c r="BS31" t="s">
        <v>149</v>
      </c>
      <c r="BT31" t="s">
        <v>162</v>
      </c>
      <c r="BU31" t="s">
        <v>162</v>
      </c>
      <c r="BV31" t="s">
        <v>149</v>
      </c>
      <c r="CA31" t="s">
        <v>134</v>
      </c>
      <c r="CC31" t="s">
        <v>134</v>
      </c>
      <c r="CE31" t="s">
        <v>134</v>
      </c>
      <c r="CG31" s="34"/>
      <c r="CH31" s="34"/>
      <c r="CI31" s="34"/>
      <c r="CJ31" s="34"/>
      <c r="CK31" s="34"/>
      <c r="CL31" s="34"/>
    </row>
    <row r="32" spans="10:90" ht="15" x14ac:dyDescent="0.25">
      <c r="J32" s="1"/>
      <c r="K32" s="1"/>
      <c r="M32" t="s">
        <v>134</v>
      </c>
      <c r="N32" s="44" t="s">
        <v>151</v>
      </c>
      <c r="O32" s="1"/>
      <c r="P32" s="1"/>
      <c r="Q32" s="1"/>
      <c r="R32" s="1"/>
      <c r="S32" s="1"/>
      <c r="T32" s="29"/>
      <c r="U32" s="29"/>
      <c r="AY32" t="s">
        <v>161</v>
      </c>
      <c r="BE32" t="s">
        <v>155</v>
      </c>
      <c r="BS32" t="s">
        <v>158</v>
      </c>
      <c r="BT32" t="s">
        <v>134</v>
      </c>
      <c r="BU32" t="s">
        <v>134</v>
      </c>
      <c r="BV32" t="s">
        <v>158</v>
      </c>
      <c r="CG32" s="34"/>
      <c r="CH32" s="34"/>
      <c r="CI32" s="34"/>
      <c r="CJ32" s="34"/>
      <c r="CK32" s="34"/>
      <c r="CL32" s="34"/>
    </row>
    <row r="33" spans="1:90" ht="15" x14ac:dyDescent="0.25">
      <c r="J33" s="1"/>
      <c r="K33" s="1"/>
      <c r="L33" s="1"/>
      <c r="M33" t="s">
        <v>151</v>
      </c>
      <c r="N33" s="44" t="s">
        <v>163</v>
      </c>
      <c r="O33" s="1"/>
      <c r="P33" s="1"/>
      <c r="Q33" s="1"/>
      <c r="R33" s="1"/>
      <c r="S33" s="1"/>
      <c r="T33" s="29"/>
      <c r="U33" s="29"/>
      <c r="BS33" t="s">
        <v>151</v>
      </c>
      <c r="BV33" t="s">
        <v>162</v>
      </c>
      <c r="CG33" s="34"/>
      <c r="CH33" s="34"/>
      <c r="CI33" s="34"/>
      <c r="CJ33" s="34"/>
      <c r="CK33" s="34"/>
      <c r="CL33" s="34"/>
    </row>
    <row r="34" spans="1:90" ht="15" x14ac:dyDescent="0.25">
      <c r="J34" s="1"/>
      <c r="K34" s="1"/>
      <c r="L34" s="1"/>
      <c r="N34" s="44"/>
      <c r="O34" s="1"/>
      <c r="P34" s="1"/>
      <c r="Q34" s="1"/>
      <c r="R34" s="1"/>
      <c r="S34" s="1"/>
      <c r="T34" s="29"/>
      <c r="U34" s="29"/>
      <c r="BS34" t="s">
        <v>162</v>
      </c>
      <c r="CG34" s="34"/>
      <c r="CH34" s="34"/>
      <c r="CI34" s="34"/>
      <c r="CJ34" s="34"/>
      <c r="CK34" s="34"/>
      <c r="CL34" s="34"/>
    </row>
    <row r="35" spans="1:90" ht="15" x14ac:dyDescent="0.25">
      <c r="J35" s="1"/>
      <c r="K35" s="1"/>
      <c r="L35" s="1"/>
      <c r="N35" s="44"/>
      <c r="O35" s="1"/>
      <c r="P35" s="1"/>
      <c r="Q35" s="1"/>
      <c r="R35" s="1"/>
      <c r="S35" s="1"/>
      <c r="T35" s="29"/>
      <c r="U35" s="29"/>
      <c r="BS35" t="s">
        <v>134</v>
      </c>
      <c r="CG35" s="34"/>
      <c r="CH35" s="34"/>
      <c r="CI35" s="34"/>
      <c r="CJ35" s="34"/>
      <c r="CK35" s="34"/>
      <c r="CL35" s="34"/>
    </row>
    <row r="36" spans="1:90" ht="15.75" thickBot="1" x14ac:dyDescent="0.3">
      <c r="A36" s="42" t="str">
        <f t="shared" ref="A36:I36" si="11">CONCATENATE(A$1,"_","Armour")</f>
        <v>Arabic_Warhorse_Armour</v>
      </c>
      <c r="B36" s="42" t="str">
        <f t="shared" si="11"/>
        <v>European_Warhorse_Armour</v>
      </c>
      <c r="C36" s="42" t="str">
        <f t="shared" si="11"/>
        <v>Warhorse_Armour</v>
      </c>
      <c r="D36" s="42" t="str">
        <f t="shared" si="11"/>
        <v>Elven_Warhorse_Armour</v>
      </c>
      <c r="E36" s="42" t="str">
        <f t="shared" si="11"/>
        <v>Chaos_Warhorse_Armour</v>
      </c>
      <c r="F36" s="42" t="str">
        <f t="shared" si="11"/>
        <v>Rat_Ogre_Bonebreaker_Armour</v>
      </c>
      <c r="G36" s="42" t="str">
        <f t="shared" si="11"/>
        <v>Demigryph_Armour</v>
      </c>
      <c r="H36" s="42" t="str">
        <f t="shared" si="11"/>
        <v>Cold_One_Armour</v>
      </c>
      <c r="I36" s="42" t="str">
        <f t="shared" si="11"/>
        <v>Squig_Armour</v>
      </c>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34"/>
      <c r="CH36" s="34"/>
      <c r="CI36" s="34"/>
      <c r="CJ36" s="34"/>
      <c r="CK36" s="34"/>
      <c r="CL36" s="34"/>
    </row>
    <row r="37" spans="1:90" ht="15.75" thickBot="1" x14ac:dyDescent="0.3">
      <c r="A37" t="s">
        <v>164</v>
      </c>
      <c r="B37" t="s">
        <v>164</v>
      </c>
      <c r="C37" t="s">
        <v>164</v>
      </c>
      <c r="D37" t="s">
        <v>165</v>
      </c>
      <c r="E37" t="s">
        <v>164</v>
      </c>
      <c r="F37" s="9" t="s">
        <v>166</v>
      </c>
      <c r="G37" t="s">
        <v>164</v>
      </c>
      <c r="H37" t="s">
        <v>167</v>
      </c>
      <c r="I37" t="s">
        <v>167</v>
      </c>
      <c r="AX37" s="9"/>
      <c r="CG37" s="35" t="str">
        <f t="shared" ref="CG37:CL37" si="12">CONCATENATE(CG$1,"_","Helmet")</f>
        <v>Jarl_Helmet</v>
      </c>
      <c r="CH37" s="35" t="str">
        <f t="shared" si="12"/>
        <v>Hersir_Helmet</v>
      </c>
      <c r="CI37" s="35" t="str">
        <f t="shared" si="12"/>
        <v>Hirdmen_Helmet</v>
      </c>
      <c r="CJ37" s="35" t="str">
        <f t="shared" si="12"/>
        <v>Shield_Maiden_Helmet</v>
      </c>
      <c r="CK37" s="35" t="str">
        <f t="shared" si="12"/>
        <v>Berserker_Helmet</v>
      </c>
      <c r="CL37" s="35" t="str">
        <f t="shared" si="12"/>
        <v>Bondi_Helmet</v>
      </c>
    </row>
    <row r="38" spans="1:90" ht="15" x14ac:dyDescent="0.25">
      <c r="CG38" s="36" t="s">
        <v>238</v>
      </c>
      <c r="CH38" s="36" t="s">
        <v>238</v>
      </c>
      <c r="CI38" s="36" t="s">
        <v>238</v>
      </c>
      <c r="CJ38" s="36" t="s">
        <v>238</v>
      </c>
      <c r="CK38" s="36" t="s">
        <v>238</v>
      </c>
      <c r="CL38" s="36" t="s">
        <v>238</v>
      </c>
    </row>
    <row r="39" spans="1:90" ht="15" x14ac:dyDescent="0.25">
      <c r="CG39" s="34"/>
      <c r="CH39" s="34"/>
      <c r="CI39" s="34"/>
      <c r="CJ39" s="34"/>
      <c r="CK39" s="34"/>
      <c r="CL39" s="34"/>
    </row>
    <row r="40" spans="1:90" ht="15.75" thickBot="1" x14ac:dyDescent="0.3">
      <c r="J40" s="1"/>
      <c r="K40" s="1"/>
      <c r="CG40" s="35" t="str">
        <f t="shared" ref="CG40:CL40" si="13">CONCATENATE(CG$1,"_","Abilities")</f>
        <v>Jarl_Abilities</v>
      </c>
      <c r="CH40" s="35" t="str">
        <f t="shared" si="13"/>
        <v>Hersir_Abilities</v>
      </c>
      <c r="CI40" s="35" t="str">
        <f t="shared" si="13"/>
        <v>Hirdmen_Abilities</v>
      </c>
      <c r="CJ40" s="35" t="str">
        <f t="shared" si="13"/>
        <v>Shield_Maiden_Abilities</v>
      </c>
      <c r="CK40" s="35" t="str">
        <f t="shared" si="13"/>
        <v>Berserker_Abilities</v>
      </c>
      <c r="CL40" s="35" t="str">
        <f t="shared" si="13"/>
        <v>Bondi_Abilities</v>
      </c>
    </row>
    <row r="41" spans="1:90" ht="15" x14ac:dyDescent="0.25">
      <c r="J41" s="1"/>
      <c r="K41" s="1"/>
      <c r="O41" s="1"/>
      <c r="P41" s="1"/>
      <c r="T41" s="29"/>
      <c r="U41" s="29"/>
      <c r="CG41" s="40" t="s">
        <v>242</v>
      </c>
      <c r="CH41" s="40" t="s">
        <v>242</v>
      </c>
      <c r="CI41" s="40" t="s">
        <v>242</v>
      </c>
      <c r="CJ41" s="40" t="s">
        <v>242</v>
      </c>
      <c r="CK41" s="40" t="s">
        <v>242</v>
      </c>
      <c r="CL41" s="34"/>
    </row>
    <row r="42" spans="1:90" ht="15" x14ac:dyDescent="0.25">
      <c r="J42" s="1"/>
      <c r="K42" s="1"/>
      <c r="L42" s="1"/>
      <c r="O42" s="1"/>
      <c r="P42" s="1"/>
      <c r="Q42" s="1"/>
      <c r="R42" s="1"/>
      <c r="S42" s="1"/>
      <c r="T42" s="29"/>
      <c r="U42" s="29"/>
      <c r="CG42" s="34" t="s">
        <v>244</v>
      </c>
      <c r="CH42" s="34" t="s">
        <v>244</v>
      </c>
      <c r="CI42" s="34" t="s">
        <v>244</v>
      </c>
      <c r="CJ42" s="34" t="s">
        <v>244</v>
      </c>
      <c r="CK42" s="34"/>
      <c r="CL42" s="34"/>
    </row>
    <row r="43" spans="1:90" ht="15" x14ac:dyDescent="0.25">
      <c r="J43" s="1"/>
      <c r="K43" s="1"/>
      <c r="L43" s="1"/>
      <c r="O43" s="1"/>
      <c r="P43" s="1"/>
      <c r="Q43" s="1"/>
      <c r="R43" s="1"/>
      <c r="S43" s="1"/>
      <c r="T43" s="29"/>
      <c r="U43" s="29"/>
      <c r="CG43" s="34" t="s">
        <v>240</v>
      </c>
      <c r="CH43" s="34"/>
      <c r="CI43" s="34"/>
      <c r="CJ43" s="34"/>
      <c r="CK43" s="34"/>
      <c r="CL43" s="34"/>
    </row>
    <row r="44" spans="1:90" ht="15.75" thickBot="1" x14ac:dyDescent="0.3">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35" t="str">
        <f t="shared" ref="CG44:CL44" si="14">CONCATENATE(CG$1,"_","Mounts")</f>
        <v>Jarl_Mounts</v>
      </c>
      <c r="CH44" s="35" t="str">
        <f t="shared" si="14"/>
        <v>Hersir_Mounts</v>
      </c>
      <c r="CI44" s="35" t="str">
        <f t="shared" si="14"/>
        <v>Hirdmen_Mounts</v>
      </c>
      <c r="CJ44" s="35" t="str">
        <f t="shared" si="14"/>
        <v>Shield_Maiden_Mounts</v>
      </c>
      <c r="CK44" s="35" t="str">
        <f t="shared" si="14"/>
        <v>Berserker_Mounts</v>
      </c>
      <c r="CL44" s="35" t="str">
        <f t="shared" si="14"/>
        <v>Bondi_Mounts</v>
      </c>
    </row>
    <row r="45" spans="1:90" ht="15" x14ac:dyDescent="0.25">
      <c r="J45" s="43"/>
      <c r="K45" s="1"/>
      <c r="L45" s="1"/>
      <c r="O45" s="1"/>
      <c r="P45" s="1"/>
      <c r="Q45" s="1"/>
      <c r="R45" s="1"/>
      <c r="S45" s="1"/>
      <c r="T45" s="29"/>
      <c r="CG45" s="34"/>
      <c r="CH45" s="34"/>
      <c r="CI45" s="34"/>
      <c r="CJ45" s="34"/>
      <c r="CK45" s="34"/>
      <c r="CL45" s="34"/>
    </row>
    <row r="46" spans="1:90" ht="15" x14ac:dyDescent="0.25">
      <c r="J46" s="1"/>
      <c r="K46" s="1"/>
      <c r="L46" s="1"/>
      <c r="O46" s="1"/>
      <c r="P46" s="1"/>
      <c r="Q46" s="1"/>
      <c r="R46" s="1"/>
      <c r="S46" s="1"/>
      <c r="T46" s="29"/>
      <c r="U46" s="29"/>
      <c r="CG46" s="34"/>
      <c r="CH46" s="34"/>
      <c r="CI46" s="34"/>
      <c r="CJ46" s="34"/>
      <c r="CK46" s="34"/>
      <c r="CL46" s="34"/>
    </row>
    <row r="47" spans="1:90" ht="15.75" thickBot="1" x14ac:dyDescent="0.3">
      <c r="A47" s="42" t="str">
        <f t="shared" ref="A47:I47" si="15">CONCATENATE(A$1,"_","Abilities")</f>
        <v>Arabic_Warhorse_Abilities</v>
      </c>
      <c r="B47" s="42" t="str">
        <f t="shared" si="15"/>
        <v>European_Warhorse_Abilities</v>
      </c>
      <c r="C47" s="42" t="str">
        <f t="shared" si="15"/>
        <v>Warhorse_Abilities</v>
      </c>
      <c r="D47" s="42" t="str">
        <f t="shared" si="15"/>
        <v>Elven_Warhorse_Abilities</v>
      </c>
      <c r="E47" s="42" t="str">
        <f t="shared" si="15"/>
        <v>Chaos_Warhorse_Abilities</v>
      </c>
      <c r="F47" s="42" t="str">
        <f t="shared" si="15"/>
        <v>Rat_Ogre_Bonebreaker_Abilities</v>
      </c>
      <c r="G47" s="42" t="str">
        <f t="shared" si="15"/>
        <v>Demigryph_Abilities</v>
      </c>
      <c r="H47" s="42" t="str">
        <f t="shared" si="15"/>
        <v>Cold_One_Abilities</v>
      </c>
      <c r="I47" s="42" t="str">
        <f t="shared" si="15"/>
        <v>Squig_Abilities</v>
      </c>
      <c r="J47" s="42" t="str">
        <f>CONCATENATE(J$1,"_","Abilities")</f>
        <v>Empire_State_Troop_Abilities</v>
      </c>
      <c r="K47" s="42" t="str">
        <f>CONCATENATE(K$1,"_","Abilities")</f>
        <v>Empire_State_Troop_Skirmisher_Abilities</v>
      </c>
      <c r="L47" s="42" t="str">
        <f t="shared" ref="L47:CE47" si="16">CONCATENATE(L$1,"_","Abilities")</f>
        <v>Reiksguard_Abilities</v>
      </c>
      <c r="M47" s="42" t="str">
        <f t="shared" si="16"/>
        <v>Empire_Captain_Abilities</v>
      </c>
      <c r="N47" s="42" t="str">
        <f t="shared" si="16"/>
        <v>Master_Engineer_Abilities</v>
      </c>
      <c r="O47" s="42" t="str">
        <f t="shared" si="16"/>
        <v>Greatsword_Abilities</v>
      </c>
      <c r="P47" s="42" t="str">
        <f t="shared" si="16"/>
        <v>Halfling_Abilities</v>
      </c>
      <c r="Q47" s="42" t="str">
        <f t="shared" si="16"/>
        <v>Mounted_Empire_Captain_Abilities</v>
      </c>
      <c r="R47" s="42" t="str">
        <f t="shared" si="16"/>
        <v>Mounted_Reiksguard_Abilities</v>
      </c>
      <c r="S47" s="42" t="str">
        <f t="shared" si="16"/>
        <v>Witch_Hunter_Abilities</v>
      </c>
      <c r="T47" s="42" t="str">
        <f t="shared" si="16"/>
        <v>Swordmaster_Abilities</v>
      </c>
      <c r="U47" s="42" t="str">
        <f t="shared" si="16"/>
        <v>White_Lion_Abilities</v>
      </c>
      <c r="V47" s="42" t="str">
        <f t="shared" si="16"/>
        <v>Phoenix_Guard_Abilities</v>
      </c>
      <c r="W47" s="42" t="str">
        <f t="shared" si="16"/>
        <v>Archer_Abilities</v>
      </c>
      <c r="X47" s="42" t="str">
        <f t="shared" si="16"/>
        <v>Noble_Abilities</v>
      </c>
      <c r="Y47" s="42" t="str">
        <f t="shared" si="16"/>
        <v>Mounted_Noble_Abilities</v>
      </c>
      <c r="Z47" s="42" t="str">
        <f t="shared" si="16"/>
        <v>Silver_Helm_Abilities</v>
      </c>
      <c r="AA47" s="42" t="str">
        <f t="shared" si="16"/>
        <v>Shadow_Warrior_Abilities</v>
      </c>
      <c r="AB47" s="42" t="str">
        <f t="shared" si="16"/>
        <v>Sea_Guard_Abilities</v>
      </c>
      <c r="AC47" s="42" t="str">
        <f t="shared" si="16"/>
        <v>Orc_Boy_Abilities</v>
      </c>
      <c r="AD47" s="42" t="str">
        <f t="shared" si="16"/>
        <v>Big_Un_Abilities</v>
      </c>
      <c r="AE47" s="42" t="str">
        <f t="shared" si="16"/>
        <v>Black_Orc_Abilities</v>
      </c>
      <c r="AF47" s="42" t="str">
        <f t="shared" si="16"/>
        <v>Savage_orc_Abilities</v>
      </c>
      <c r="AG47" s="42" t="str">
        <f t="shared" si="16"/>
        <v>Savage_Orc_Big_Un_Abilities</v>
      </c>
      <c r="AH47" s="42" t="str">
        <f t="shared" si="16"/>
        <v>Orc_Big_Boss_Abilities</v>
      </c>
      <c r="AI47" s="42" t="str">
        <f t="shared" si="16"/>
        <v>Arrer_Boy_Abilities</v>
      </c>
      <c r="AJ47" s="42" t="str">
        <f t="shared" si="16"/>
        <v>Night_Goblin_Abilities</v>
      </c>
      <c r="AK47" s="42" t="str">
        <f t="shared" si="16"/>
        <v>Night_Goblin_Big_Boss_Abilities</v>
      </c>
      <c r="AL47" s="42" t="str">
        <f t="shared" si="16"/>
        <v>Mounted_Night_Goblin_Big_Boss_Abilities</v>
      </c>
      <c r="AM47" s="42" t="str">
        <f t="shared" si="16"/>
        <v>Troll_Abilities</v>
      </c>
      <c r="AN47" s="42" t="str">
        <f t="shared" si="16"/>
        <v>Peasant_Abilities</v>
      </c>
      <c r="AO47" s="42" t="str">
        <f t="shared" si="16"/>
        <v>Bowman_Abilities</v>
      </c>
      <c r="AP47" s="42" t="str">
        <f t="shared" si="16"/>
        <v>Brettonian_Foot_Knight_Abilities</v>
      </c>
      <c r="AQ47" s="42" t="str">
        <f t="shared" si="16"/>
        <v>Mounted_Brettonian_Knight_Abilities</v>
      </c>
      <c r="AR47" s="42" t="str">
        <f t="shared" si="16"/>
        <v>Brettonian_Knight_Abilities</v>
      </c>
      <c r="AS47" s="42" t="str">
        <f t="shared" si="16"/>
        <v>Duke_Abilities</v>
      </c>
      <c r="AT47" s="42" t="str">
        <f t="shared" si="16"/>
        <v>Skavenslave_Abilities</v>
      </c>
      <c r="AU47" s="42" t="str">
        <f t="shared" si="16"/>
        <v>Clan_Rat_Abilities</v>
      </c>
      <c r="AV47" s="42" t="str">
        <f t="shared" si="16"/>
        <v>Gutter_Runner_Abilities</v>
      </c>
      <c r="AW47" s="42" t="str">
        <f t="shared" si="16"/>
        <v>Storm_Vermin_Abilities</v>
      </c>
      <c r="AX47" s="42" t="str">
        <f t="shared" si="16"/>
        <v>Rat_Ogre_Abilities</v>
      </c>
      <c r="AY47" s="42" t="str">
        <f t="shared" si="16"/>
        <v>Claw_Leader_Abilities</v>
      </c>
      <c r="AZ47" s="42" t="str">
        <f t="shared" si="16"/>
        <v>Mounted_Claw_Leader_Abilities</v>
      </c>
      <c r="BA47" s="42" t="str">
        <f t="shared" si="16"/>
        <v>Dwarf_Warrior_Abilities</v>
      </c>
      <c r="BB47" s="42" t="str">
        <f t="shared" si="16"/>
        <v>Slayer_Abilities</v>
      </c>
      <c r="BC47" s="42" t="str">
        <f t="shared" si="16"/>
        <v>Ironbreaker_Abilities</v>
      </c>
      <c r="BD47" s="42" t="str">
        <f t="shared" si="16"/>
        <v>Hammerer_Abilities</v>
      </c>
      <c r="BE47" s="42" t="str">
        <f t="shared" si="16"/>
        <v>Dwarf_Captain_Abilities</v>
      </c>
      <c r="BF47" s="42" t="str">
        <f t="shared" si="16"/>
        <v>Mounted_Warrior_of_Chaos_Abilities</v>
      </c>
      <c r="BG47" s="42" t="str">
        <f t="shared" si="16"/>
        <v>Warrior_of_Chaos_Abilities</v>
      </c>
      <c r="BH47" s="42" t="str">
        <f t="shared" si="16"/>
        <v>Marauder_Abilities</v>
      </c>
      <c r="BI47" s="42" t="str">
        <f t="shared" si="16"/>
        <v>Mounted_Exalted_Champion_Abilities</v>
      </c>
      <c r="BJ47" s="42" t="str">
        <f t="shared" si="16"/>
        <v>Exalted_Champion_Abilities</v>
      </c>
      <c r="BK47" s="42" t="str">
        <f t="shared" si="16"/>
        <v>Dark_Elf_Warrior_Abilities</v>
      </c>
      <c r="BL47" s="42"/>
      <c r="BM47" s="42" t="str">
        <f t="shared" si="16"/>
        <v>Witch_Elf_Abilities</v>
      </c>
      <c r="BN47" s="42" t="str">
        <f t="shared" si="16"/>
        <v>Dark_Elf_Corsair_Abilities</v>
      </c>
      <c r="BO47" s="42" t="str">
        <f t="shared" si="16"/>
        <v>Executioner_Abilities</v>
      </c>
      <c r="BP47" s="42" t="str">
        <f t="shared" si="16"/>
        <v>Shade_Abilities</v>
      </c>
      <c r="BQ47" s="42" t="str">
        <f t="shared" si="16"/>
        <v>Mounted_Dark_Elf_Master_Abilities</v>
      </c>
      <c r="BR47" s="42" t="str">
        <f t="shared" si="16"/>
        <v>Dark_Elf_Master_Abilities</v>
      </c>
      <c r="BS47" s="42" t="str">
        <f t="shared" si="16"/>
        <v>Cathayan_Captain_Abilities</v>
      </c>
      <c r="BT47" s="42" t="str">
        <f t="shared" si="16"/>
        <v>Mounted_Cathayan_Captain_Abilities</v>
      </c>
      <c r="BU47" s="42" t="str">
        <f t="shared" si="16"/>
        <v>Dragon_Cavalry_Abilities</v>
      </c>
      <c r="BV47" s="42" t="str">
        <f t="shared" si="16"/>
        <v>Imperial_Infantry_Abilities</v>
      </c>
      <c r="BW47" s="42" t="str">
        <f t="shared" si="16"/>
        <v>Levy-Infantry_Abilities</v>
      </c>
      <c r="BX47" s="42" t="str">
        <f t="shared" si="16"/>
        <v>Dragonblade_Abilities</v>
      </c>
      <c r="BY47" s="42" t="str">
        <f t="shared" si="16"/>
        <v>Imperial_Guard_Abilities</v>
      </c>
      <c r="BZ47" s="42" t="str">
        <f t="shared" si="16"/>
        <v>Temple_Dog_Abilities</v>
      </c>
      <c r="CA47" s="42" t="str">
        <f t="shared" si="16"/>
        <v>Hatamoto_Abilities</v>
      </c>
      <c r="CB47" s="42" t="str">
        <f t="shared" si="16"/>
        <v>Mounted_Hatamoto_Abilities</v>
      </c>
      <c r="CC47" s="42" t="str">
        <f t="shared" si="16"/>
        <v>Samurai_Abilities</v>
      </c>
      <c r="CD47" s="42" t="str">
        <f t="shared" si="16"/>
        <v>Mounted_Samurai_Abilities</v>
      </c>
      <c r="CE47" s="42" t="str">
        <f t="shared" si="16"/>
        <v>Ashiguru_Abilities</v>
      </c>
      <c r="CF47" s="42" t="str">
        <f>CONCATENATE(CF$1,"_","Abilities")</f>
        <v>Nipponese_Leves_Abilities</v>
      </c>
      <c r="CG47" s="34"/>
      <c r="CH47" s="34"/>
      <c r="CI47" s="34"/>
      <c r="CJ47" s="34"/>
      <c r="CK47" s="34"/>
      <c r="CL47" s="34"/>
    </row>
    <row r="48" spans="1:90" ht="15.75" thickBot="1" x14ac:dyDescent="0.3">
      <c r="F48" t="s">
        <v>340</v>
      </c>
      <c r="G48" t="s">
        <v>340</v>
      </c>
      <c r="H48" t="s">
        <v>340</v>
      </c>
      <c r="I48" t="s">
        <v>340</v>
      </c>
      <c r="J48" s="1" t="s">
        <v>20</v>
      </c>
      <c r="K48" s="1" t="s">
        <v>22</v>
      </c>
      <c r="L48" s="1"/>
      <c r="M48" t="s">
        <v>25</v>
      </c>
      <c r="O48" s="1" t="s">
        <v>20</v>
      </c>
      <c r="P48" s="1" t="s">
        <v>27</v>
      </c>
      <c r="Q48" t="s">
        <v>25</v>
      </c>
      <c r="R48" s="1"/>
      <c r="S48" s="1" t="s">
        <v>32</v>
      </c>
      <c r="T48" t="s">
        <v>35</v>
      </c>
      <c r="U48" t="s">
        <v>39</v>
      </c>
      <c r="V48" t="s">
        <v>41</v>
      </c>
      <c r="W48" t="s">
        <v>36</v>
      </c>
      <c r="X48" t="s">
        <v>36</v>
      </c>
      <c r="Y48" t="s">
        <v>36</v>
      </c>
      <c r="Z48" t="s">
        <v>36</v>
      </c>
      <c r="AA48" t="s">
        <v>36</v>
      </c>
      <c r="AB48" t="s">
        <v>36</v>
      </c>
      <c r="AC48" t="s">
        <v>50</v>
      </c>
      <c r="AD48" t="s">
        <v>50</v>
      </c>
      <c r="AE48" t="s">
        <v>50</v>
      </c>
      <c r="AF48" t="s">
        <v>50</v>
      </c>
      <c r="AG48" t="s">
        <v>50</v>
      </c>
      <c r="AH48" t="s">
        <v>50</v>
      </c>
      <c r="AI48" t="s">
        <v>50</v>
      </c>
      <c r="AN48" t="s">
        <v>63</v>
      </c>
      <c r="AO48" t="s">
        <v>174</v>
      </c>
      <c r="AP48" t="s">
        <v>66</v>
      </c>
      <c r="AQ48" t="s">
        <v>66</v>
      </c>
      <c r="AR48" t="s">
        <v>66</v>
      </c>
      <c r="AS48" t="s">
        <v>66</v>
      </c>
      <c r="AT48" s="9" t="s">
        <v>71</v>
      </c>
      <c r="AU48" s="9" t="s">
        <v>71</v>
      </c>
      <c r="AV48" t="s">
        <v>47</v>
      </c>
      <c r="AW48" s="9" t="s">
        <v>71</v>
      </c>
      <c r="AX48" s="9"/>
      <c r="AY48" s="9" t="s">
        <v>71</v>
      </c>
      <c r="AZ48" s="9" t="s">
        <v>71</v>
      </c>
      <c r="BA48" t="s">
        <v>80</v>
      </c>
      <c r="BB48" s="9" t="s">
        <v>82</v>
      </c>
      <c r="BC48" t="s">
        <v>80</v>
      </c>
      <c r="BE48" t="s">
        <v>80</v>
      </c>
      <c r="BF48" t="s">
        <v>89</v>
      </c>
      <c r="BG48" t="s">
        <v>89</v>
      </c>
      <c r="BH48" t="s">
        <v>89</v>
      </c>
      <c r="BI48" t="s">
        <v>89</v>
      </c>
      <c r="BJ48" t="s">
        <v>89</v>
      </c>
      <c r="BK48" s="9" t="s">
        <v>95</v>
      </c>
      <c r="BL48" s="9" t="s">
        <v>95</v>
      </c>
      <c r="BM48" s="9" t="s">
        <v>95</v>
      </c>
      <c r="BN48" s="9" t="s">
        <v>95</v>
      </c>
      <c r="BO48" s="9" t="s">
        <v>95</v>
      </c>
      <c r="BP48" s="9" t="s">
        <v>95</v>
      </c>
      <c r="BQ48" s="9" t="s">
        <v>95</v>
      </c>
      <c r="BR48" s="9" t="s">
        <v>95</v>
      </c>
      <c r="CA48" s="9" t="s">
        <v>175</v>
      </c>
      <c r="CB48" s="9" t="s">
        <v>175</v>
      </c>
      <c r="CC48" s="9" t="s">
        <v>175</v>
      </c>
      <c r="CD48" s="9" t="s">
        <v>175</v>
      </c>
      <c r="CG48" s="35" t="str">
        <f t="shared" ref="CG48:CL48" si="17">CONCATENATE(CG$1,"_","Upgrades")</f>
        <v>Jarl_Upgrades</v>
      </c>
      <c r="CH48" s="35" t="str">
        <f t="shared" si="17"/>
        <v>Hersir_Upgrades</v>
      </c>
      <c r="CI48" s="35" t="str">
        <f t="shared" si="17"/>
        <v>Hirdmen_Upgrades</v>
      </c>
      <c r="CJ48" s="35" t="str">
        <f t="shared" si="17"/>
        <v>Shield_Maiden_Upgrades</v>
      </c>
      <c r="CK48" s="35" t="str">
        <f t="shared" si="17"/>
        <v>Berserker_Upgrades</v>
      </c>
      <c r="CL48" s="35" t="str">
        <f t="shared" si="17"/>
        <v>Bondi_Upgrades</v>
      </c>
    </row>
    <row r="49" spans="1:90" ht="15" x14ac:dyDescent="0.25">
      <c r="F49" s="9"/>
      <c r="G49" s="9"/>
      <c r="J49" s="1"/>
      <c r="K49" s="1"/>
      <c r="L49" s="1"/>
      <c r="O49" s="1"/>
      <c r="P49" s="1"/>
      <c r="Q49" s="1"/>
      <c r="R49" s="1"/>
      <c r="S49" s="1"/>
      <c r="T49" t="s">
        <v>36</v>
      </c>
      <c r="U49" t="s">
        <v>36</v>
      </c>
      <c r="V49" t="s">
        <v>36</v>
      </c>
      <c r="W49" s="9" t="s">
        <v>37</v>
      </c>
      <c r="X49" s="9" t="s">
        <v>37</v>
      </c>
      <c r="Y49" s="9" t="s">
        <v>37</v>
      </c>
      <c r="Z49" s="9" t="s">
        <v>37</v>
      </c>
      <c r="AA49" s="9" t="s">
        <v>37</v>
      </c>
      <c r="AB49" s="9" t="s">
        <v>37</v>
      </c>
      <c r="AF49" s="9" t="s">
        <v>53</v>
      </c>
      <c r="AG49" s="9" t="s">
        <v>53</v>
      </c>
      <c r="AH49" s="9" t="s">
        <v>176</v>
      </c>
      <c r="AP49" s="9" t="s">
        <v>177</v>
      </c>
      <c r="AQ49" s="9" t="s">
        <v>177</v>
      </c>
      <c r="AR49" s="9" t="s">
        <v>177</v>
      </c>
      <c r="AS49" s="9" t="s">
        <v>177</v>
      </c>
      <c r="AV49" s="9" t="s">
        <v>71</v>
      </c>
      <c r="BB49" s="9" t="s">
        <v>83</v>
      </c>
      <c r="BK49" t="s">
        <v>36</v>
      </c>
      <c r="BL49" t="s">
        <v>36</v>
      </c>
      <c r="BM49" t="s">
        <v>36</v>
      </c>
      <c r="BN49" t="s">
        <v>36</v>
      </c>
      <c r="BO49" t="s">
        <v>36</v>
      </c>
      <c r="BP49" t="s">
        <v>36</v>
      </c>
      <c r="BQ49" t="s">
        <v>36</v>
      </c>
      <c r="BR49" t="s">
        <v>36</v>
      </c>
      <c r="CG49" s="40" t="s">
        <v>248</v>
      </c>
      <c r="CH49" s="40" t="s">
        <v>249</v>
      </c>
      <c r="CI49" s="40" t="s">
        <v>250</v>
      </c>
      <c r="CJ49" s="40" t="s">
        <v>250</v>
      </c>
      <c r="CK49" s="40" t="s">
        <v>251</v>
      </c>
      <c r="CL49" s="34"/>
    </row>
    <row r="50" spans="1:90" ht="15" x14ac:dyDescent="0.25">
      <c r="F50" s="9"/>
      <c r="G50" s="9"/>
      <c r="J50" s="1"/>
      <c r="K50" s="1"/>
      <c r="L50" s="1"/>
      <c r="O50" s="1"/>
      <c r="P50" s="1"/>
      <c r="Q50" s="1"/>
      <c r="R50" s="1"/>
      <c r="S50" s="1"/>
      <c r="T50" s="9" t="s">
        <v>37</v>
      </c>
      <c r="U50" s="9" t="s">
        <v>37</v>
      </c>
      <c r="V50" s="9" t="s">
        <v>37</v>
      </c>
      <c r="AA50" t="s">
        <v>47</v>
      </c>
      <c r="AS50" t="s">
        <v>178</v>
      </c>
      <c r="BM50" s="9" t="s">
        <v>98</v>
      </c>
      <c r="BP50" t="s">
        <v>47</v>
      </c>
      <c r="CG50" s="40" t="s">
        <v>249</v>
      </c>
      <c r="CH50" s="40" t="s">
        <v>250</v>
      </c>
      <c r="CI50" s="40" t="s">
        <v>252</v>
      </c>
      <c r="CJ50" s="40" t="s">
        <v>252</v>
      </c>
      <c r="CK50" s="34"/>
      <c r="CL50" s="34"/>
    </row>
    <row r="51" spans="1:90" ht="15" x14ac:dyDescent="0.25">
      <c r="F51" s="9"/>
      <c r="G51" s="9"/>
      <c r="J51" s="1"/>
      <c r="K51" s="1"/>
      <c r="L51" s="1"/>
      <c r="O51" s="1"/>
      <c r="P51" s="1"/>
      <c r="Q51" s="1"/>
      <c r="R51" s="1"/>
      <c r="S51" s="1"/>
      <c r="CG51" s="40" t="s">
        <v>250</v>
      </c>
      <c r="CH51" s="40" t="s">
        <v>252</v>
      </c>
      <c r="CI51" s="34"/>
      <c r="CJ51" s="34"/>
      <c r="CK51" s="34"/>
      <c r="CL51" s="34"/>
    </row>
    <row r="52" spans="1:90" ht="15" x14ac:dyDescent="0.25">
      <c r="J52" s="1"/>
      <c r="K52" s="1"/>
      <c r="L52" s="1"/>
      <c r="O52" s="1"/>
      <c r="P52" s="1"/>
      <c r="Q52" s="1"/>
      <c r="R52" s="1"/>
      <c r="S52" s="1"/>
      <c r="CG52" s="40" t="s">
        <v>252</v>
      </c>
      <c r="CH52" s="40" t="s">
        <v>253</v>
      </c>
      <c r="CI52" s="34"/>
      <c r="CJ52" s="34"/>
      <c r="CK52" s="34"/>
      <c r="CL52" s="34"/>
    </row>
    <row r="53" spans="1:90" ht="15.75" thickBot="1" x14ac:dyDescent="0.3">
      <c r="A53" s="42" t="str">
        <f t="shared" ref="A53:I53" si="18">CONCATENATE(A$1,"_","Upgrades")</f>
        <v>Arabic_Warhorse_Upgrades</v>
      </c>
      <c r="B53" s="42" t="str">
        <f t="shared" si="18"/>
        <v>European_Warhorse_Upgrades</v>
      </c>
      <c r="C53" s="42" t="str">
        <f t="shared" si="18"/>
        <v>Warhorse_Upgrades</v>
      </c>
      <c r="D53" s="42" t="str">
        <f t="shared" si="18"/>
        <v>Elven_Warhorse_Upgrades</v>
      </c>
      <c r="E53" s="42" t="str">
        <f t="shared" si="18"/>
        <v>Chaos_Warhorse_Upgrades</v>
      </c>
      <c r="F53" s="42" t="str">
        <f t="shared" si="18"/>
        <v>Rat_Ogre_Bonebreaker_Upgrades</v>
      </c>
      <c r="G53" s="42" t="str">
        <f t="shared" si="18"/>
        <v>Demigryph_Upgrades</v>
      </c>
      <c r="H53" s="42" t="str">
        <f t="shared" si="18"/>
        <v>Cold_One_Upgrades</v>
      </c>
      <c r="I53" s="42" t="str">
        <f t="shared" si="18"/>
        <v>Squig_Upgrades</v>
      </c>
      <c r="J53" s="42" t="str">
        <f>CONCATENATE(J$1,"_","Upgrades")</f>
        <v>Empire_State_Troop_Upgrades</v>
      </c>
      <c r="K53" s="42" t="str">
        <f>CONCATENATE(K$1,"_","Upgrades")</f>
        <v>Empire_State_Troop_Skirmisher_Upgrades</v>
      </c>
      <c r="L53" s="42" t="str">
        <f t="shared" ref="L53:CE53" si="19">CONCATENATE(L$1,"_","Upgrades")</f>
        <v>Reiksguard_Upgrades</v>
      </c>
      <c r="M53" s="42" t="str">
        <f t="shared" si="19"/>
        <v>Empire_Captain_Upgrades</v>
      </c>
      <c r="N53" s="42" t="str">
        <f t="shared" si="19"/>
        <v>Master_Engineer_Upgrades</v>
      </c>
      <c r="O53" s="42" t="str">
        <f t="shared" si="19"/>
        <v>Greatsword_Upgrades</v>
      </c>
      <c r="P53" s="42" t="str">
        <f t="shared" si="19"/>
        <v>Halfling_Upgrades</v>
      </c>
      <c r="Q53" s="42" t="str">
        <f t="shared" si="19"/>
        <v>Mounted_Empire_Captain_Upgrades</v>
      </c>
      <c r="R53" s="42" t="str">
        <f t="shared" si="19"/>
        <v>Mounted_Reiksguard_Upgrades</v>
      </c>
      <c r="S53" s="42" t="str">
        <f t="shared" si="19"/>
        <v>Witch_Hunter_Upgrades</v>
      </c>
      <c r="T53" s="42" t="str">
        <f t="shared" si="19"/>
        <v>Swordmaster_Upgrades</v>
      </c>
      <c r="U53" s="42" t="str">
        <f t="shared" si="19"/>
        <v>White_Lion_Upgrades</v>
      </c>
      <c r="V53" s="42" t="str">
        <f t="shared" si="19"/>
        <v>Phoenix_Guard_Upgrades</v>
      </c>
      <c r="W53" s="42" t="str">
        <f t="shared" si="19"/>
        <v>Archer_Upgrades</v>
      </c>
      <c r="X53" s="42" t="str">
        <f t="shared" si="19"/>
        <v>Noble_Upgrades</v>
      </c>
      <c r="Y53" s="42" t="str">
        <f t="shared" si="19"/>
        <v>Mounted_Noble_Upgrades</v>
      </c>
      <c r="Z53" s="42" t="str">
        <f t="shared" si="19"/>
        <v>Silver_Helm_Upgrades</v>
      </c>
      <c r="AA53" s="42" t="str">
        <f t="shared" si="19"/>
        <v>Shadow_Warrior_Upgrades</v>
      </c>
      <c r="AB53" s="42" t="str">
        <f t="shared" si="19"/>
        <v>Sea_Guard_Upgrades</v>
      </c>
      <c r="AC53" s="42" t="str">
        <f t="shared" si="19"/>
        <v>Orc_Boy_Upgrades</v>
      </c>
      <c r="AD53" s="42" t="str">
        <f t="shared" si="19"/>
        <v>Big_Un_Upgrades</v>
      </c>
      <c r="AE53" s="42" t="str">
        <f t="shared" si="19"/>
        <v>Black_Orc_Upgrades</v>
      </c>
      <c r="AF53" s="42" t="str">
        <f t="shared" si="19"/>
        <v>Savage_orc_Upgrades</v>
      </c>
      <c r="AG53" s="42" t="str">
        <f t="shared" si="19"/>
        <v>Savage_Orc_Big_Un_Upgrades</v>
      </c>
      <c r="AH53" s="42" t="str">
        <f t="shared" si="19"/>
        <v>Orc_Big_Boss_Upgrades</v>
      </c>
      <c r="AI53" s="42" t="str">
        <f t="shared" si="19"/>
        <v>Arrer_Boy_Upgrades</v>
      </c>
      <c r="AJ53" s="42" t="str">
        <f t="shared" si="19"/>
        <v>Night_Goblin_Upgrades</v>
      </c>
      <c r="AK53" s="42" t="str">
        <f t="shared" si="19"/>
        <v>Night_Goblin_Big_Boss_Upgrades</v>
      </c>
      <c r="AL53" s="42" t="str">
        <f t="shared" si="19"/>
        <v>Mounted_Night_Goblin_Big_Boss_Upgrades</v>
      </c>
      <c r="AM53" s="42" t="str">
        <f t="shared" si="19"/>
        <v>Troll_Upgrades</v>
      </c>
      <c r="AN53" s="42" t="str">
        <f t="shared" si="19"/>
        <v>Peasant_Upgrades</v>
      </c>
      <c r="AO53" s="42" t="str">
        <f t="shared" si="19"/>
        <v>Bowman_Upgrades</v>
      </c>
      <c r="AP53" s="42" t="str">
        <f t="shared" si="19"/>
        <v>Brettonian_Foot_Knight_Upgrades</v>
      </c>
      <c r="AQ53" s="42" t="str">
        <f t="shared" si="19"/>
        <v>Mounted_Brettonian_Knight_Upgrades</v>
      </c>
      <c r="AR53" s="42" t="str">
        <f t="shared" si="19"/>
        <v>Brettonian_Knight_Upgrades</v>
      </c>
      <c r="AS53" s="42" t="str">
        <f t="shared" si="19"/>
        <v>Duke_Upgrades</v>
      </c>
      <c r="AT53" s="42" t="str">
        <f t="shared" si="19"/>
        <v>Skavenslave_Upgrades</v>
      </c>
      <c r="AU53" s="42" t="str">
        <f t="shared" si="19"/>
        <v>Clan_Rat_Upgrades</v>
      </c>
      <c r="AV53" s="42" t="str">
        <f t="shared" si="19"/>
        <v>Gutter_Runner_Upgrades</v>
      </c>
      <c r="AW53" s="42" t="str">
        <f t="shared" si="19"/>
        <v>Storm_Vermin_Upgrades</v>
      </c>
      <c r="AX53" s="42" t="str">
        <f t="shared" si="19"/>
        <v>Rat_Ogre_Upgrades</v>
      </c>
      <c r="AY53" s="42" t="str">
        <f t="shared" si="19"/>
        <v>Claw_Leader_Upgrades</v>
      </c>
      <c r="AZ53" s="42" t="str">
        <f t="shared" si="19"/>
        <v>Mounted_Claw_Leader_Upgrades</v>
      </c>
      <c r="BA53" s="42" t="str">
        <f t="shared" si="19"/>
        <v>Dwarf_Warrior_Upgrades</v>
      </c>
      <c r="BB53" s="42" t="str">
        <f t="shared" si="19"/>
        <v>Slayer_Upgrades</v>
      </c>
      <c r="BC53" s="42" t="str">
        <f t="shared" si="19"/>
        <v>Ironbreaker_Upgrades</v>
      </c>
      <c r="BD53" s="42" t="str">
        <f t="shared" si="19"/>
        <v>Hammerer_Upgrades</v>
      </c>
      <c r="BE53" s="42" t="str">
        <f t="shared" si="19"/>
        <v>Dwarf_Captain_Upgrades</v>
      </c>
      <c r="BF53" s="42" t="str">
        <f t="shared" si="19"/>
        <v>Mounted_Warrior_of_Chaos_Upgrades</v>
      </c>
      <c r="BG53" s="42" t="str">
        <f t="shared" si="19"/>
        <v>Warrior_of_Chaos_Upgrades</v>
      </c>
      <c r="BH53" s="42" t="str">
        <f t="shared" si="19"/>
        <v>Marauder_Upgrades</v>
      </c>
      <c r="BI53" s="42" t="str">
        <f t="shared" si="19"/>
        <v>Mounted_Exalted_Champion_Upgrades</v>
      </c>
      <c r="BJ53" s="42" t="str">
        <f t="shared" si="19"/>
        <v>Exalted_Champion_Upgrades</v>
      </c>
      <c r="BK53" s="42" t="str">
        <f t="shared" si="19"/>
        <v>Dark_Elf_Warrior_Upgrades</v>
      </c>
      <c r="BL53" s="42" t="str">
        <f t="shared" si="19"/>
        <v>Dreadknight_Upgrades</v>
      </c>
      <c r="BM53" s="42" t="str">
        <f t="shared" si="19"/>
        <v>Witch_Elf_Upgrades</v>
      </c>
      <c r="BN53" s="42" t="str">
        <f t="shared" si="19"/>
        <v>Dark_Elf_Corsair_Upgrades</v>
      </c>
      <c r="BO53" s="42" t="str">
        <f t="shared" si="19"/>
        <v>Executioner_Upgrades</v>
      </c>
      <c r="BP53" s="42" t="str">
        <f t="shared" si="19"/>
        <v>Shade_Upgrades</v>
      </c>
      <c r="BQ53" s="42" t="str">
        <f t="shared" si="19"/>
        <v>Mounted_Dark_Elf_Master_Upgrades</v>
      </c>
      <c r="BR53" s="42" t="str">
        <f t="shared" si="19"/>
        <v>Dark_Elf_Master_Upgrades</v>
      </c>
      <c r="BS53" s="42" t="str">
        <f t="shared" si="19"/>
        <v>Cathayan_Captain_Upgrades</v>
      </c>
      <c r="BT53" s="42" t="str">
        <f t="shared" si="19"/>
        <v>Mounted_Cathayan_Captain_Upgrades</v>
      </c>
      <c r="BU53" s="42" t="str">
        <f t="shared" si="19"/>
        <v>Dragon_Cavalry_Upgrades</v>
      </c>
      <c r="BV53" s="42" t="str">
        <f t="shared" si="19"/>
        <v>Imperial_Infantry_Upgrades</v>
      </c>
      <c r="BW53" s="42" t="str">
        <f t="shared" si="19"/>
        <v>Levy-Infantry_Upgrades</v>
      </c>
      <c r="BX53" s="42" t="str">
        <f t="shared" si="19"/>
        <v>Dragonblade_Upgrades</v>
      </c>
      <c r="BY53" s="42" t="str">
        <f t="shared" si="19"/>
        <v>Imperial_Guard_Upgrades</v>
      </c>
      <c r="BZ53" s="42" t="str">
        <f t="shared" si="19"/>
        <v>Temple_Dog_Upgrades</v>
      </c>
      <c r="CA53" s="42" t="str">
        <f t="shared" si="19"/>
        <v>Hatamoto_Upgrades</v>
      </c>
      <c r="CB53" s="42" t="str">
        <f t="shared" si="19"/>
        <v>Mounted_Hatamoto_Upgrades</v>
      </c>
      <c r="CC53" s="42" t="str">
        <f t="shared" si="19"/>
        <v>Samurai_Upgrades</v>
      </c>
      <c r="CD53" s="42" t="str">
        <f t="shared" si="19"/>
        <v>Mounted_Samurai_Upgrades</v>
      </c>
      <c r="CE53" s="42" t="str">
        <f t="shared" si="19"/>
        <v>Ashiguru_Upgrades</v>
      </c>
      <c r="CF53" s="42" t="str">
        <f>CONCATENATE(CF$1,"_","Upgrades")</f>
        <v>Nipponese_Leves_Upgrades</v>
      </c>
      <c r="CG53" s="40" t="s">
        <v>253</v>
      </c>
      <c r="CH53" s="40" t="s">
        <v>254</v>
      </c>
      <c r="CI53" s="34"/>
      <c r="CJ53" s="34"/>
      <c r="CK53" s="34"/>
      <c r="CL53" s="34"/>
    </row>
    <row r="54" spans="1:90" ht="15" x14ac:dyDescent="0.25">
      <c r="A54" t="s">
        <v>179</v>
      </c>
      <c r="B54" t="s">
        <v>179</v>
      </c>
      <c r="C54" t="s">
        <v>179</v>
      </c>
      <c r="D54" t="s">
        <v>179</v>
      </c>
      <c r="E54" t="s">
        <v>179</v>
      </c>
      <c r="F54" t="s">
        <v>180</v>
      </c>
      <c r="J54" s="1"/>
      <c r="K54" s="1" t="s">
        <v>181</v>
      </c>
      <c r="L54" s="1"/>
      <c r="O54" s="1"/>
      <c r="P54" s="1" t="s">
        <v>181</v>
      </c>
      <c r="Q54" s="1"/>
      <c r="R54" s="1"/>
      <c r="S54" s="1"/>
      <c r="U54" t="s">
        <v>171</v>
      </c>
      <c r="AA54" t="s">
        <v>181</v>
      </c>
      <c r="AP54" s="9"/>
      <c r="AQ54" s="9" t="s">
        <v>182</v>
      </c>
      <c r="AR54" s="9" t="s">
        <v>182</v>
      </c>
      <c r="AS54" s="9" t="s">
        <v>182</v>
      </c>
      <c r="AV54" s="9" t="s">
        <v>98</v>
      </c>
      <c r="AX54" t="s">
        <v>180</v>
      </c>
      <c r="BF54" t="s">
        <v>183</v>
      </c>
      <c r="BG54" t="s">
        <v>183</v>
      </c>
      <c r="BH54" t="s">
        <v>183</v>
      </c>
      <c r="BI54" t="s">
        <v>183</v>
      </c>
      <c r="BJ54" t="s">
        <v>183</v>
      </c>
      <c r="BN54" t="s">
        <v>172</v>
      </c>
      <c r="BP54" t="s">
        <v>181</v>
      </c>
      <c r="BR54" t="s">
        <v>172</v>
      </c>
      <c r="CA54" t="s">
        <v>173</v>
      </c>
      <c r="CB54" t="s">
        <v>173</v>
      </c>
      <c r="CC54" t="s">
        <v>184</v>
      </c>
      <c r="CD54" t="s">
        <v>184</v>
      </c>
      <c r="CG54" s="40" t="s">
        <v>254</v>
      </c>
      <c r="CH54" s="40"/>
      <c r="CI54" s="34"/>
      <c r="CJ54" s="34"/>
      <c r="CK54" s="34"/>
      <c r="CL54" s="34"/>
    </row>
    <row r="55" spans="1:90" x14ac:dyDescent="0.2">
      <c r="F55" s="9" t="s">
        <v>185</v>
      </c>
      <c r="G55" s="9"/>
      <c r="J55" s="1"/>
      <c r="K55" s="1"/>
      <c r="L55" s="1"/>
      <c r="AP55" s="9"/>
      <c r="AQ55" s="9" t="s">
        <v>186</v>
      </c>
      <c r="AR55" s="9"/>
      <c r="AS55" s="9" t="s">
        <v>186</v>
      </c>
      <c r="AX55" s="9" t="s">
        <v>185</v>
      </c>
      <c r="BF55" t="s">
        <v>187</v>
      </c>
      <c r="BG55" t="s">
        <v>187</v>
      </c>
      <c r="BH55" t="s">
        <v>187</v>
      </c>
      <c r="BI55" t="s">
        <v>187</v>
      </c>
      <c r="BJ55" t="s">
        <v>187</v>
      </c>
      <c r="CC55" t="s">
        <v>173</v>
      </c>
      <c r="CD55" t="s">
        <v>173</v>
      </c>
    </row>
    <row r="56" spans="1:90" x14ac:dyDescent="0.2">
      <c r="J56" s="1"/>
      <c r="K56" s="1"/>
      <c r="L56" s="1"/>
      <c r="AP56" s="9"/>
      <c r="AQ56" s="9" t="s">
        <v>188</v>
      </c>
      <c r="AR56" s="9"/>
      <c r="AS56" s="9" t="s">
        <v>188</v>
      </c>
      <c r="AX56" s="9" t="s">
        <v>189</v>
      </c>
      <c r="BF56" t="s">
        <v>190</v>
      </c>
      <c r="BG56" t="s">
        <v>190</v>
      </c>
      <c r="BH56" t="s">
        <v>190</v>
      </c>
      <c r="BI56" t="s">
        <v>190</v>
      </c>
      <c r="BJ56" t="s">
        <v>190</v>
      </c>
    </row>
    <row r="57" spans="1:90" x14ac:dyDescent="0.2">
      <c r="J57" s="1"/>
      <c r="K57" s="1"/>
      <c r="L57" s="1"/>
      <c r="AP57" s="9"/>
      <c r="AQ57" s="9"/>
      <c r="AR57" s="9"/>
      <c r="AS57" s="9"/>
      <c r="AX57" s="9" t="s">
        <v>191</v>
      </c>
    </row>
    <row r="58" spans="1:90" x14ac:dyDescent="0.2">
      <c r="J58" s="1"/>
      <c r="K58" s="1"/>
      <c r="L58" s="1"/>
      <c r="AP58" s="9"/>
      <c r="AQ58" s="9"/>
      <c r="AR58" s="9"/>
      <c r="AS58" s="9"/>
    </row>
    <row r="59" spans="1:90" x14ac:dyDescent="0.2">
      <c r="J59" s="1"/>
      <c r="K59" s="1"/>
      <c r="L59" s="1"/>
    </row>
    <row r="60" spans="1:90" ht="15.75" thickBot="1" x14ac:dyDescent="0.3">
      <c r="A60" s="42" t="str">
        <f>CONCATENATE(A$1,"_","Type")</f>
        <v>Arabic_Warhorse_Type</v>
      </c>
      <c r="B60" s="42" t="str">
        <f>CONCATENATE(B$1,"_","Type")</f>
        <v>European_Warhorse_Type</v>
      </c>
      <c r="C60" s="42" t="str">
        <f>CONCATENATE(C$1,"_","Type")</f>
        <v>Warhorse_Type</v>
      </c>
      <c r="D60" s="42" t="str">
        <f t="shared" ref="D60:I60" si="20">CONCATENATE(D$1,"_","Type")</f>
        <v>Elven_Warhorse_Type</v>
      </c>
      <c r="E60" s="42" t="str">
        <f t="shared" si="20"/>
        <v>Chaos_Warhorse_Type</v>
      </c>
      <c r="F60" s="42" t="str">
        <f t="shared" si="20"/>
        <v>Rat_Ogre_Bonebreaker_Type</v>
      </c>
      <c r="G60" s="42" t="str">
        <f t="shared" si="20"/>
        <v>Demigryph_Type</v>
      </c>
      <c r="H60" s="42" t="str">
        <f t="shared" si="20"/>
        <v>Cold_One_Type</v>
      </c>
      <c r="I60" s="42" t="str">
        <f t="shared" si="20"/>
        <v>Squig_Type</v>
      </c>
      <c r="J60" s="42" t="str">
        <f>CONCATENATE(J$1,"_","Mounts")</f>
        <v>Empire_State_Troop_Mounts</v>
      </c>
      <c r="K60" s="42" t="str">
        <f t="shared" ref="K60:CE60" si="21">CONCATENATE(K$1,"_","Mounts")</f>
        <v>Empire_State_Troop_Skirmisher_Mounts</v>
      </c>
      <c r="L60" s="42" t="str">
        <f t="shared" si="21"/>
        <v>Reiksguard_Mounts</v>
      </c>
      <c r="M60" s="42" t="str">
        <f t="shared" si="21"/>
        <v>Empire_Captain_Mounts</v>
      </c>
      <c r="N60" s="42" t="str">
        <f t="shared" si="21"/>
        <v>Master_Engineer_Mounts</v>
      </c>
      <c r="O60" s="42" t="str">
        <f t="shared" si="21"/>
        <v>Greatsword_Mounts</v>
      </c>
      <c r="P60" s="42" t="str">
        <f t="shared" si="21"/>
        <v>Halfling_Mounts</v>
      </c>
      <c r="Q60" s="42" t="str">
        <f t="shared" si="21"/>
        <v>Mounted_Empire_Captain_Mounts</v>
      </c>
      <c r="R60" s="42" t="str">
        <f t="shared" si="21"/>
        <v>Mounted_Reiksguard_Mounts</v>
      </c>
      <c r="S60" s="42" t="str">
        <f t="shared" si="21"/>
        <v>Witch_Hunter_Mounts</v>
      </c>
      <c r="T60" s="42" t="str">
        <f t="shared" si="21"/>
        <v>Swordmaster_Mounts</v>
      </c>
      <c r="U60" s="42" t="str">
        <f t="shared" si="21"/>
        <v>White_Lion_Mounts</v>
      </c>
      <c r="V60" s="42" t="str">
        <f t="shared" si="21"/>
        <v>Phoenix_Guard_Mounts</v>
      </c>
      <c r="W60" s="42" t="str">
        <f t="shared" si="21"/>
        <v>Archer_Mounts</v>
      </c>
      <c r="X60" s="42" t="str">
        <f t="shared" si="21"/>
        <v>Noble_Mounts</v>
      </c>
      <c r="Y60" s="42" t="str">
        <f t="shared" si="21"/>
        <v>Mounted_Noble_Mounts</v>
      </c>
      <c r="Z60" s="42" t="str">
        <f t="shared" si="21"/>
        <v>Silver_Helm_Mounts</v>
      </c>
      <c r="AA60" s="42" t="str">
        <f t="shared" si="21"/>
        <v>Shadow_Warrior_Mounts</v>
      </c>
      <c r="AB60" s="42" t="str">
        <f t="shared" si="21"/>
        <v>Sea_Guard_Mounts</v>
      </c>
      <c r="AC60" s="42" t="str">
        <f t="shared" si="21"/>
        <v>Orc_Boy_Mounts</v>
      </c>
      <c r="AD60" s="42" t="str">
        <f t="shared" si="21"/>
        <v>Big_Un_Mounts</v>
      </c>
      <c r="AE60" s="42" t="str">
        <f t="shared" si="21"/>
        <v>Black_Orc_Mounts</v>
      </c>
      <c r="AF60" s="42" t="str">
        <f t="shared" si="21"/>
        <v>Savage_orc_Mounts</v>
      </c>
      <c r="AG60" s="42" t="str">
        <f t="shared" si="21"/>
        <v>Savage_Orc_Big_Un_Mounts</v>
      </c>
      <c r="AH60" s="42" t="str">
        <f t="shared" si="21"/>
        <v>Orc_Big_Boss_Mounts</v>
      </c>
      <c r="AI60" s="42" t="str">
        <f t="shared" si="21"/>
        <v>Arrer_Boy_Mounts</v>
      </c>
      <c r="AJ60" s="42" t="str">
        <f t="shared" si="21"/>
        <v>Night_Goblin_Mounts</v>
      </c>
      <c r="AK60" s="42" t="str">
        <f t="shared" si="21"/>
        <v>Night_Goblin_Big_Boss_Mounts</v>
      </c>
      <c r="AL60" s="42" t="str">
        <f t="shared" si="21"/>
        <v>Mounted_Night_Goblin_Big_Boss_Mounts</v>
      </c>
      <c r="AM60" s="42" t="str">
        <f t="shared" si="21"/>
        <v>Troll_Mounts</v>
      </c>
      <c r="AN60" s="42" t="str">
        <f t="shared" si="21"/>
        <v>Peasant_Mounts</v>
      </c>
      <c r="AO60" s="42" t="str">
        <f t="shared" si="21"/>
        <v>Bowman_Mounts</v>
      </c>
      <c r="AP60" s="42" t="str">
        <f t="shared" si="21"/>
        <v>Brettonian_Foot_Knight_Mounts</v>
      </c>
      <c r="AQ60" s="42" t="str">
        <f t="shared" si="21"/>
        <v>Mounted_Brettonian_Knight_Mounts</v>
      </c>
      <c r="AR60" s="42" t="str">
        <f t="shared" si="21"/>
        <v>Brettonian_Knight_Mounts</v>
      </c>
      <c r="AS60" s="42" t="str">
        <f t="shared" si="21"/>
        <v>Duke_Mounts</v>
      </c>
      <c r="AT60" s="42" t="str">
        <f t="shared" si="21"/>
        <v>Skavenslave_Mounts</v>
      </c>
      <c r="AU60" s="42" t="str">
        <f t="shared" si="21"/>
        <v>Clan_Rat_Mounts</v>
      </c>
      <c r="AV60" s="42" t="str">
        <f t="shared" si="21"/>
        <v>Gutter_Runner_Mounts</v>
      </c>
      <c r="AW60" s="42" t="str">
        <f t="shared" si="21"/>
        <v>Storm_Vermin_Mounts</v>
      </c>
      <c r="AX60" s="42" t="str">
        <f t="shared" si="21"/>
        <v>Rat_Ogre_Mounts</v>
      </c>
      <c r="AY60" s="42" t="str">
        <f t="shared" si="21"/>
        <v>Claw_Leader_Mounts</v>
      </c>
      <c r="AZ60" s="42" t="str">
        <f t="shared" si="21"/>
        <v>Mounted_Claw_Leader_Mounts</v>
      </c>
      <c r="BA60" s="42" t="str">
        <f t="shared" si="21"/>
        <v>Dwarf_Warrior_Mounts</v>
      </c>
      <c r="BB60" s="42" t="str">
        <f t="shared" si="21"/>
        <v>Slayer_Mounts</v>
      </c>
      <c r="BC60" s="42" t="str">
        <f t="shared" si="21"/>
        <v>Ironbreaker_Mounts</v>
      </c>
      <c r="BD60" s="42" t="str">
        <f t="shared" si="21"/>
        <v>Hammerer_Mounts</v>
      </c>
      <c r="BE60" s="42" t="str">
        <f t="shared" si="21"/>
        <v>Dwarf_Captain_Mounts</v>
      </c>
      <c r="BF60" s="42" t="str">
        <f t="shared" si="21"/>
        <v>Mounted_Warrior_of_Chaos_Mounts</v>
      </c>
      <c r="BG60" s="42" t="str">
        <f t="shared" si="21"/>
        <v>Warrior_of_Chaos_Mounts</v>
      </c>
      <c r="BH60" s="42" t="str">
        <f t="shared" si="21"/>
        <v>Marauder_Mounts</v>
      </c>
      <c r="BI60" s="42" t="str">
        <f t="shared" si="21"/>
        <v>Mounted_Exalted_Champion_Mounts</v>
      </c>
      <c r="BJ60" s="42" t="str">
        <f t="shared" si="21"/>
        <v>Exalted_Champion_Mounts</v>
      </c>
      <c r="BK60" s="42" t="str">
        <f t="shared" si="21"/>
        <v>Dark_Elf_Warrior_Mounts</v>
      </c>
      <c r="BL60" s="42" t="str">
        <f t="shared" si="21"/>
        <v>Dreadknight_Mounts</v>
      </c>
      <c r="BM60" s="42" t="str">
        <f t="shared" si="21"/>
        <v>Witch_Elf_Mounts</v>
      </c>
      <c r="BN60" s="42" t="str">
        <f t="shared" si="21"/>
        <v>Dark_Elf_Corsair_Mounts</v>
      </c>
      <c r="BO60" s="42" t="str">
        <f t="shared" si="21"/>
        <v>Executioner_Mounts</v>
      </c>
      <c r="BP60" s="42" t="str">
        <f t="shared" si="21"/>
        <v>Shade_Mounts</v>
      </c>
      <c r="BQ60" s="42" t="str">
        <f t="shared" si="21"/>
        <v>Mounted_Dark_Elf_Master_Mounts</v>
      </c>
      <c r="BR60" s="42" t="str">
        <f t="shared" si="21"/>
        <v>Dark_Elf_Master_Mounts</v>
      </c>
      <c r="BS60" s="42" t="str">
        <f t="shared" si="21"/>
        <v>Cathayan_Captain_Mounts</v>
      </c>
      <c r="BT60" s="42" t="str">
        <f t="shared" si="21"/>
        <v>Mounted_Cathayan_Captain_Mounts</v>
      </c>
      <c r="BU60" s="42" t="str">
        <f t="shared" si="21"/>
        <v>Dragon_Cavalry_Mounts</v>
      </c>
      <c r="BV60" s="42" t="str">
        <f t="shared" si="21"/>
        <v>Imperial_Infantry_Mounts</v>
      </c>
      <c r="BW60" s="42" t="str">
        <f t="shared" si="21"/>
        <v>Levy-Infantry_Mounts</v>
      </c>
      <c r="BX60" s="42" t="str">
        <f t="shared" si="21"/>
        <v>Dragonblade_Mounts</v>
      </c>
      <c r="BY60" s="42" t="str">
        <f t="shared" si="21"/>
        <v>Imperial_Guard_Mounts</v>
      </c>
      <c r="BZ60" s="42" t="str">
        <f t="shared" si="21"/>
        <v>Temple_Dog_Mounts</v>
      </c>
      <c r="CA60" s="42" t="str">
        <f t="shared" si="21"/>
        <v>Hatamoto_Mounts</v>
      </c>
      <c r="CB60" s="42" t="str">
        <f t="shared" si="21"/>
        <v>Mounted_Hatamoto_Mounts</v>
      </c>
      <c r="CC60" s="42" t="str">
        <f t="shared" si="21"/>
        <v>Samurai_Mounts</v>
      </c>
      <c r="CD60" s="42" t="str">
        <f t="shared" si="21"/>
        <v>Mounted_Samurai_Mounts</v>
      </c>
      <c r="CE60" s="42" t="str">
        <f t="shared" si="21"/>
        <v>Ashiguru_Mounts</v>
      </c>
      <c r="CG60" s="42" t="str">
        <f>CONCATENATE(CF$1,"_","Mounts")</f>
        <v>Nipponese_Leves_Mounts</v>
      </c>
    </row>
    <row r="61" spans="1:90" x14ac:dyDescent="0.2">
      <c r="A61" t="s">
        <v>192</v>
      </c>
      <c r="B61" t="s">
        <v>192</v>
      </c>
      <c r="C61" t="s">
        <v>192</v>
      </c>
      <c r="D61" t="s">
        <v>192</v>
      </c>
      <c r="E61" t="s">
        <v>192</v>
      </c>
      <c r="F61" t="s">
        <v>193</v>
      </c>
      <c r="G61" t="s">
        <v>193</v>
      </c>
      <c r="H61" t="s">
        <v>192</v>
      </c>
      <c r="I61" t="s">
        <v>193</v>
      </c>
      <c r="J61" s="1"/>
      <c r="K61" s="1"/>
      <c r="L61" s="1" t="s">
        <v>122</v>
      </c>
      <c r="M61" s="1" t="s">
        <v>122</v>
      </c>
      <c r="N61" s="1"/>
      <c r="Q61" s="1" t="s">
        <v>122</v>
      </c>
      <c r="R61" s="1" t="s">
        <v>122</v>
      </c>
      <c r="S61" s="1"/>
      <c r="X61" t="s">
        <v>123</v>
      </c>
      <c r="Y61" t="s">
        <v>123</v>
      </c>
      <c r="Z61" t="s">
        <v>123</v>
      </c>
      <c r="AK61" t="s">
        <v>323</v>
      </c>
      <c r="AL61" t="s">
        <v>323</v>
      </c>
      <c r="AP61" s="9"/>
      <c r="AQ61" s="9" t="s">
        <v>122</v>
      </c>
      <c r="AR61" s="9" t="s">
        <v>122</v>
      </c>
      <c r="AS61" s="9" t="s">
        <v>122</v>
      </c>
      <c r="AY61" s="9" t="s">
        <v>125</v>
      </c>
      <c r="AZ61" s="9" t="s">
        <v>125</v>
      </c>
      <c r="BF61" t="s">
        <v>124</v>
      </c>
      <c r="BG61" t="s">
        <v>124</v>
      </c>
      <c r="BI61" t="s">
        <v>124</v>
      </c>
      <c r="BJ61" t="s">
        <v>124</v>
      </c>
      <c r="BL61" t="s">
        <v>127</v>
      </c>
      <c r="BQ61" t="s">
        <v>127</v>
      </c>
      <c r="BR61" t="s">
        <v>127</v>
      </c>
      <c r="BS61" t="s">
        <v>122</v>
      </c>
      <c r="BT61" t="s">
        <v>122</v>
      </c>
      <c r="BU61" t="s">
        <v>122</v>
      </c>
      <c r="BV61" t="s">
        <v>122</v>
      </c>
      <c r="CA61" t="s">
        <v>122</v>
      </c>
      <c r="CB61" t="s">
        <v>122</v>
      </c>
      <c r="CC61" t="s">
        <v>122</v>
      </c>
      <c r="CD61" t="s">
        <v>122</v>
      </c>
    </row>
    <row r="62" spans="1:90" x14ac:dyDescent="0.2">
      <c r="J62" s="1"/>
      <c r="K62" s="1"/>
      <c r="L62" s="1"/>
      <c r="Q62" t="s">
        <v>126</v>
      </c>
      <c r="AZ62" s="9"/>
      <c r="BL62" t="s">
        <v>122</v>
      </c>
      <c r="BQ62" t="s">
        <v>122</v>
      </c>
      <c r="BR62" t="s">
        <v>122</v>
      </c>
    </row>
    <row r="63" spans="1:90" x14ac:dyDescent="0.2">
      <c r="J63" s="1"/>
      <c r="K63" s="1"/>
      <c r="L63" s="1"/>
    </row>
    <row r="64" spans="1:90" x14ac:dyDescent="0.2">
      <c r="L64" s="1"/>
    </row>
    <row r="65" spans="1:85" ht="15.75" thickBot="1" x14ac:dyDescent="0.3">
      <c r="A65" s="42"/>
      <c r="B65" s="42"/>
      <c r="C65" s="42"/>
      <c r="D65" s="42"/>
      <c r="E65" s="42"/>
      <c r="F65" s="42"/>
      <c r="G65" s="42"/>
      <c r="H65" s="42"/>
      <c r="I65" s="42"/>
      <c r="J65" s="42" t="str">
        <f>CONCATENATE(J$1,"_","Armour")</f>
        <v>Empire_State_Troop_Armour</v>
      </c>
      <c r="K65" s="42" t="str">
        <f>CONCATENATE(K$1,"_","Armour")</f>
        <v>Empire_State_Troop_Skirmisher_Armour</v>
      </c>
      <c r="L65" s="42" t="str">
        <f>CONCATENATE(L$1,"_","Armour")</f>
        <v>Reiksguard_Armour</v>
      </c>
      <c r="M65" s="42" t="str">
        <f t="shared" ref="M65:BX65" si="22">CONCATENATE(M$1,"_","Armour")</f>
        <v>Empire_Captain_Armour</v>
      </c>
      <c r="N65" s="42" t="str">
        <f t="shared" si="22"/>
        <v>Master_Engineer_Armour</v>
      </c>
      <c r="O65" s="42" t="str">
        <f t="shared" si="22"/>
        <v>Greatsword_Armour</v>
      </c>
      <c r="P65" s="42" t="str">
        <f t="shared" si="22"/>
        <v>Halfling_Armour</v>
      </c>
      <c r="Q65" s="42" t="str">
        <f t="shared" si="22"/>
        <v>Mounted_Empire_Captain_Armour</v>
      </c>
      <c r="R65" s="42" t="str">
        <f t="shared" si="22"/>
        <v>Mounted_Reiksguard_Armour</v>
      </c>
      <c r="S65" s="42" t="str">
        <f t="shared" si="22"/>
        <v>Witch_Hunter_Armour</v>
      </c>
      <c r="T65" s="42" t="str">
        <f t="shared" si="22"/>
        <v>Swordmaster_Armour</v>
      </c>
      <c r="U65" s="42" t="str">
        <f t="shared" si="22"/>
        <v>White_Lion_Armour</v>
      </c>
      <c r="V65" s="42" t="str">
        <f t="shared" si="22"/>
        <v>Phoenix_Guard_Armour</v>
      </c>
      <c r="W65" s="42" t="str">
        <f t="shared" si="22"/>
        <v>Archer_Armour</v>
      </c>
      <c r="X65" s="42" t="str">
        <f t="shared" si="22"/>
        <v>Noble_Armour</v>
      </c>
      <c r="Y65" s="42" t="str">
        <f t="shared" si="22"/>
        <v>Mounted_Noble_Armour</v>
      </c>
      <c r="Z65" s="42" t="str">
        <f t="shared" si="22"/>
        <v>Silver_Helm_Armour</v>
      </c>
      <c r="AA65" s="42" t="str">
        <f t="shared" si="22"/>
        <v>Shadow_Warrior_Armour</v>
      </c>
      <c r="AB65" s="42" t="str">
        <f t="shared" si="22"/>
        <v>Sea_Guard_Armour</v>
      </c>
      <c r="AC65" s="42" t="str">
        <f t="shared" si="22"/>
        <v>Orc_Boy_Armour</v>
      </c>
      <c r="AD65" s="42" t="str">
        <f t="shared" si="22"/>
        <v>Big_Un_Armour</v>
      </c>
      <c r="AE65" s="42" t="str">
        <f t="shared" si="22"/>
        <v>Black_Orc_Armour</v>
      </c>
      <c r="AF65" s="42" t="str">
        <f t="shared" si="22"/>
        <v>Savage_orc_Armour</v>
      </c>
      <c r="AG65" s="42" t="str">
        <f t="shared" si="22"/>
        <v>Savage_Orc_Big_Un_Armour</v>
      </c>
      <c r="AH65" s="42" t="str">
        <f t="shared" si="22"/>
        <v>Orc_Big_Boss_Armour</v>
      </c>
      <c r="AI65" s="42" t="str">
        <f t="shared" si="22"/>
        <v>Arrer_Boy_Armour</v>
      </c>
      <c r="AJ65" s="42" t="str">
        <f t="shared" si="22"/>
        <v>Night_Goblin_Armour</v>
      </c>
      <c r="AK65" s="42" t="str">
        <f t="shared" si="22"/>
        <v>Night_Goblin_Big_Boss_Armour</v>
      </c>
      <c r="AL65" s="42" t="str">
        <f t="shared" si="22"/>
        <v>Mounted_Night_Goblin_Big_Boss_Armour</v>
      </c>
      <c r="AM65" s="42" t="str">
        <f t="shared" si="22"/>
        <v>Troll_Armour</v>
      </c>
      <c r="AN65" s="42" t="str">
        <f t="shared" si="22"/>
        <v>Peasant_Armour</v>
      </c>
      <c r="AO65" s="42" t="str">
        <f t="shared" si="22"/>
        <v>Bowman_Armour</v>
      </c>
      <c r="AP65" s="42" t="str">
        <f t="shared" si="22"/>
        <v>Brettonian_Foot_Knight_Armour</v>
      </c>
      <c r="AQ65" s="42" t="str">
        <f t="shared" si="22"/>
        <v>Mounted_Brettonian_Knight_Armour</v>
      </c>
      <c r="AR65" s="42" t="str">
        <f t="shared" si="22"/>
        <v>Brettonian_Knight_Armour</v>
      </c>
      <c r="AS65" s="42" t="str">
        <f t="shared" si="22"/>
        <v>Duke_Armour</v>
      </c>
      <c r="AT65" s="42" t="str">
        <f t="shared" si="22"/>
        <v>Skavenslave_Armour</v>
      </c>
      <c r="AU65" s="42" t="str">
        <f t="shared" si="22"/>
        <v>Clan_Rat_Armour</v>
      </c>
      <c r="AV65" s="42" t="str">
        <f t="shared" si="22"/>
        <v>Gutter_Runner_Armour</v>
      </c>
      <c r="AW65" s="42" t="str">
        <f t="shared" si="22"/>
        <v>Storm_Vermin_Armour</v>
      </c>
      <c r="AX65" s="42" t="str">
        <f t="shared" si="22"/>
        <v>Rat_Ogre_Armour</v>
      </c>
      <c r="AY65" s="42" t="str">
        <f t="shared" si="22"/>
        <v>Claw_Leader_Armour</v>
      </c>
      <c r="AZ65" s="42" t="str">
        <f t="shared" si="22"/>
        <v>Mounted_Claw_Leader_Armour</v>
      </c>
      <c r="BA65" s="42" t="str">
        <f t="shared" si="22"/>
        <v>Dwarf_Warrior_Armour</v>
      </c>
      <c r="BB65" s="42" t="str">
        <f t="shared" si="22"/>
        <v>Slayer_Armour</v>
      </c>
      <c r="BC65" s="42" t="str">
        <f t="shared" si="22"/>
        <v>Ironbreaker_Armour</v>
      </c>
      <c r="BD65" s="42" t="str">
        <f t="shared" si="22"/>
        <v>Hammerer_Armour</v>
      </c>
      <c r="BE65" s="42" t="str">
        <f t="shared" si="22"/>
        <v>Dwarf_Captain_Armour</v>
      </c>
      <c r="BF65" s="42" t="str">
        <f t="shared" si="22"/>
        <v>Mounted_Warrior_of_Chaos_Armour</v>
      </c>
      <c r="BG65" s="42" t="str">
        <f t="shared" si="22"/>
        <v>Warrior_of_Chaos_Armour</v>
      </c>
      <c r="BH65" s="42" t="str">
        <f t="shared" si="22"/>
        <v>Marauder_Armour</v>
      </c>
      <c r="BI65" s="42" t="str">
        <f t="shared" si="22"/>
        <v>Mounted_Exalted_Champion_Armour</v>
      </c>
      <c r="BJ65" s="42" t="str">
        <f t="shared" si="22"/>
        <v>Exalted_Champion_Armour</v>
      </c>
      <c r="BK65" s="42" t="str">
        <f t="shared" si="22"/>
        <v>Dark_Elf_Warrior_Armour</v>
      </c>
      <c r="BL65" s="42" t="str">
        <f t="shared" si="22"/>
        <v>Dreadknight_Armour</v>
      </c>
      <c r="BM65" s="42" t="str">
        <f t="shared" si="22"/>
        <v>Witch_Elf_Armour</v>
      </c>
      <c r="BN65" s="42" t="str">
        <f t="shared" si="22"/>
        <v>Dark_Elf_Corsair_Armour</v>
      </c>
      <c r="BO65" s="42" t="str">
        <f t="shared" si="22"/>
        <v>Executioner_Armour</v>
      </c>
      <c r="BP65" s="42" t="str">
        <f t="shared" si="22"/>
        <v>Shade_Armour</v>
      </c>
      <c r="BQ65" s="42" t="str">
        <f t="shared" si="22"/>
        <v>Mounted_Dark_Elf_Master_Armour</v>
      </c>
      <c r="BR65" s="42" t="str">
        <f t="shared" si="22"/>
        <v>Dark_Elf_Master_Armour</v>
      </c>
      <c r="BS65" s="42" t="str">
        <f t="shared" si="22"/>
        <v>Cathayan_Captain_Armour</v>
      </c>
      <c r="BT65" s="42" t="str">
        <f t="shared" si="22"/>
        <v>Mounted_Cathayan_Captain_Armour</v>
      </c>
      <c r="BU65" s="42" t="str">
        <f t="shared" si="22"/>
        <v>Dragon_Cavalry_Armour</v>
      </c>
      <c r="BV65" s="42" t="str">
        <f t="shared" si="22"/>
        <v>Imperial_Infantry_Armour</v>
      </c>
      <c r="BW65" s="42" t="str">
        <f t="shared" si="22"/>
        <v>Levy-Infantry_Armour</v>
      </c>
      <c r="BX65" s="42" t="str">
        <f t="shared" si="22"/>
        <v>Dragonblade_Armour</v>
      </c>
      <c r="BY65" s="42" t="str">
        <f t="shared" ref="BY65:CE65" si="23">CONCATENATE(BY$1,"_","Armour")</f>
        <v>Imperial_Guard_Armour</v>
      </c>
      <c r="BZ65" s="42" t="str">
        <f t="shared" si="23"/>
        <v>Temple_Dog_Armour</v>
      </c>
      <c r="CA65" s="42" t="str">
        <f t="shared" si="23"/>
        <v>Hatamoto_Armour</v>
      </c>
      <c r="CB65" s="42" t="str">
        <f t="shared" si="23"/>
        <v>Mounted_Hatamoto_Armour</v>
      </c>
      <c r="CC65" s="42" t="str">
        <f t="shared" si="23"/>
        <v>Samurai_Armour</v>
      </c>
      <c r="CD65" s="42" t="str">
        <f t="shared" si="23"/>
        <v>Mounted_Samurai_Armour</v>
      </c>
      <c r="CE65" s="42" t="str">
        <f t="shared" si="23"/>
        <v>Ashiguru_Armour</v>
      </c>
      <c r="CG65" s="42" t="str">
        <f>CONCATENATE(CF$1,"_","Armour")</f>
        <v>Nipponese_Leves_Armour</v>
      </c>
    </row>
    <row r="66" spans="1:85" x14ac:dyDescent="0.2">
      <c r="J66" t="s">
        <v>341</v>
      </c>
      <c r="K66" t="s">
        <v>233</v>
      </c>
      <c r="L66" t="s">
        <v>342</v>
      </c>
      <c r="M66" t="s">
        <v>341</v>
      </c>
      <c r="N66" t="s">
        <v>233</v>
      </c>
      <c r="O66" t="s">
        <v>341</v>
      </c>
      <c r="P66" t="s">
        <v>233</v>
      </c>
      <c r="S66" t="s">
        <v>233</v>
      </c>
      <c r="T66" t="s">
        <v>343</v>
      </c>
      <c r="U66" t="s">
        <v>341</v>
      </c>
      <c r="V66" t="s">
        <v>343</v>
      </c>
      <c r="W66" t="s">
        <v>233</v>
      </c>
      <c r="X66" t="s">
        <v>341</v>
      </c>
      <c r="Z66" t="s">
        <v>341</v>
      </c>
      <c r="AA66" t="s">
        <v>233</v>
      </c>
      <c r="AB66" t="s">
        <v>341</v>
      </c>
      <c r="AC66" t="s">
        <v>341</v>
      </c>
      <c r="AD66" t="s">
        <v>341</v>
      </c>
      <c r="AE66" t="s">
        <v>233</v>
      </c>
      <c r="AH66" t="s">
        <v>233</v>
      </c>
      <c r="AI66" t="s">
        <v>233</v>
      </c>
      <c r="AJ66" t="s">
        <v>341</v>
      </c>
      <c r="AK66" t="s">
        <v>341</v>
      </c>
      <c r="AM66" t="s">
        <v>344</v>
      </c>
      <c r="AN66" t="s">
        <v>233</v>
      </c>
      <c r="AO66" t="s">
        <v>233</v>
      </c>
      <c r="AP66" t="s">
        <v>341</v>
      </c>
      <c r="AQ66" t="s">
        <v>341</v>
      </c>
      <c r="AR66" t="s">
        <v>341</v>
      </c>
      <c r="AS66" t="s">
        <v>341</v>
      </c>
      <c r="AU66" t="s">
        <v>233</v>
      </c>
      <c r="AV66" t="s">
        <v>233</v>
      </c>
      <c r="AW66" t="s">
        <v>341</v>
      </c>
      <c r="AY66" t="s">
        <v>341</v>
      </c>
      <c r="BA66" t="s">
        <v>341</v>
      </c>
      <c r="BC66" t="s">
        <v>341</v>
      </c>
      <c r="BD66" t="s">
        <v>341</v>
      </c>
      <c r="BE66" t="s">
        <v>342</v>
      </c>
      <c r="BG66" t="s">
        <v>345</v>
      </c>
      <c r="BH66" t="s">
        <v>341</v>
      </c>
      <c r="BJ66" t="s">
        <v>341</v>
      </c>
      <c r="BK66" t="s">
        <v>341</v>
      </c>
      <c r="BL66" t="s">
        <v>233</v>
      </c>
      <c r="BN66" t="s">
        <v>341</v>
      </c>
      <c r="BO66" t="s">
        <v>341</v>
      </c>
      <c r="BP66" t="s">
        <v>233</v>
      </c>
      <c r="BQ66" t="s">
        <v>341</v>
      </c>
      <c r="BR66" t="s">
        <v>341</v>
      </c>
      <c r="BS66" t="s">
        <v>341</v>
      </c>
      <c r="BU66" t="s">
        <v>341</v>
      </c>
      <c r="BV66" t="s">
        <v>341</v>
      </c>
      <c r="BW66" t="s">
        <v>233</v>
      </c>
      <c r="BX66" t="s">
        <v>341</v>
      </c>
      <c r="BY66" t="s">
        <v>341</v>
      </c>
      <c r="CA66" t="s">
        <v>341</v>
      </c>
      <c r="CC66" t="s">
        <v>341</v>
      </c>
      <c r="CE66" t="s">
        <v>233</v>
      </c>
      <c r="CG66" t="s">
        <v>233</v>
      </c>
    </row>
    <row r="67" spans="1:85" x14ac:dyDescent="0.2">
      <c r="J67" t="s">
        <v>233</v>
      </c>
      <c r="M67" t="s">
        <v>342</v>
      </c>
      <c r="O67" t="s">
        <v>233</v>
      </c>
      <c r="S67" t="s">
        <v>346</v>
      </c>
      <c r="U67" t="s">
        <v>233</v>
      </c>
      <c r="X67" t="s">
        <v>233</v>
      </c>
      <c r="Z67" t="s">
        <v>233</v>
      </c>
      <c r="AB67" t="s">
        <v>233</v>
      </c>
      <c r="AC67" t="s">
        <v>233</v>
      </c>
      <c r="AD67" t="s">
        <v>233</v>
      </c>
      <c r="AE67" t="s">
        <v>346</v>
      </c>
      <c r="AH67" t="s">
        <v>330</v>
      </c>
      <c r="AJ67" t="s">
        <v>233</v>
      </c>
      <c r="AK67" t="s">
        <v>233</v>
      </c>
      <c r="AP67" t="s">
        <v>233</v>
      </c>
      <c r="AQ67" t="s">
        <v>233</v>
      </c>
      <c r="AR67" t="s">
        <v>233</v>
      </c>
      <c r="AS67" t="s">
        <v>233</v>
      </c>
      <c r="AW67" t="s">
        <v>233</v>
      </c>
      <c r="AY67" t="s">
        <v>233</v>
      </c>
      <c r="BA67" t="s">
        <v>233</v>
      </c>
      <c r="BC67" t="s">
        <v>342</v>
      </c>
      <c r="BD67" t="s">
        <v>233</v>
      </c>
      <c r="BE67" t="s">
        <v>347</v>
      </c>
      <c r="BH67" t="s">
        <v>233</v>
      </c>
      <c r="BJ67" t="s">
        <v>345</v>
      </c>
      <c r="BK67" t="s">
        <v>233</v>
      </c>
      <c r="BL67" t="s">
        <v>330</v>
      </c>
      <c r="BN67" t="s">
        <v>233</v>
      </c>
      <c r="BO67" t="s">
        <v>233</v>
      </c>
      <c r="BQ67" t="s">
        <v>233</v>
      </c>
      <c r="BR67" t="s">
        <v>233</v>
      </c>
      <c r="BS67" t="s">
        <v>233</v>
      </c>
      <c r="BU67" t="s">
        <v>233</v>
      </c>
      <c r="BV67" t="s">
        <v>233</v>
      </c>
      <c r="BX67" t="s">
        <v>233</v>
      </c>
      <c r="BY67" t="s">
        <v>233</v>
      </c>
      <c r="CA67" t="s">
        <v>233</v>
      </c>
      <c r="CC67" t="s">
        <v>233</v>
      </c>
    </row>
    <row r="68" spans="1:85" x14ac:dyDescent="0.2">
      <c r="J68" t="s">
        <v>346</v>
      </c>
      <c r="M68" t="s">
        <v>233</v>
      </c>
      <c r="O68" t="s">
        <v>346</v>
      </c>
      <c r="U68" t="s">
        <v>346</v>
      </c>
      <c r="X68" t="s">
        <v>346</v>
      </c>
      <c r="Z68" t="s">
        <v>346</v>
      </c>
      <c r="AB68" t="s">
        <v>346</v>
      </c>
      <c r="AC68" t="s">
        <v>346</v>
      </c>
      <c r="AD68" t="s">
        <v>346</v>
      </c>
      <c r="AE68" t="s">
        <v>330</v>
      </c>
      <c r="AJ68" t="s">
        <v>346</v>
      </c>
      <c r="AK68" t="s">
        <v>346</v>
      </c>
      <c r="AP68" t="s">
        <v>346</v>
      </c>
      <c r="AQ68" t="s">
        <v>346</v>
      </c>
      <c r="AR68" t="s">
        <v>346</v>
      </c>
      <c r="AS68" t="s">
        <v>346</v>
      </c>
      <c r="AW68" t="s">
        <v>346</v>
      </c>
      <c r="AY68" t="s">
        <v>346</v>
      </c>
      <c r="BA68" t="s">
        <v>346</v>
      </c>
      <c r="BC68" t="s">
        <v>347</v>
      </c>
      <c r="BD68" t="s">
        <v>346</v>
      </c>
      <c r="BE68" t="s">
        <v>233</v>
      </c>
      <c r="BH68" t="s">
        <v>346</v>
      </c>
      <c r="BJ68" t="s">
        <v>346</v>
      </c>
      <c r="BK68" t="s">
        <v>346</v>
      </c>
      <c r="BL68" t="s">
        <v>348</v>
      </c>
      <c r="BN68" t="s">
        <v>346</v>
      </c>
      <c r="BO68" t="s">
        <v>346</v>
      </c>
      <c r="BQ68" t="s">
        <v>346</v>
      </c>
      <c r="BR68" t="s">
        <v>346</v>
      </c>
      <c r="BS68" t="s">
        <v>346</v>
      </c>
      <c r="BU68" t="s">
        <v>346</v>
      </c>
      <c r="BV68" t="s">
        <v>346</v>
      </c>
      <c r="BX68" t="s">
        <v>346</v>
      </c>
      <c r="BY68" t="s">
        <v>346</v>
      </c>
      <c r="CA68" t="s">
        <v>346</v>
      </c>
      <c r="CC68" t="s">
        <v>346</v>
      </c>
    </row>
    <row r="69" spans="1:85" x14ac:dyDescent="0.2">
      <c r="M69" t="s">
        <v>346</v>
      </c>
      <c r="O69" t="s">
        <v>330</v>
      </c>
      <c r="X69" t="s">
        <v>343</v>
      </c>
      <c r="Z69" t="s">
        <v>343</v>
      </c>
      <c r="AD69" t="s">
        <v>330</v>
      </c>
      <c r="AE69" t="s">
        <v>348</v>
      </c>
      <c r="AK69" t="s">
        <v>330</v>
      </c>
      <c r="AP69" t="s">
        <v>330</v>
      </c>
      <c r="AQ69" t="s">
        <v>330</v>
      </c>
      <c r="AR69" t="s">
        <v>330</v>
      </c>
      <c r="AS69" t="s">
        <v>330</v>
      </c>
      <c r="AW69" t="s">
        <v>330</v>
      </c>
      <c r="AY69" t="s">
        <v>330</v>
      </c>
      <c r="BA69" t="s">
        <v>330</v>
      </c>
      <c r="BC69" t="s">
        <v>233</v>
      </c>
      <c r="BD69" t="s">
        <v>330</v>
      </c>
      <c r="BE69" t="s">
        <v>330</v>
      </c>
      <c r="BH69" t="s">
        <v>349</v>
      </c>
      <c r="BO69" t="s">
        <v>330</v>
      </c>
      <c r="BQ69" t="s">
        <v>330</v>
      </c>
      <c r="BR69" t="s">
        <v>330</v>
      </c>
      <c r="BS69" t="s">
        <v>329</v>
      </c>
      <c r="BU69" t="s">
        <v>329</v>
      </c>
      <c r="BX69" t="s">
        <v>329</v>
      </c>
      <c r="BY69" t="s">
        <v>329</v>
      </c>
      <c r="CA69" t="s">
        <v>330</v>
      </c>
      <c r="CC69" t="s">
        <v>330</v>
      </c>
    </row>
    <row r="70" spans="1:85" x14ac:dyDescent="0.2">
      <c r="M70" t="s">
        <v>330</v>
      </c>
      <c r="X70" t="s">
        <v>330</v>
      </c>
      <c r="Z70" t="s">
        <v>330</v>
      </c>
      <c r="AP70" t="s">
        <v>348</v>
      </c>
      <c r="AQ70" t="s">
        <v>348</v>
      </c>
      <c r="AR70" t="s">
        <v>348</v>
      </c>
      <c r="AS70" t="s">
        <v>348</v>
      </c>
      <c r="AY70" t="s">
        <v>348</v>
      </c>
      <c r="BA70" t="s">
        <v>348</v>
      </c>
      <c r="BC70" t="s">
        <v>346</v>
      </c>
      <c r="BD70" t="s">
        <v>348</v>
      </c>
      <c r="BE70" t="s">
        <v>348</v>
      </c>
      <c r="BQ70" t="s">
        <v>348</v>
      </c>
      <c r="BR70" t="s">
        <v>348</v>
      </c>
      <c r="CA70" t="s">
        <v>348</v>
      </c>
      <c r="CC70" t="s">
        <v>348</v>
      </c>
    </row>
    <row r="71" spans="1:85" x14ac:dyDescent="0.2">
      <c r="M71" t="s">
        <v>348</v>
      </c>
      <c r="BC71" t="s">
        <v>330</v>
      </c>
    </row>
    <row r="72" spans="1:85" x14ac:dyDescent="0.2">
      <c r="BC72" t="s">
        <v>348</v>
      </c>
    </row>
    <row r="74" spans="1:85" ht="15.75" thickBot="1" x14ac:dyDescent="0.3">
      <c r="A74" s="42"/>
      <c r="B74" s="42"/>
      <c r="C74" s="42"/>
      <c r="D74" s="42"/>
      <c r="E74" s="42"/>
      <c r="F74" s="42"/>
      <c r="G74" s="42"/>
      <c r="H74" s="42"/>
      <c r="I74" s="42"/>
      <c r="J74" s="42" t="str">
        <f t="shared" ref="J74:BU74" si="24">CONCATENATE(J$1,"_","Helmet")</f>
        <v>Empire_State_Troop_Helmet</v>
      </c>
      <c r="K74" s="42" t="str">
        <f t="shared" si="24"/>
        <v>Empire_State_Troop_Skirmisher_Helmet</v>
      </c>
      <c r="L74" s="42" t="str">
        <f t="shared" si="24"/>
        <v>Reiksguard_Helmet</v>
      </c>
      <c r="M74" s="42" t="str">
        <f t="shared" si="24"/>
        <v>Empire_Captain_Helmet</v>
      </c>
      <c r="N74" s="42" t="str">
        <f t="shared" si="24"/>
        <v>Master_Engineer_Helmet</v>
      </c>
      <c r="O74" s="42" t="str">
        <f t="shared" si="24"/>
        <v>Greatsword_Helmet</v>
      </c>
      <c r="P74" s="42" t="str">
        <f t="shared" si="24"/>
        <v>Halfling_Helmet</v>
      </c>
      <c r="Q74" s="42" t="str">
        <f t="shared" si="24"/>
        <v>Mounted_Empire_Captain_Helmet</v>
      </c>
      <c r="R74" s="42" t="str">
        <f t="shared" si="24"/>
        <v>Mounted_Reiksguard_Helmet</v>
      </c>
      <c r="S74" s="42" t="str">
        <f t="shared" si="24"/>
        <v>Witch_Hunter_Helmet</v>
      </c>
      <c r="T74" s="42" t="str">
        <f t="shared" si="24"/>
        <v>Swordmaster_Helmet</v>
      </c>
      <c r="U74" s="42" t="str">
        <f t="shared" si="24"/>
        <v>White_Lion_Helmet</v>
      </c>
      <c r="V74" s="42" t="str">
        <f t="shared" si="24"/>
        <v>Phoenix_Guard_Helmet</v>
      </c>
      <c r="W74" s="42" t="str">
        <f t="shared" si="24"/>
        <v>Archer_Helmet</v>
      </c>
      <c r="X74" s="42" t="str">
        <f t="shared" si="24"/>
        <v>Noble_Helmet</v>
      </c>
      <c r="Y74" s="42" t="str">
        <f t="shared" si="24"/>
        <v>Mounted_Noble_Helmet</v>
      </c>
      <c r="Z74" s="42" t="str">
        <f t="shared" si="24"/>
        <v>Silver_Helm_Helmet</v>
      </c>
      <c r="AA74" s="42" t="str">
        <f t="shared" si="24"/>
        <v>Shadow_Warrior_Helmet</v>
      </c>
      <c r="AB74" s="42" t="str">
        <f t="shared" si="24"/>
        <v>Sea_Guard_Helmet</v>
      </c>
      <c r="AC74" s="42" t="str">
        <f t="shared" si="24"/>
        <v>Orc_Boy_Helmet</v>
      </c>
      <c r="AD74" s="42" t="str">
        <f t="shared" si="24"/>
        <v>Big_Un_Helmet</v>
      </c>
      <c r="AE74" s="42" t="str">
        <f t="shared" si="24"/>
        <v>Black_Orc_Helmet</v>
      </c>
      <c r="AF74" s="42" t="str">
        <f t="shared" si="24"/>
        <v>Savage_orc_Helmet</v>
      </c>
      <c r="AG74" s="42" t="str">
        <f t="shared" si="24"/>
        <v>Savage_Orc_Big_Un_Helmet</v>
      </c>
      <c r="AH74" s="42" t="str">
        <f t="shared" si="24"/>
        <v>Orc_Big_Boss_Helmet</v>
      </c>
      <c r="AI74" s="42" t="str">
        <f t="shared" si="24"/>
        <v>Arrer_Boy_Helmet</v>
      </c>
      <c r="AJ74" s="42" t="str">
        <f t="shared" si="24"/>
        <v>Night_Goblin_Helmet</v>
      </c>
      <c r="AK74" s="42" t="str">
        <f t="shared" si="24"/>
        <v>Night_Goblin_Big_Boss_Helmet</v>
      </c>
      <c r="AL74" s="42" t="str">
        <f t="shared" si="24"/>
        <v>Mounted_Night_Goblin_Big_Boss_Helmet</v>
      </c>
      <c r="AM74" s="42" t="str">
        <f t="shared" si="24"/>
        <v>Troll_Helmet</v>
      </c>
      <c r="AN74" s="42" t="str">
        <f t="shared" si="24"/>
        <v>Peasant_Helmet</v>
      </c>
      <c r="AO74" s="42" t="str">
        <f t="shared" si="24"/>
        <v>Bowman_Helmet</v>
      </c>
      <c r="AP74" s="42" t="str">
        <f t="shared" si="24"/>
        <v>Brettonian_Foot_Knight_Helmet</v>
      </c>
      <c r="AQ74" s="42" t="str">
        <f t="shared" si="24"/>
        <v>Mounted_Brettonian_Knight_Helmet</v>
      </c>
      <c r="AR74" s="42" t="str">
        <f t="shared" si="24"/>
        <v>Brettonian_Knight_Helmet</v>
      </c>
      <c r="AS74" s="42" t="str">
        <f t="shared" si="24"/>
        <v>Duke_Helmet</v>
      </c>
      <c r="AT74" s="42" t="str">
        <f t="shared" si="24"/>
        <v>Skavenslave_Helmet</v>
      </c>
      <c r="AU74" s="42" t="str">
        <f t="shared" si="24"/>
        <v>Clan_Rat_Helmet</v>
      </c>
      <c r="AV74" s="42" t="str">
        <f t="shared" si="24"/>
        <v>Gutter_Runner_Helmet</v>
      </c>
      <c r="AW74" s="42" t="str">
        <f t="shared" si="24"/>
        <v>Storm_Vermin_Helmet</v>
      </c>
      <c r="AX74" s="42" t="str">
        <f t="shared" si="24"/>
        <v>Rat_Ogre_Helmet</v>
      </c>
      <c r="AY74" s="42" t="str">
        <f t="shared" si="24"/>
        <v>Claw_Leader_Helmet</v>
      </c>
      <c r="AZ74" s="42" t="str">
        <f t="shared" si="24"/>
        <v>Mounted_Claw_Leader_Helmet</v>
      </c>
      <c r="BA74" s="42" t="str">
        <f t="shared" si="24"/>
        <v>Dwarf_Warrior_Helmet</v>
      </c>
      <c r="BB74" s="42" t="str">
        <f t="shared" si="24"/>
        <v>Slayer_Helmet</v>
      </c>
      <c r="BC74" s="42" t="str">
        <f t="shared" si="24"/>
        <v>Ironbreaker_Helmet</v>
      </c>
      <c r="BD74" s="42" t="str">
        <f t="shared" si="24"/>
        <v>Hammerer_Helmet</v>
      </c>
      <c r="BE74" s="42" t="str">
        <f t="shared" si="24"/>
        <v>Dwarf_Captain_Helmet</v>
      </c>
      <c r="BF74" s="42" t="str">
        <f t="shared" si="24"/>
        <v>Mounted_Warrior_of_Chaos_Helmet</v>
      </c>
      <c r="BG74" s="42" t="str">
        <f t="shared" si="24"/>
        <v>Warrior_of_Chaos_Helmet</v>
      </c>
      <c r="BH74" s="42" t="str">
        <f t="shared" si="24"/>
        <v>Marauder_Helmet</v>
      </c>
      <c r="BI74" s="42" t="str">
        <f t="shared" si="24"/>
        <v>Mounted_Exalted_Champion_Helmet</v>
      </c>
      <c r="BJ74" s="42" t="str">
        <f t="shared" si="24"/>
        <v>Exalted_Champion_Helmet</v>
      </c>
      <c r="BK74" s="42" t="str">
        <f t="shared" si="24"/>
        <v>Dark_Elf_Warrior_Helmet</v>
      </c>
      <c r="BL74" s="42" t="str">
        <f t="shared" si="24"/>
        <v>Dreadknight_Helmet</v>
      </c>
      <c r="BM74" s="42" t="str">
        <f t="shared" si="24"/>
        <v>Witch_Elf_Helmet</v>
      </c>
      <c r="BN74" s="42" t="str">
        <f t="shared" si="24"/>
        <v>Dark_Elf_Corsair_Helmet</v>
      </c>
      <c r="BO74" s="42" t="str">
        <f t="shared" si="24"/>
        <v>Executioner_Helmet</v>
      </c>
      <c r="BP74" s="42" t="str">
        <f t="shared" si="24"/>
        <v>Shade_Helmet</v>
      </c>
      <c r="BQ74" s="42" t="str">
        <f t="shared" si="24"/>
        <v>Mounted_Dark_Elf_Master_Helmet</v>
      </c>
      <c r="BR74" s="42" t="str">
        <f t="shared" si="24"/>
        <v>Dark_Elf_Master_Helmet</v>
      </c>
      <c r="BS74" s="42" t="str">
        <f t="shared" si="24"/>
        <v>Cathayan_Captain_Helmet</v>
      </c>
      <c r="BT74" s="42" t="str">
        <f t="shared" si="24"/>
        <v>Mounted_Cathayan_Captain_Helmet</v>
      </c>
      <c r="BU74" s="42" t="str">
        <f t="shared" si="24"/>
        <v>Dragon_Cavalry_Helmet</v>
      </c>
      <c r="BV74" s="42" t="str">
        <f t="shared" ref="BV74:CD74" si="25">CONCATENATE(BV$1,"_","Helmet")</f>
        <v>Imperial_Infantry_Helmet</v>
      </c>
      <c r="BW74" s="42" t="str">
        <f t="shared" si="25"/>
        <v>Levy-Infantry_Helmet</v>
      </c>
      <c r="BX74" s="42" t="str">
        <f t="shared" si="25"/>
        <v>Dragonblade_Helmet</v>
      </c>
      <c r="BY74" s="42" t="str">
        <f t="shared" si="25"/>
        <v>Imperial_Guard_Helmet</v>
      </c>
      <c r="BZ74" s="42" t="str">
        <f t="shared" si="25"/>
        <v>Temple_Dog_Helmet</v>
      </c>
      <c r="CA74" s="42" t="str">
        <f t="shared" si="25"/>
        <v>Hatamoto_Helmet</v>
      </c>
      <c r="CB74" s="42" t="str">
        <f t="shared" si="25"/>
        <v>Mounted_Hatamoto_Helmet</v>
      </c>
      <c r="CC74" s="42" t="str">
        <f t="shared" si="25"/>
        <v>Samurai_Helmet</v>
      </c>
      <c r="CD74" s="42" t="str">
        <f t="shared" si="25"/>
        <v>Mounted_Samurai_Helmet</v>
      </c>
      <c r="CE74" s="42" t="str">
        <f>CONCATENATE(CE$1,"_","Helmet")</f>
        <v>Ashiguru_Helmet</v>
      </c>
      <c r="CG74" s="42" t="str">
        <f>CONCATENATE(CF$1,"_","Helmet")</f>
        <v>Nipponese_Leves_Helmet</v>
      </c>
    </row>
    <row r="75" spans="1:85" x14ac:dyDescent="0.2">
      <c r="J75" t="s">
        <v>238</v>
      </c>
      <c r="K75" t="s">
        <v>238</v>
      </c>
      <c r="L75" t="s">
        <v>238</v>
      </c>
      <c r="M75" t="s">
        <v>238</v>
      </c>
      <c r="N75" t="s">
        <v>238</v>
      </c>
      <c r="O75" t="s">
        <v>238</v>
      </c>
      <c r="P75" t="s">
        <v>238</v>
      </c>
      <c r="T75" t="s">
        <v>238</v>
      </c>
      <c r="U75" t="s">
        <v>238</v>
      </c>
      <c r="V75" t="s">
        <v>238</v>
      </c>
      <c r="W75" t="s">
        <v>238</v>
      </c>
      <c r="X75" t="s">
        <v>238</v>
      </c>
      <c r="Z75" t="s">
        <v>238</v>
      </c>
      <c r="AA75" t="s">
        <v>238</v>
      </c>
      <c r="AB75" t="s">
        <v>238</v>
      </c>
      <c r="AC75" t="s">
        <v>238</v>
      </c>
      <c r="AD75" t="s">
        <v>238</v>
      </c>
      <c r="AE75" t="s">
        <v>238</v>
      </c>
      <c r="AH75" t="s">
        <v>238</v>
      </c>
      <c r="AI75" t="s">
        <v>238</v>
      </c>
      <c r="AJ75" t="s">
        <v>238</v>
      </c>
      <c r="AK75" t="s">
        <v>238</v>
      </c>
      <c r="AN75" t="s">
        <v>238</v>
      </c>
      <c r="AO75" t="s">
        <v>238</v>
      </c>
      <c r="AP75" t="s">
        <v>238</v>
      </c>
      <c r="AQ75" t="s">
        <v>238</v>
      </c>
      <c r="AR75" t="s">
        <v>238</v>
      </c>
      <c r="AS75" t="s">
        <v>238</v>
      </c>
      <c r="AU75" t="s">
        <v>238</v>
      </c>
      <c r="AW75" t="s">
        <v>238</v>
      </c>
      <c r="AY75" t="s">
        <v>238</v>
      </c>
      <c r="BA75" t="s">
        <v>238</v>
      </c>
      <c r="BC75" t="s">
        <v>238</v>
      </c>
      <c r="BD75" t="s">
        <v>238</v>
      </c>
      <c r="BE75" t="s">
        <v>238</v>
      </c>
      <c r="BG75" t="s">
        <v>238</v>
      </c>
      <c r="BH75" t="s">
        <v>238</v>
      </c>
      <c r="BJ75" t="s">
        <v>238</v>
      </c>
      <c r="BK75" t="s">
        <v>238</v>
      </c>
      <c r="BL75" t="s">
        <v>238</v>
      </c>
      <c r="BN75" t="s">
        <v>238</v>
      </c>
      <c r="BO75" t="s">
        <v>238</v>
      </c>
      <c r="BQ75" t="s">
        <v>238</v>
      </c>
      <c r="BR75" t="s">
        <v>238</v>
      </c>
      <c r="BS75" t="s">
        <v>238</v>
      </c>
      <c r="BU75" t="s">
        <v>238</v>
      </c>
      <c r="BV75" t="s">
        <v>238</v>
      </c>
      <c r="BW75" t="s">
        <v>238</v>
      </c>
      <c r="BX75" t="s">
        <v>238</v>
      </c>
      <c r="BY75" t="s">
        <v>238</v>
      </c>
      <c r="CA75" t="s">
        <v>238</v>
      </c>
      <c r="CC75" t="s">
        <v>238</v>
      </c>
      <c r="CE75" t="s">
        <v>238</v>
      </c>
      <c r="CG75" t="s">
        <v>238</v>
      </c>
    </row>
    <row r="78" spans="1:85" ht="15.75" thickBot="1" x14ac:dyDescent="0.3">
      <c r="J78" s="42" t="str">
        <f>CONCATENATE(J$1,"_","Mounts")</f>
        <v>Empire_State_Troop_Mounts</v>
      </c>
      <c r="K78" s="42" t="str">
        <f t="shared" ref="K78:BV78" si="26">CONCATENATE(K$1,"_","Mounts")</f>
        <v>Empire_State_Troop_Skirmisher_Mounts</v>
      </c>
      <c r="L78" s="42" t="str">
        <f t="shared" si="26"/>
        <v>Reiksguard_Mounts</v>
      </c>
      <c r="M78" s="42" t="str">
        <f t="shared" si="26"/>
        <v>Empire_Captain_Mounts</v>
      </c>
      <c r="N78" s="42" t="str">
        <f t="shared" si="26"/>
        <v>Master_Engineer_Mounts</v>
      </c>
      <c r="O78" s="42" t="str">
        <f t="shared" si="26"/>
        <v>Greatsword_Mounts</v>
      </c>
      <c r="P78" s="42" t="str">
        <f t="shared" si="26"/>
        <v>Halfling_Mounts</v>
      </c>
      <c r="Q78" s="42" t="str">
        <f t="shared" si="26"/>
        <v>Mounted_Empire_Captain_Mounts</v>
      </c>
      <c r="R78" s="42" t="str">
        <f t="shared" si="26"/>
        <v>Mounted_Reiksguard_Mounts</v>
      </c>
      <c r="S78" s="42" t="str">
        <f t="shared" si="26"/>
        <v>Witch_Hunter_Mounts</v>
      </c>
      <c r="T78" s="42" t="str">
        <f t="shared" si="26"/>
        <v>Swordmaster_Mounts</v>
      </c>
      <c r="U78" s="42" t="str">
        <f t="shared" si="26"/>
        <v>White_Lion_Mounts</v>
      </c>
      <c r="V78" s="42" t="str">
        <f t="shared" si="26"/>
        <v>Phoenix_Guard_Mounts</v>
      </c>
      <c r="W78" s="42" t="str">
        <f t="shared" si="26"/>
        <v>Archer_Mounts</v>
      </c>
      <c r="X78" s="42" t="str">
        <f t="shared" si="26"/>
        <v>Noble_Mounts</v>
      </c>
      <c r="Y78" s="42" t="str">
        <f t="shared" si="26"/>
        <v>Mounted_Noble_Mounts</v>
      </c>
      <c r="Z78" s="42" t="str">
        <f t="shared" si="26"/>
        <v>Silver_Helm_Mounts</v>
      </c>
      <c r="AA78" s="42" t="str">
        <f t="shared" si="26"/>
        <v>Shadow_Warrior_Mounts</v>
      </c>
      <c r="AB78" s="42" t="str">
        <f t="shared" si="26"/>
        <v>Sea_Guard_Mounts</v>
      </c>
      <c r="AC78" s="42" t="str">
        <f t="shared" si="26"/>
        <v>Orc_Boy_Mounts</v>
      </c>
      <c r="AD78" s="42" t="str">
        <f t="shared" si="26"/>
        <v>Big_Un_Mounts</v>
      </c>
      <c r="AE78" s="42" t="str">
        <f t="shared" si="26"/>
        <v>Black_Orc_Mounts</v>
      </c>
      <c r="AF78" s="42" t="str">
        <f t="shared" si="26"/>
        <v>Savage_orc_Mounts</v>
      </c>
      <c r="AG78" s="42" t="str">
        <f t="shared" si="26"/>
        <v>Savage_Orc_Big_Un_Mounts</v>
      </c>
      <c r="AH78" s="42" t="str">
        <f t="shared" si="26"/>
        <v>Orc_Big_Boss_Mounts</v>
      </c>
      <c r="AI78" s="42" t="str">
        <f t="shared" si="26"/>
        <v>Arrer_Boy_Mounts</v>
      </c>
      <c r="AJ78" s="42" t="str">
        <f t="shared" si="26"/>
        <v>Night_Goblin_Mounts</v>
      </c>
      <c r="AK78" s="42" t="str">
        <f t="shared" si="26"/>
        <v>Night_Goblin_Big_Boss_Mounts</v>
      </c>
      <c r="AL78" s="42" t="str">
        <f t="shared" si="26"/>
        <v>Mounted_Night_Goblin_Big_Boss_Mounts</v>
      </c>
      <c r="AM78" s="42" t="str">
        <f t="shared" si="26"/>
        <v>Troll_Mounts</v>
      </c>
      <c r="AN78" s="42" t="str">
        <f t="shared" si="26"/>
        <v>Peasant_Mounts</v>
      </c>
      <c r="AO78" s="42" t="str">
        <f t="shared" si="26"/>
        <v>Bowman_Mounts</v>
      </c>
      <c r="AP78" s="42" t="str">
        <f t="shared" si="26"/>
        <v>Brettonian_Foot_Knight_Mounts</v>
      </c>
      <c r="AQ78" s="42" t="str">
        <f t="shared" si="26"/>
        <v>Mounted_Brettonian_Knight_Mounts</v>
      </c>
      <c r="AR78" s="42" t="str">
        <f t="shared" si="26"/>
        <v>Brettonian_Knight_Mounts</v>
      </c>
      <c r="AS78" s="42" t="str">
        <f t="shared" si="26"/>
        <v>Duke_Mounts</v>
      </c>
      <c r="AT78" s="42" t="str">
        <f t="shared" si="26"/>
        <v>Skavenslave_Mounts</v>
      </c>
      <c r="AU78" s="42" t="str">
        <f t="shared" si="26"/>
        <v>Clan_Rat_Mounts</v>
      </c>
      <c r="AV78" s="42" t="str">
        <f t="shared" si="26"/>
        <v>Gutter_Runner_Mounts</v>
      </c>
      <c r="AW78" s="42" t="str">
        <f t="shared" si="26"/>
        <v>Storm_Vermin_Mounts</v>
      </c>
      <c r="AX78" s="42" t="str">
        <f t="shared" si="26"/>
        <v>Rat_Ogre_Mounts</v>
      </c>
      <c r="AY78" s="42" t="str">
        <f t="shared" si="26"/>
        <v>Claw_Leader_Mounts</v>
      </c>
      <c r="AZ78" s="42" t="str">
        <f t="shared" si="26"/>
        <v>Mounted_Claw_Leader_Mounts</v>
      </c>
      <c r="BA78" s="42" t="str">
        <f t="shared" si="26"/>
        <v>Dwarf_Warrior_Mounts</v>
      </c>
      <c r="BB78" s="42" t="str">
        <f t="shared" si="26"/>
        <v>Slayer_Mounts</v>
      </c>
      <c r="BC78" s="42" t="str">
        <f t="shared" si="26"/>
        <v>Ironbreaker_Mounts</v>
      </c>
      <c r="BD78" s="42" t="str">
        <f t="shared" si="26"/>
        <v>Hammerer_Mounts</v>
      </c>
      <c r="BE78" s="42" t="str">
        <f t="shared" si="26"/>
        <v>Dwarf_Captain_Mounts</v>
      </c>
      <c r="BF78" s="42" t="str">
        <f t="shared" si="26"/>
        <v>Mounted_Warrior_of_Chaos_Mounts</v>
      </c>
      <c r="BG78" s="42" t="str">
        <f t="shared" si="26"/>
        <v>Warrior_of_Chaos_Mounts</v>
      </c>
      <c r="BH78" s="42" t="str">
        <f t="shared" si="26"/>
        <v>Marauder_Mounts</v>
      </c>
      <c r="BI78" s="42" t="str">
        <f t="shared" si="26"/>
        <v>Mounted_Exalted_Champion_Mounts</v>
      </c>
      <c r="BJ78" s="42" t="str">
        <f t="shared" si="26"/>
        <v>Exalted_Champion_Mounts</v>
      </c>
      <c r="BK78" s="42" t="str">
        <f t="shared" si="26"/>
        <v>Dark_Elf_Warrior_Mounts</v>
      </c>
      <c r="BL78" s="42" t="str">
        <f t="shared" si="26"/>
        <v>Dreadknight_Mounts</v>
      </c>
      <c r="BM78" s="42" t="str">
        <f t="shared" si="26"/>
        <v>Witch_Elf_Mounts</v>
      </c>
      <c r="BN78" s="42" t="str">
        <f t="shared" si="26"/>
        <v>Dark_Elf_Corsair_Mounts</v>
      </c>
      <c r="BO78" s="42" t="str">
        <f t="shared" si="26"/>
        <v>Executioner_Mounts</v>
      </c>
      <c r="BP78" s="42" t="str">
        <f t="shared" si="26"/>
        <v>Shade_Mounts</v>
      </c>
      <c r="BQ78" s="42" t="str">
        <f t="shared" si="26"/>
        <v>Mounted_Dark_Elf_Master_Mounts</v>
      </c>
      <c r="BR78" s="42" t="str">
        <f t="shared" si="26"/>
        <v>Dark_Elf_Master_Mounts</v>
      </c>
      <c r="BS78" s="42" t="str">
        <f t="shared" si="26"/>
        <v>Cathayan_Captain_Mounts</v>
      </c>
      <c r="BT78" s="42" t="str">
        <f t="shared" si="26"/>
        <v>Mounted_Cathayan_Captain_Mounts</v>
      </c>
      <c r="BU78" s="42" t="str">
        <f t="shared" si="26"/>
        <v>Dragon_Cavalry_Mounts</v>
      </c>
      <c r="BV78" s="42" t="str">
        <f t="shared" si="26"/>
        <v>Imperial_Infantry_Mounts</v>
      </c>
      <c r="BW78" s="42" t="str">
        <f t="shared" ref="BW78:CE78" si="27">CONCATENATE(BW$1,"_","Mounts")</f>
        <v>Levy-Infantry_Mounts</v>
      </c>
      <c r="BX78" s="42" t="str">
        <f t="shared" si="27"/>
        <v>Dragonblade_Mounts</v>
      </c>
      <c r="BY78" s="42" t="str">
        <f t="shared" si="27"/>
        <v>Imperial_Guard_Mounts</v>
      </c>
      <c r="BZ78" s="42" t="str">
        <f t="shared" si="27"/>
        <v>Temple_Dog_Mounts</v>
      </c>
      <c r="CA78" s="42" t="str">
        <f t="shared" si="27"/>
        <v>Hatamoto_Mounts</v>
      </c>
      <c r="CB78" s="42" t="str">
        <f t="shared" si="27"/>
        <v>Mounted_Hatamoto_Mounts</v>
      </c>
      <c r="CC78" s="42" t="str">
        <f t="shared" si="27"/>
        <v>Samurai_Mounts</v>
      </c>
      <c r="CD78" s="42" t="str">
        <f t="shared" si="27"/>
        <v>Mounted_Samurai_Mounts</v>
      </c>
      <c r="CE78" s="42" t="str">
        <f t="shared" si="27"/>
        <v>Ashiguru_Mounts</v>
      </c>
      <c r="CG78" s="42" t="str">
        <f>CONCATENATE(CF$1,"_","Mounts")</f>
        <v>Nipponese_Leves_Mounts</v>
      </c>
    </row>
    <row r="79" spans="1:85" x14ac:dyDescent="0.2">
      <c r="J79" s="1"/>
      <c r="K79" s="1"/>
      <c r="L79" s="1" t="s">
        <v>122</v>
      </c>
      <c r="M79" s="1" t="s">
        <v>122</v>
      </c>
      <c r="N79" s="1"/>
      <c r="Q79" s="1" t="s">
        <v>122</v>
      </c>
      <c r="R79" s="1" t="s">
        <v>122</v>
      </c>
      <c r="S79" s="1"/>
      <c r="X79" t="s">
        <v>123</v>
      </c>
      <c r="Y79" t="s">
        <v>123</v>
      </c>
      <c r="Z79" t="s">
        <v>123</v>
      </c>
      <c r="AK79" t="s">
        <v>323</v>
      </c>
      <c r="AL79" t="s">
        <v>323</v>
      </c>
      <c r="AP79" s="9"/>
      <c r="AQ79" s="9" t="s">
        <v>122</v>
      </c>
      <c r="AR79" s="9" t="s">
        <v>122</v>
      </c>
      <c r="AS79" s="9" t="s">
        <v>122</v>
      </c>
      <c r="AY79" s="9" t="s">
        <v>125</v>
      </c>
      <c r="AZ79" s="9" t="s">
        <v>125</v>
      </c>
      <c r="BF79" t="s">
        <v>124</v>
      </c>
      <c r="BG79" t="s">
        <v>124</v>
      </c>
      <c r="BI79" t="s">
        <v>124</v>
      </c>
      <c r="BJ79" t="s">
        <v>124</v>
      </c>
      <c r="BL79" t="s">
        <v>127</v>
      </c>
      <c r="BQ79" t="s">
        <v>127</v>
      </c>
      <c r="BR79" t="s">
        <v>127</v>
      </c>
      <c r="BS79" t="s">
        <v>122</v>
      </c>
      <c r="BT79" t="s">
        <v>122</v>
      </c>
      <c r="BU79" t="s">
        <v>122</v>
      </c>
      <c r="BV79" t="s">
        <v>122</v>
      </c>
      <c r="CA79" t="s">
        <v>122</v>
      </c>
      <c r="CB79" t="s">
        <v>122</v>
      </c>
      <c r="CC79" t="s">
        <v>122</v>
      </c>
      <c r="CD79" t="s">
        <v>122</v>
      </c>
    </row>
    <row r="80" spans="1:85" x14ac:dyDescent="0.2">
      <c r="J80" s="1"/>
      <c r="K80" s="1"/>
      <c r="L80" s="1"/>
      <c r="M80" t="s">
        <v>126</v>
      </c>
      <c r="Q80" t="s">
        <v>126</v>
      </c>
      <c r="AZ80" s="9"/>
      <c r="BL80" t="s">
        <v>122</v>
      </c>
      <c r="BQ80" t="s">
        <v>122</v>
      </c>
      <c r="BR80" t="s">
        <v>122</v>
      </c>
    </row>
    <row r="81" spans="1:85" x14ac:dyDescent="0.2">
      <c r="J81" s="1"/>
      <c r="K81" s="1"/>
      <c r="L81" s="1"/>
    </row>
    <row r="82" spans="1:85" x14ac:dyDescent="0.2">
      <c r="L82" s="1"/>
    </row>
    <row r="83" spans="1:85" ht="15" x14ac:dyDescent="0.25">
      <c r="A83" s="43"/>
      <c r="B83" s="43"/>
      <c r="C83" s="43"/>
      <c r="D83" s="43"/>
      <c r="E83" s="43"/>
      <c r="F83" s="43"/>
      <c r="G83" s="43"/>
      <c r="H83" s="43"/>
      <c r="I83" s="43"/>
    </row>
    <row r="84" spans="1:85" ht="15.75" thickBot="1" x14ac:dyDescent="0.3">
      <c r="J84" s="42"/>
      <c r="K84" s="42"/>
      <c r="L84" s="42"/>
      <c r="M84" s="42"/>
      <c r="N84" s="42"/>
      <c r="O84" s="42"/>
      <c r="P84" s="42"/>
      <c r="Q84" s="42" t="str">
        <f t="shared" ref="Q84:BU84" si="28">CONCATENATE(Q$1,"_","Secondary_Cavalry_Weaponry")</f>
        <v>Mounted_Empire_Captain_Secondary_Cavalry_Weaponry</v>
      </c>
      <c r="R84" s="42" t="str">
        <f t="shared" si="28"/>
        <v>Mounted_Reiksguard_Secondary_Cavalry_Weaponry</v>
      </c>
      <c r="S84" s="42"/>
      <c r="T84" s="42"/>
      <c r="U84" s="42"/>
      <c r="V84" s="42"/>
      <c r="W84" s="42"/>
      <c r="X84" s="42"/>
      <c r="Y84" s="42" t="str">
        <f t="shared" si="28"/>
        <v>Mounted_Noble_Secondary_Cavalry_Weaponry</v>
      </c>
      <c r="Z84" s="42" t="str">
        <f t="shared" si="28"/>
        <v>Silver_Helm_Secondary_Cavalry_Weaponry</v>
      </c>
      <c r="AA84" s="42"/>
      <c r="AB84" s="42"/>
      <c r="AC84" s="42"/>
      <c r="AD84" s="42"/>
      <c r="AE84" s="42"/>
      <c r="AF84" s="42"/>
      <c r="AG84" s="42"/>
      <c r="AH84" s="42"/>
      <c r="AI84" s="42"/>
      <c r="AJ84" s="42"/>
      <c r="AK84" s="42"/>
      <c r="AL84" s="42" t="str">
        <f t="shared" si="28"/>
        <v>Mounted_Night_Goblin_Big_Boss_Secondary_Cavalry_Weaponry</v>
      </c>
      <c r="AM84" s="42"/>
      <c r="AN84" s="42"/>
      <c r="AO84" s="42"/>
      <c r="AP84" s="42"/>
      <c r="AQ84" s="42" t="str">
        <f t="shared" si="28"/>
        <v>Mounted_Brettonian_Knight_Secondary_Cavalry_Weaponry</v>
      </c>
      <c r="AR84" s="42"/>
      <c r="AS84" s="42" t="str">
        <f t="shared" si="28"/>
        <v>Duke_Secondary_Cavalry_Weaponry</v>
      </c>
      <c r="AT84" s="42"/>
      <c r="AU84" s="42"/>
      <c r="AV84" s="42"/>
      <c r="AW84" s="42"/>
      <c r="AX84" s="42"/>
      <c r="AY84" s="42"/>
      <c r="AZ84" s="42" t="str">
        <f t="shared" si="28"/>
        <v>Mounted_Claw_Leader_Secondary_Cavalry_Weaponry</v>
      </c>
      <c r="BA84" s="42"/>
      <c r="BB84" s="42"/>
      <c r="BC84" s="42"/>
      <c r="BD84" s="42"/>
      <c r="BE84" s="42"/>
      <c r="BF84" s="42" t="str">
        <f t="shared" si="28"/>
        <v>Mounted_Warrior_of_Chaos_Secondary_Cavalry_Weaponry</v>
      </c>
      <c r="BG84" s="42"/>
      <c r="BH84" s="42"/>
      <c r="BI84" s="42" t="str">
        <f t="shared" si="28"/>
        <v>Mounted_Exalted_Champion_Secondary_Cavalry_Weaponry</v>
      </c>
      <c r="BJ84" s="42"/>
      <c r="BK84" s="42"/>
      <c r="BL84" s="42" t="str">
        <f>CONCATENATE("Mounted","_",BL$1,"_","Secondary_Cavalry_Weaponry")</f>
        <v>Mounted_Dreadknight_Secondary_Cavalry_Weaponry</v>
      </c>
      <c r="BM84" s="42"/>
      <c r="BN84" s="42"/>
      <c r="BO84" s="42"/>
      <c r="BP84" s="42"/>
      <c r="BQ84" s="42" t="str">
        <f t="shared" si="28"/>
        <v>Mounted_Dark_Elf_Master_Secondary_Cavalry_Weaponry</v>
      </c>
      <c r="BR84" s="42"/>
      <c r="BS84" s="42"/>
      <c r="BT84" s="42" t="str">
        <f t="shared" si="28"/>
        <v>Mounted_Cathayan_Captain_Secondary_Cavalry_Weaponry</v>
      </c>
      <c r="BU84" s="42" t="str">
        <f t="shared" si="28"/>
        <v>Dragon_Cavalry_Secondary_Cavalry_Weaponry</v>
      </c>
      <c r="BV84" s="42"/>
      <c r="BW84" s="42"/>
      <c r="BX84" s="42"/>
      <c r="BY84" s="42"/>
      <c r="BZ84" s="42"/>
      <c r="CA84" s="42"/>
      <c r="CB84" s="42" t="str">
        <f t="shared" ref="CB84:CD84" si="29">CONCATENATE(CB$1,"_","Secondary_Cavalry_Weaponry")</f>
        <v>Mounted_Hatamoto_Secondary_Cavalry_Weaponry</v>
      </c>
      <c r="CC84" s="42"/>
      <c r="CD84" s="42" t="str">
        <f t="shared" si="29"/>
        <v>Mounted_Samurai_Secondary_Cavalry_Weaponry</v>
      </c>
      <c r="CE84" s="42"/>
      <c r="CG84" s="42"/>
    </row>
    <row r="85" spans="1:85" x14ac:dyDescent="0.2">
      <c r="Q85" t="s">
        <v>129</v>
      </c>
      <c r="R85" t="s">
        <v>129</v>
      </c>
      <c r="Y85" t="s">
        <v>130</v>
      </c>
      <c r="Z85" t="s">
        <v>130</v>
      </c>
      <c r="AL85" t="s">
        <v>129</v>
      </c>
      <c r="AQ85" t="s">
        <v>129</v>
      </c>
      <c r="AS85" t="s">
        <v>129</v>
      </c>
      <c r="AZ85" t="s">
        <v>129</v>
      </c>
      <c r="BF85" t="s">
        <v>129</v>
      </c>
      <c r="BI85" t="s">
        <v>129</v>
      </c>
      <c r="BL85" t="s">
        <v>130</v>
      </c>
      <c r="BQ85" t="s">
        <v>130</v>
      </c>
      <c r="BT85" t="s">
        <v>129</v>
      </c>
      <c r="BU85" t="s">
        <v>129</v>
      </c>
      <c r="CB85" t="s">
        <v>130</v>
      </c>
      <c r="CD85" t="s">
        <v>130</v>
      </c>
    </row>
    <row r="86" spans="1:85" ht="15" x14ac:dyDescent="0.25">
      <c r="P86" s="1"/>
      <c r="Q86" t="s">
        <v>130</v>
      </c>
      <c r="R86" t="s">
        <v>130</v>
      </c>
      <c r="T86" s="29"/>
      <c r="U86" s="29"/>
      <c r="Y86" t="s">
        <v>128</v>
      </c>
      <c r="Z86" t="s">
        <v>128</v>
      </c>
      <c r="AL86" t="s">
        <v>130</v>
      </c>
      <c r="AQ86" t="s">
        <v>130</v>
      </c>
      <c r="AS86" t="s">
        <v>130</v>
      </c>
      <c r="AZ86" t="s">
        <v>130</v>
      </c>
      <c r="BF86" t="s">
        <v>130</v>
      </c>
      <c r="BI86" t="s">
        <v>130</v>
      </c>
      <c r="BL86" t="s">
        <v>136</v>
      </c>
      <c r="BQ86" t="s">
        <v>136</v>
      </c>
      <c r="BT86" t="s">
        <v>130</v>
      </c>
      <c r="BU86" t="s">
        <v>130</v>
      </c>
      <c r="CB86" t="s">
        <v>137</v>
      </c>
      <c r="CD86" t="s">
        <v>137</v>
      </c>
    </row>
    <row r="87" spans="1:85" ht="15" x14ac:dyDescent="0.25">
      <c r="K87" s="1"/>
      <c r="P87" s="1"/>
      <c r="Q87" t="s">
        <v>136</v>
      </c>
      <c r="R87" t="s">
        <v>136</v>
      </c>
      <c r="T87" s="29"/>
      <c r="U87" s="29"/>
      <c r="AL87" t="s">
        <v>128</v>
      </c>
      <c r="AQ87" t="s">
        <v>136</v>
      </c>
      <c r="AS87" t="s">
        <v>136</v>
      </c>
      <c r="AZ87" t="s">
        <v>136</v>
      </c>
      <c r="BF87" t="s">
        <v>136</v>
      </c>
      <c r="BI87" t="s">
        <v>136</v>
      </c>
      <c r="BL87" t="s">
        <v>128</v>
      </c>
      <c r="BQ87" t="s">
        <v>128</v>
      </c>
      <c r="BT87" t="s">
        <v>136</v>
      </c>
      <c r="BU87" t="s">
        <v>136</v>
      </c>
    </row>
    <row r="88" spans="1:85" ht="15" x14ac:dyDescent="0.25">
      <c r="K88" s="1"/>
      <c r="P88" s="1"/>
      <c r="Q88" t="s">
        <v>128</v>
      </c>
      <c r="R88" t="s">
        <v>128</v>
      </c>
      <c r="S88" s="1"/>
      <c r="T88" s="29"/>
      <c r="U88" s="29"/>
      <c r="AQ88" t="s">
        <v>128</v>
      </c>
      <c r="AS88" t="s">
        <v>128</v>
      </c>
      <c r="AZ88" t="s">
        <v>128</v>
      </c>
      <c r="BF88" t="s">
        <v>128</v>
      </c>
      <c r="BI88" t="s">
        <v>128</v>
      </c>
      <c r="BT88" t="s">
        <v>128</v>
      </c>
      <c r="BU88" t="s">
        <v>128</v>
      </c>
    </row>
    <row r="89" spans="1:85" ht="15" x14ac:dyDescent="0.25">
      <c r="J89" s="1"/>
      <c r="K89" s="1"/>
      <c r="L89" s="1"/>
      <c r="P89" s="1"/>
      <c r="Q89" s="1"/>
      <c r="R89" s="1"/>
      <c r="S89" s="1"/>
      <c r="T89" s="29"/>
      <c r="U89" s="29"/>
    </row>
  </sheetData>
  <conditionalFormatting sqref="L62:L63">
    <cfRule type="duplicateValues" dxfId="5" priority="4"/>
  </conditionalFormatting>
  <conditionalFormatting sqref="M39:N39">
    <cfRule type="duplicateValues" dxfId="4" priority="5"/>
  </conditionalFormatting>
  <conditionalFormatting sqref="M29:N29">
    <cfRule type="duplicateValues" dxfId="3" priority="6"/>
  </conditionalFormatting>
  <conditionalFormatting sqref="Q39">
    <cfRule type="duplicateValues" dxfId="2" priority="3"/>
  </conditionalFormatting>
  <conditionalFormatting sqref="S29">
    <cfRule type="duplicateValues" dxfId="1" priority="2"/>
  </conditionalFormatting>
  <conditionalFormatting sqref="L80:L81">
    <cfRule type="duplicateValues" dxfId="0" priority="1"/>
  </conditionalFormatting>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
  <sheetViews>
    <sheetView zoomScale="90" zoomScaleNormal="90" workbookViewId="0">
      <selection activeCell="J12" sqref="J12"/>
    </sheetView>
  </sheetViews>
  <sheetFormatPr defaultColWidth="11.5703125" defaultRowHeight="12.75" x14ac:dyDescent="0.2"/>
  <sheetData>
    <row r="1" spans="1:12" s="1" customFormat="1" ht="15" x14ac:dyDescent="0.25">
      <c r="A1" s="2"/>
      <c r="B1" s="2" t="s">
        <v>0</v>
      </c>
      <c r="C1" s="2" t="s">
        <v>1</v>
      </c>
      <c r="D1" s="2" t="s">
        <v>2</v>
      </c>
      <c r="E1" s="2" t="s">
        <v>3</v>
      </c>
      <c r="F1" s="2" t="s">
        <v>4</v>
      </c>
      <c r="G1" s="2" t="s">
        <v>5</v>
      </c>
      <c r="H1" s="2" t="s">
        <v>6</v>
      </c>
      <c r="I1" s="2" t="s">
        <v>7</v>
      </c>
      <c r="J1" s="2" t="s">
        <v>8</v>
      </c>
      <c r="K1" s="2" t="s">
        <v>9</v>
      </c>
      <c r="L1" s="2"/>
    </row>
    <row r="2" spans="1:12" ht="15" x14ac:dyDescent="0.25">
      <c r="A2" s="2" t="s">
        <v>10</v>
      </c>
      <c r="B2" s="8">
        <v>5</v>
      </c>
      <c r="C2" s="11">
        <v>7</v>
      </c>
      <c r="D2">
        <v>7</v>
      </c>
      <c r="E2" s="11">
        <v>3</v>
      </c>
      <c r="F2" s="11">
        <v>3</v>
      </c>
      <c r="G2" s="11">
        <v>1</v>
      </c>
      <c r="H2" s="11">
        <v>6</v>
      </c>
      <c r="I2" s="11">
        <v>1</v>
      </c>
      <c r="J2" s="11">
        <v>8</v>
      </c>
      <c r="K2" s="11">
        <v>8</v>
      </c>
    </row>
    <row r="3" spans="1:12" ht="15" x14ac:dyDescent="0.25">
      <c r="A3" s="2" t="s">
        <v>11</v>
      </c>
      <c r="B3" s="8">
        <v>3</v>
      </c>
      <c r="C3">
        <v>2</v>
      </c>
      <c r="D3">
        <v>2</v>
      </c>
      <c r="E3">
        <v>4</v>
      </c>
      <c r="F3">
        <v>5</v>
      </c>
      <c r="G3">
        <v>20</v>
      </c>
      <c r="H3">
        <v>1</v>
      </c>
      <c r="I3">
        <v>15</v>
      </c>
      <c r="J3">
        <v>1</v>
      </c>
      <c r="K3">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H61"/>
  <sheetViews>
    <sheetView zoomScale="90" zoomScaleNormal="90" workbookViewId="0">
      <selection activeCell="C9" sqref="C9"/>
    </sheetView>
  </sheetViews>
  <sheetFormatPr defaultColWidth="11.5703125" defaultRowHeight="12.75" x14ac:dyDescent="0.2"/>
  <cols>
    <col min="1" max="1" width="21.7109375" customWidth="1"/>
    <col min="2" max="2" width="36.140625" customWidth="1"/>
    <col min="3" max="3" width="22.28515625" customWidth="1"/>
    <col min="4" max="4" width="20.7109375" customWidth="1"/>
    <col min="5" max="5" width="17.140625" customWidth="1"/>
  </cols>
  <sheetData>
    <row r="1" spans="1:1022" s="4" customFormat="1" ht="22.9" customHeight="1" x14ac:dyDescent="0.25">
      <c r="A1" s="4" t="s">
        <v>12</v>
      </c>
      <c r="B1" s="4" t="s">
        <v>13</v>
      </c>
      <c r="C1" s="5" t="s">
        <v>14</v>
      </c>
      <c r="D1" s="5" t="s">
        <v>15</v>
      </c>
      <c r="E1" s="5" t="s">
        <v>16</v>
      </c>
      <c r="F1" s="6" t="s">
        <v>0</v>
      </c>
      <c r="G1" s="5" t="s">
        <v>1</v>
      </c>
      <c r="H1" s="5" t="s">
        <v>2</v>
      </c>
      <c r="I1" s="5" t="s">
        <v>3</v>
      </c>
      <c r="J1" s="5" t="s">
        <v>4</v>
      </c>
      <c r="K1" s="5" t="s">
        <v>5</v>
      </c>
      <c r="L1" s="5" t="s">
        <v>6</v>
      </c>
      <c r="M1" s="5" t="s">
        <v>7</v>
      </c>
      <c r="N1" s="5" t="s">
        <v>8</v>
      </c>
      <c r="O1" s="5" t="s">
        <v>9</v>
      </c>
      <c r="P1" s="5" t="s">
        <v>17</v>
      </c>
      <c r="AMH1"/>
    </row>
    <row r="2" spans="1:1022" ht="15" x14ac:dyDescent="0.25">
      <c r="A2" t="s">
        <v>195</v>
      </c>
      <c r="B2" t="s">
        <v>194</v>
      </c>
      <c r="F2">
        <v>5</v>
      </c>
      <c r="G2" s="11">
        <v>4</v>
      </c>
      <c r="H2" s="11">
        <v>5</v>
      </c>
      <c r="I2" s="11">
        <v>4</v>
      </c>
      <c r="J2" s="11">
        <v>4</v>
      </c>
      <c r="K2" s="11">
        <v>3</v>
      </c>
      <c r="L2" s="11">
        <v>5</v>
      </c>
      <c r="M2" s="11">
        <v>3</v>
      </c>
      <c r="N2" s="11">
        <v>6</v>
      </c>
      <c r="O2">
        <v>5</v>
      </c>
      <c r="P2">
        <v>112</v>
      </c>
    </row>
    <row r="3" spans="1:1022" ht="15" x14ac:dyDescent="0.25">
      <c r="A3" t="s">
        <v>195</v>
      </c>
      <c r="B3" t="s">
        <v>196</v>
      </c>
      <c r="F3">
        <v>5</v>
      </c>
      <c r="G3" s="11">
        <v>4</v>
      </c>
      <c r="H3" s="11">
        <v>5</v>
      </c>
      <c r="I3" s="11">
        <v>4</v>
      </c>
      <c r="J3" s="11">
        <v>4</v>
      </c>
      <c r="K3" s="11">
        <v>2</v>
      </c>
      <c r="L3" s="11">
        <v>5</v>
      </c>
      <c r="M3" s="11">
        <v>2</v>
      </c>
      <c r="N3" s="11">
        <v>6</v>
      </c>
      <c r="O3">
        <v>7</v>
      </c>
      <c r="P3">
        <v>77</v>
      </c>
    </row>
    <row r="4" spans="1:1022" ht="15" x14ac:dyDescent="0.25">
      <c r="A4" t="s">
        <v>195</v>
      </c>
      <c r="B4" t="s">
        <v>197</v>
      </c>
      <c r="F4">
        <v>5</v>
      </c>
      <c r="G4" s="11">
        <v>5</v>
      </c>
      <c r="H4" s="11">
        <v>6</v>
      </c>
      <c r="I4" s="11">
        <v>3</v>
      </c>
      <c r="J4" s="11">
        <v>4</v>
      </c>
      <c r="K4" s="11">
        <v>1</v>
      </c>
      <c r="L4" s="11">
        <v>6</v>
      </c>
      <c r="M4" s="11">
        <v>1</v>
      </c>
      <c r="N4" s="11">
        <v>7</v>
      </c>
      <c r="O4">
        <v>8</v>
      </c>
      <c r="P4">
        <v>32</v>
      </c>
    </row>
    <row r="5" spans="1:1022" ht="15" x14ac:dyDescent="0.25">
      <c r="A5" t="s">
        <v>195</v>
      </c>
      <c r="B5" t="s">
        <v>198</v>
      </c>
      <c r="F5">
        <v>5</v>
      </c>
      <c r="G5" s="11">
        <v>7</v>
      </c>
      <c r="H5" s="11">
        <v>6</v>
      </c>
      <c r="I5" s="11">
        <v>3</v>
      </c>
      <c r="J5" s="11">
        <v>3</v>
      </c>
      <c r="K5" s="11">
        <v>1</v>
      </c>
      <c r="L5" s="11">
        <v>6</v>
      </c>
      <c r="M5" s="11">
        <v>1</v>
      </c>
      <c r="N5" s="11">
        <v>8</v>
      </c>
      <c r="O5">
        <v>9</v>
      </c>
      <c r="P5">
        <v>22</v>
      </c>
    </row>
    <row r="6" spans="1:1022" ht="15" x14ac:dyDescent="0.25">
      <c r="A6" t="s">
        <v>199</v>
      </c>
      <c r="B6" t="s">
        <v>325</v>
      </c>
      <c r="F6">
        <v>5</v>
      </c>
      <c r="G6" s="11">
        <v>3</v>
      </c>
      <c r="H6" s="11">
        <v>7</v>
      </c>
      <c r="I6" s="11">
        <v>4</v>
      </c>
      <c r="J6" s="11">
        <v>4</v>
      </c>
      <c r="K6" s="11">
        <v>3</v>
      </c>
      <c r="L6" s="11">
        <v>4</v>
      </c>
      <c r="M6" s="11">
        <v>3</v>
      </c>
      <c r="N6" s="11">
        <v>5</v>
      </c>
      <c r="O6">
        <v>7</v>
      </c>
      <c r="P6">
        <v>112</v>
      </c>
    </row>
    <row r="7" spans="1:1022" ht="15" x14ac:dyDescent="0.25">
      <c r="A7" t="s">
        <v>199</v>
      </c>
      <c r="B7" t="s">
        <v>200</v>
      </c>
      <c r="F7">
        <v>5</v>
      </c>
      <c r="G7" s="11">
        <v>3</v>
      </c>
      <c r="H7" s="11">
        <v>7</v>
      </c>
      <c r="I7" s="11">
        <v>4</v>
      </c>
      <c r="J7" s="11">
        <v>4</v>
      </c>
      <c r="K7" s="11">
        <v>3</v>
      </c>
      <c r="L7" s="11">
        <v>4</v>
      </c>
      <c r="M7" s="11">
        <v>3</v>
      </c>
      <c r="N7" s="11">
        <v>5</v>
      </c>
      <c r="O7">
        <v>7</v>
      </c>
      <c r="P7">
        <v>112</v>
      </c>
    </row>
    <row r="8" spans="1:1022" ht="15" x14ac:dyDescent="0.25">
      <c r="A8" t="s">
        <v>199</v>
      </c>
      <c r="B8" t="s">
        <v>201</v>
      </c>
      <c r="F8" s="11">
        <v>5</v>
      </c>
      <c r="G8" s="11">
        <v>4</v>
      </c>
      <c r="H8" s="11">
        <v>7</v>
      </c>
      <c r="I8" s="11">
        <v>4</v>
      </c>
      <c r="J8" s="11">
        <v>4</v>
      </c>
      <c r="K8" s="11">
        <v>2</v>
      </c>
      <c r="L8" s="11">
        <v>4</v>
      </c>
      <c r="M8" s="11">
        <v>2</v>
      </c>
      <c r="N8" s="11">
        <v>6</v>
      </c>
      <c r="O8">
        <v>8</v>
      </c>
      <c r="P8">
        <v>74</v>
      </c>
    </row>
    <row r="9" spans="1:1022" ht="15" x14ac:dyDescent="0.25">
      <c r="A9" t="s">
        <v>199</v>
      </c>
      <c r="B9" t="s">
        <v>202</v>
      </c>
      <c r="F9">
        <v>5</v>
      </c>
      <c r="G9" s="11">
        <v>6</v>
      </c>
      <c r="H9" s="11">
        <v>7</v>
      </c>
      <c r="I9" s="11">
        <v>3</v>
      </c>
      <c r="J9" s="11">
        <v>3</v>
      </c>
      <c r="K9" s="11">
        <v>1</v>
      </c>
      <c r="L9" s="11">
        <v>6</v>
      </c>
      <c r="M9" s="11">
        <v>1</v>
      </c>
      <c r="N9" s="11">
        <v>8</v>
      </c>
      <c r="O9">
        <v>8</v>
      </c>
      <c r="P9">
        <v>22</v>
      </c>
    </row>
    <row r="10" spans="1:1022" ht="15" x14ac:dyDescent="0.25">
      <c r="A10" t="s">
        <v>199</v>
      </c>
      <c r="B10" t="s">
        <v>203</v>
      </c>
      <c r="F10">
        <v>5</v>
      </c>
      <c r="G10" s="11">
        <v>7</v>
      </c>
      <c r="H10" s="11">
        <v>6</v>
      </c>
      <c r="I10" s="11">
        <v>3</v>
      </c>
      <c r="J10" s="11">
        <v>3</v>
      </c>
      <c r="K10" s="11">
        <v>1</v>
      </c>
      <c r="L10" s="11">
        <v>6</v>
      </c>
      <c r="M10" s="11">
        <v>1</v>
      </c>
      <c r="N10" s="11">
        <v>8</v>
      </c>
      <c r="O10">
        <v>8</v>
      </c>
      <c r="P10">
        <v>22</v>
      </c>
    </row>
    <row r="11" spans="1:1022" ht="15" x14ac:dyDescent="0.25">
      <c r="A11" t="s">
        <v>205</v>
      </c>
      <c r="B11" t="s">
        <v>204</v>
      </c>
      <c r="F11">
        <v>5</v>
      </c>
      <c r="G11" s="11">
        <v>4</v>
      </c>
      <c r="H11" s="11">
        <v>5</v>
      </c>
      <c r="I11" s="11">
        <v>3</v>
      </c>
      <c r="J11" s="11">
        <v>4</v>
      </c>
      <c r="K11" s="11">
        <v>3</v>
      </c>
      <c r="L11" s="11">
        <v>4</v>
      </c>
      <c r="M11" s="11">
        <v>2</v>
      </c>
      <c r="N11" s="11">
        <v>5</v>
      </c>
      <c r="O11">
        <v>5</v>
      </c>
      <c r="P11">
        <v>95</v>
      </c>
    </row>
    <row r="12" spans="1:1022" ht="15" x14ac:dyDescent="0.25">
      <c r="A12" t="s">
        <v>205</v>
      </c>
      <c r="B12" t="s">
        <v>206</v>
      </c>
      <c r="F12">
        <v>5</v>
      </c>
      <c r="G12" s="11">
        <v>4</v>
      </c>
      <c r="H12" s="11">
        <v>5</v>
      </c>
      <c r="I12" s="11">
        <v>3</v>
      </c>
      <c r="J12" s="11">
        <v>4</v>
      </c>
      <c r="K12" s="11">
        <v>3</v>
      </c>
      <c r="L12" s="11">
        <v>4</v>
      </c>
      <c r="M12" s="11">
        <v>2</v>
      </c>
      <c r="N12" s="11">
        <v>5</v>
      </c>
      <c r="O12">
        <v>5</v>
      </c>
      <c r="P12">
        <v>95</v>
      </c>
    </row>
    <row r="13" spans="1:1022" ht="15" x14ac:dyDescent="0.25">
      <c r="A13" t="s">
        <v>205</v>
      </c>
      <c r="B13" t="s">
        <v>207</v>
      </c>
      <c r="F13">
        <v>5</v>
      </c>
      <c r="G13" s="11">
        <v>5</v>
      </c>
      <c r="H13" s="11">
        <v>6</v>
      </c>
      <c r="I13" s="11">
        <v>4</v>
      </c>
      <c r="J13" s="11">
        <v>4</v>
      </c>
      <c r="K13" s="11">
        <v>1</v>
      </c>
      <c r="L13" s="11">
        <v>5</v>
      </c>
      <c r="M13" s="11">
        <v>2</v>
      </c>
      <c r="N13" s="11">
        <v>6</v>
      </c>
      <c r="O13">
        <v>8</v>
      </c>
      <c r="P13">
        <v>53</v>
      </c>
    </row>
    <row r="14" spans="1:1022" ht="15" x14ac:dyDescent="0.25">
      <c r="A14" t="s">
        <v>205</v>
      </c>
      <c r="B14" t="s">
        <v>208</v>
      </c>
      <c r="F14">
        <v>5</v>
      </c>
      <c r="G14" s="11">
        <v>6</v>
      </c>
      <c r="H14" s="11">
        <v>6</v>
      </c>
      <c r="I14" s="11">
        <v>3</v>
      </c>
      <c r="J14" s="11">
        <v>3</v>
      </c>
      <c r="K14" s="11">
        <v>1</v>
      </c>
      <c r="L14" s="11">
        <v>6</v>
      </c>
      <c r="M14" s="11">
        <v>1</v>
      </c>
      <c r="N14" s="11">
        <v>8</v>
      </c>
      <c r="O14">
        <v>8</v>
      </c>
      <c r="P14">
        <v>24</v>
      </c>
    </row>
    <row r="15" spans="1:1022" ht="15" x14ac:dyDescent="0.25">
      <c r="A15" t="s">
        <v>205</v>
      </c>
      <c r="B15" t="s">
        <v>209</v>
      </c>
      <c r="F15">
        <v>5</v>
      </c>
      <c r="G15" s="11">
        <v>6</v>
      </c>
      <c r="H15" s="11">
        <v>5</v>
      </c>
      <c r="I15" s="11">
        <v>3</v>
      </c>
      <c r="J15" s="11">
        <v>3</v>
      </c>
      <c r="K15" s="11">
        <v>1</v>
      </c>
      <c r="L15" s="11">
        <v>6</v>
      </c>
      <c r="M15" s="11">
        <v>1</v>
      </c>
      <c r="N15" s="11">
        <v>8</v>
      </c>
      <c r="O15">
        <v>8</v>
      </c>
      <c r="P15">
        <v>26</v>
      </c>
    </row>
    <row r="16" spans="1:1022" ht="15" x14ac:dyDescent="0.25">
      <c r="A16" t="s">
        <v>205</v>
      </c>
      <c r="B16" t="s">
        <v>210</v>
      </c>
      <c r="F16">
        <v>5</v>
      </c>
      <c r="G16" s="11">
        <v>5</v>
      </c>
      <c r="H16" s="11">
        <v>6</v>
      </c>
      <c r="I16" s="11">
        <v>3</v>
      </c>
      <c r="J16" s="11">
        <v>3</v>
      </c>
      <c r="K16" s="11">
        <v>1</v>
      </c>
      <c r="L16" s="11">
        <v>5</v>
      </c>
      <c r="M16" s="11">
        <v>1</v>
      </c>
      <c r="N16" s="11">
        <v>6</v>
      </c>
      <c r="O16">
        <v>7</v>
      </c>
      <c r="P16">
        <v>29</v>
      </c>
    </row>
    <row r="17" spans="1:16" ht="15" x14ac:dyDescent="0.25">
      <c r="A17" t="s">
        <v>205</v>
      </c>
      <c r="B17" t="s">
        <v>211</v>
      </c>
      <c r="F17">
        <v>5</v>
      </c>
      <c r="G17" s="11">
        <v>6</v>
      </c>
      <c r="H17" s="11">
        <v>5</v>
      </c>
      <c r="I17" s="11">
        <v>3</v>
      </c>
      <c r="J17" s="11">
        <v>3</v>
      </c>
      <c r="K17" s="11">
        <v>1</v>
      </c>
      <c r="L17" s="11">
        <v>5</v>
      </c>
      <c r="M17" s="11">
        <v>1</v>
      </c>
      <c r="N17" s="11">
        <v>6</v>
      </c>
      <c r="O17">
        <v>7</v>
      </c>
      <c r="P17">
        <v>29</v>
      </c>
    </row>
    <row r="18" spans="1:16" ht="15" x14ac:dyDescent="0.25">
      <c r="A18" t="s">
        <v>205</v>
      </c>
      <c r="B18" t="s">
        <v>212</v>
      </c>
      <c r="F18">
        <v>5</v>
      </c>
      <c r="G18" s="11">
        <v>5</v>
      </c>
      <c r="H18" s="11">
        <v>5</v>
      </c>
      <c r="I18" s="11">
        <v>3</v>
      </c>
      <c r="J18" s="11">
        <v>3</v>
      </c>
      <c r="K18" s="11">
        <v>1</v>
      </c>
      <c r="L18" s="11">
        <v>5</v>
      </c>
      <c r="M18" s="11">
        <v>1</v>
      </c>
      <c r="N18" s="11">
        <v>6</v>
      </c>
      <c r="O18">
        <v>7</v>
      </c>
      <c r="P18">
        <v>31</v>
      </c>
    </row>
    <row r="19" spans="1:16" ht="15" x14ac:dyDescent="0.25">
      <c r="A19" t="s">
        <v>350</v>
      </c>
      <c r="B19" t="s">
        <v>213</v>
      </c>
      <c r="F19">
        <v>6</v>
      </c>
      <c r="G19" s="11">
        <v>4</v>
      </c>
      <c r="H19" s="11">
        <v>5</v>
      </c>
      <c r="I19" s="11">
        <v>4</v>
      </c>
      <c r="J19" s="11">
        <v>5</v>
      </c>
      <c r="K19" s="11">
        <v>3</v>
      </c>
      <c r="L19" s="11">
        <v>4</v>
      </c>
      <c r="M19" s="11">
        <v>3</v>
      </c>
      <c r="N19" s="11">
        <v>6</v>
      </c>
      <c r="O19">
        <v>6</v>
      </c>
      <c r="P19">
        <v>121</v>
      </c>
    </row>
    <row r="20" spans="1:16" ht="15" x14ac:dyDescent="0.25">
      <c r="A20" t="s">
        <v>350</v>
      </c>
      <c r="B20" t="s">
        <v>214</v>
      </c>
      <c r="F20">
        <v>6</v>
      </c>
      <c r="G20" s="11">
        <v>4</v>
      </c>
      <c r="H20" s="11">
        <v>5</v>
      </c>
      <c r="I20" s="11">
        <v>4</v>
      </c>
      <c r="J20" s="11">
        <v>4</v>
      </c>
      <c r="K20" s="11">
        <v>2</v>
      </c>
      <c r="L20" s="11">
        <v>4</v>
      </c>
      <c r="M20" s="11">
        <v>2</v>
      </c>
      <c r="N20" s="11">
        <v>6</v>
      </c>
      <c r="O20">
        <v>8</v>
      </c>
      <c r="P20">
        <v>81</v>
      </c>
    </row>
    <row r="21" spans="1:16" ht="15" x14ac:dyDescent="0.25">
      <c r="A21" t="s">
        <v>350</v>
      </c>
      <c r="B21" t="s">
        <v>215</v>
      </c>
      <c r="F21">
        <v>6</v>
      </c>
      <c r="G21" s="11">
        <v>4</v>
      </c>
      <c r="H21" s="11">
        <v>6</v>
      </c>
      <c r="I21" s="11">
        <v>3</v>
      </c>
      <c r="J21" s="11">
        <v>4</v>
      </c>
      <c r="K21" s="11">
        <v>1</v>
      </c>
      <c r="L21" s="11">
        <v>5</v>
      </c>
      <c r="M21" s="11">
        <v>1</v>
      </c>
      <c r="N21" s="11">
        <v>6</v>
      </c>
      <c r="O21">
        <v>8</v>
      </c>
      <c r="P21">
        <v>39</v>
      </c>
    </row>
    <row r="22" spans="1:16" ht="15" x14ac:dyDescent="0.25">
      <c r="A22" t="s">
        <v>350</v>
      </c>
      <c r="B22" t="s">
        <v>216</v>
      </c>
      <c r="F22">
        <v>6</v>
      </c>
      <c r="G22" s="11">
        <v>4</v>
      </c>
      <c r="H22" s="11">
        <v>6</v>
      </c>
      <c r="I22" s="11">
        <v>3</v>
      </c>
      <c r="J22" s="11">
        <v>3</v>
      </c>
      <c r="K22" s="11">
        <v>1</v>
      </c>
      <c r="L22" s="11">
        <v>4</v>
      </c>
      <c r="M22" s="11">
        <v>1</v>
      </c>
      <c r="N22" s="11">
        <v>5</v>
      </c>
      <c r="O22">
        <v>7</v>
      </c>
      <c r="P22">
        <v>36</v>
      </c>
    </row>
    <row r="23" spans="1:16" ht="15" x14ac:dyDescent="0.25">
      <c r="A23" t="s">
        <v>350</v>
      </c>
      <c r="B23" t="s">
        <v>217</v>
      </c>
      <c r="F23">
        <v>6</v>
      </c>
      <c r="G23" s="11">
        <v>6</v>
      </c>
      <c r="H23" s="11">
        <v>7</v>
      </c>
      <c r="I23" s="11">
        <v>3</v>
      </c>
      <c r="J23" s="11">
        <v>4</v>
      </c>
      <c r="K23" s="11">
        <v>2</v>
      </c>
      <c r="L23" s="11">
        <v>6</v>
      </c>
      <c r="M23" s="11">
        <v>3</v>
      </c>
      <c r="N23" s="11">
        <v>4</v>
      </c>
      <c r="O23">
        <v>9</v>
      </c>
      <c r="P23">
        <v>84</v>
      </c>
    </row>
    <row r="24" spans="1:16" ht="15" x14ac:dyDescent="0.25">
      <c r="A24" t="s">
        <v>350</v>
      </c>
      <c r="B24" t="s">
        <v>218</v>
      </c>
      <c r="F24">
        <v>5</v>
      </c>
      <c r="G24" s="11">
        <v>6</v>
      </c>
      <c r="H24" s="11">
        <v>6</v>
      </c>
      <c r="I24" s="11">
        <v>3</v>
      </c>
      <c r="J24" s="11">
        <v>3</v>
      </c>
      <c r="K24" s="11">
        <v>1</v>
      </c>
      <c r="L24" s="11">
        <v>6</v>
      </c>
      <c r="M24" s="11">
        <v>1</v>
      </c>
      <c r="N24" s="11">
        <v>8</v>
      </c>
      <c r="O24">
        <v>8</v>
      </c>
      <c r="P24">
        <v>24</v>
      </c>
    </row>
    <row r="25" spans="1:16" ht="15" x14ac:dyDescent="0.25">
      <c r="A25" t="s">
        <v>220</v>
      </c>
      <c r="B25" t="s">
        <v>219</v>
      </c>
      <c r="F25">
        <v>7</v>
      </c>
      <c r="G25" s="11">
        <v>4</v>
      </c>
      <c r="H25" s="11">
        <v>4</v>
      </c>
      <c r="I25" s="11">
        <v>4</v>
      </c>
      <c r="J25" s="11">
        <v>4</v>
      </c>
      <c r="K25" s="11">
        <v>3</v>
      </c>
      <c r="L25" s="11">
        <v>3</v>
      </c>
      <c r="M25" s="11">
        <v>3</v>
      </c>
      <c r="N25" s="11">
        <v>6</v>
      </c>
      <c r="O25">
        <v>6</v>
      </c>
      <c r="P25">
        <v>122</v>
      </c>
    </row>
    <row r="26" spans="1:16" ht="15" x14ac:dyDescent="0.25">
      <c r="A26" t="s">
        <v>220</v>
      </c>
      <c r="B26" t="s">
        <v>221</v>
      </c>
      <c r="F26">
        <v>7</v>
      </c>
      <c r="G26" s="11">
        <v>6</v>
      </c>
      <c r="H26" s="11">
        <v>6</v>
      </c>
      <c r="I26" s="11">
        <v>3</v>
      </c>
      <c r="J26" s="11">
        <v>3</v>
      </c>
      <c r="K26" s="11">
        <v>1</v>
      </c>
      <c r="L26" s="11">
        <v>4</v>
      </c>
      <c r="M26" s="11">
        <v>1</v>
      </c>
      <c r="N26" s="11">
        <v>8</v>
      </c>
      <c r="O26">
        <v>8</v>
      </c>
      <c r="P26">
        <v>32</v>
      </c>
    </row>
    <row r="27" spans="1:16" ht="15" x14ac:dyDescent="0.25">
      <c r="A27" t="s">
        <v>220</v>
      </c>
      <c r="B27" t="s">
        <v>222</v>
      </c>
      <c r="F27">
        <v>7</v>
      </c>
      <c r="G27" s="11">
        <v>5</v>
      </c>
      <c r="H27" s="11">
        <v>6</v>
      </c>
      <c r="I27" s="11">
        <v>3</v>
      </c>
      <c r="J27" s="11">
        <v>4</v>
      </c>
      <c r="K27" s="11">
        <v>1</v>
      </c>
      <c r="L27" s="11">
        <v>4</v>
      </c>
      <c r="M27" s="11">
        <v>2</v>
      </c>
      <c r="N27" s="11">
        <v>7</v>
      </c>
      <c r="O27">
        <v>7</v>
      </c>
      <c r="P27">
        <v>55</v>
      </c>
    </row>
    <row r="28" spans="1:16" ht="15" x14ac:dyDescent="0.25">
      <c r="A28" t="s">
        <v>224</v>
      </c>
      <c r="B28" t="s">
        <v>223</v>
      </c>
      <c r="C28" s="9"/>
      <c r="F28" s="11">
        <v>5</v>
      </c>
      <c r="G28" s="11">
        <v>4</v>
      </c>
      <c r="H28" s="11">
        <v>4</v>
      </c>
      <c r="I28" s="11">
        <v>3</v>
      </c>
      <c r="J28" s="11">
        <v>4</v>
      </c>
      <c r="K28" s="11">
        <v>3</v>
      </c>
      <c r="L28" s="11">
        <v>4</v>
      </c>
      <c r="M28" s="11">
        <v>2</v>
      </c>
      <c r="N28" s="11">
        <v>5</v>
      </c>
      <c r="O28">
        <v>4</v>
      </c>
      <c r="P28">
        <v>97</v>
      </c>
    </row>
    <row r="29" spans="1:16" ht="15" x14ac:dyDescent="0.25">
      <c r="A29" t="s">
        <v>224</v>
      </c>
      <c r="B29" t="s">
        <v>225</v>
      </c>
      <c r="C29" s="9"/>
      <c r="F29" s="11">
        <v>5</v>
      </c>
      <c r="G29" s="11">
        <v>5</v>
      </c>
      <c r="H29" s="11">
        <v>6</v>
      </c>
      <c r="I29" s="11">
        <v>3</v>
      </c>
      <c r="J29" s="11">
        <v>3</v>
      </c>
      <c r="K29" s="11">
        <v>1</v>
      </c>
      <c r="L29" s="11">
        <v>5</v>
      </c>
      <c r="M29" s="11">
        <v>1</v>
      </c>
      <c r="N29" s="11">
        <v>6</v>
      </c>
      <c r="O29">
        <v>6</v>
      </c>
      <c r="P29">
        <v>29</v>
      </c>
    </row>
    <row r="30" spans="1:16" ht="15" x14ac:dyDescent="0.25">
      <c r="A30" t="s">
        <v>224</v>
      </c>
      <c r="B30" t="s">
        <v>226</v>
      </c>
      <c r="F30" s="11">
        <v>5</v>
      </c>
      <c r="G30" s="11">
        <v>5</v>
      </c>
      <c r="H30" s="11">
        <v>6</v>
      </c>
      <c r="I30" s="11">
        <v>3</v>
      </c>
      <c r="J30" s="11">
        <v>3</v>
      </c>
      <c r="K30" s="11">
        <v>1</v>
      </c>
      <c r="L30" s="11">
        <v>5</v>
      </c>
      <c r="M30" s="11">
        <v>1</v>
      </c>
      <c r="N30" s="11">
        <v>6</v>
      </c>
      <c r="O30">
        <v>6</v>
      </c>
      <c r="P30">
        <v>29</v>
      </c>
    </row>
    <row r="31" spans="1:16" ht="15" x14ac:dyDescent="0.25">
      <c r="A31" t="s">
        <v>224</v>
      </c>
      <c r="B31" t="s">
        <v>227</v>
      </c>
      <c r="C31" s="9"/>
      <c r="D31" s="9"/>
      <c r="F31" s="11">
        <v>5</v>
      </c>
      <c r="G31" s="11">
        <v>4</v>
      </c>
      <c r="H31" s="11">
        <v>6</v>
      </c>
      <c r="I31" s="11">
        <v>3</v>
      </c>
      <c r="J31" s="11">
        <v>3</v>
      </c>
      <c r="K31" s="11">
        <v>1</v>
      </c>
      <c r="L31" s="11">
        <v>5</v>
      </c>
      <c r="M31" s="11">
        <v>2</v>
      </c>
      <c r="N31" s="11">
        <v>6</v>
      </c>
      <c r="O31">
        <v>6</v>
      </c>
      <c r="P31">
        <v>46</v>
      </c>
    </row>
    <row r="32" spans="1:16" ht="15" x14ac:dyDescent="0.25">
      <c r="F32" s="10"/>
      <c r="G32" s="11"/>
      <c r="H32" s="11"/>
      <c r="I32" s="11"/>
      <c r="J32" s="11"/>
      <c r="K32" s="11"/>
      <c r="L32" s="11"/>
      <c r="M32" s="11"/>
      <c r="N32" s="11"/>
      <c r="O32" s="11"/>
      <c r="P32" s="11"/>
    </row>
    <row r="33" spans="3:16" ht="15" x14ac:dyDescent="0.25">
      <c r="F33" s="10"/>
      <c r="G33" s="11"/>
      <c r="H33" s="11"/>
      <c r="I33" s="11"/>
      <c r="J33" s="11"/>
      <c r="K33" s="11"/>
      <c r="L33" s="11"/>
      <c r="M33" s="11"/>
      <c r="N33" s="11"/>
      <c r="O33" s="11"/>
      <c r="P33" s="11"/>
    </row>
    <row r="34" spans="3:16" ht="15" x14ac:dyDescent="0.25">
      <c r="F34" s="10"/>
      <c r="G34" s="11"/>
      <c r="H34" s="11"/>
      <c r="I34" s="11"/>
      <c r="J34" s="11"/>
      <c r="K34" s="11"/>
      <c r="L34" s="11"/>
      <c r="M34" s="11"/>
      <c r="N34" s="11"/>
      <c r="O34" s="11"/>
      <c r="P34" s="11"/>
    </row>
    <row r="35" spans="3:16" ht="15" x14ac:dyDescent="0.25">
      <c r="F35" s="10"/>
      <c r="G35" s="11"/>
      <c r="H35" s="11"/>
      <c r="I35" s="11"/>
      <c r="J35" s="11"/>
      <c r="K35" s="11"/>
      <c r="L35" s="11"/>
      <c r="M35" s="11"/>
      <c r="N35" s="11"/>
      <c r="O35" s="11"/>
      <c r="P35" s="11"/>
    </row>
    <row r="36" spans="3:16" ht="15" x14ac:dyDescent="0.25">
      <c r="F36" s="10"/>
      <c r="G36" s="11"/>
      <c r="H36" s="11"/>
      <c r="I36" s="11"/>
      <c r="J36" s="11"/>
      <c r="K36" s="11"/>
      <c r="L36" s="11"/>
      <c r="M36" s="11"/>
      <c r="N36" s="11"/>
      <c r="O36" s="11"/>
      <c r="P36" s="11"/>
    </row>
    <row r="37" spans="3:16" ht="15" x14ac:dyDescent="0.25">
      <c r="F37" s="10"/>
      <c r="G37" s="11"/>
      <c r="H37" s="11"/>
      <c r="I37" s="11"/>
      <c r="J37" s="11"/>
      <c r="K37" s="11"/>
      <c r="L37" s="11"/>
      <c r="M37" s="11"/>
      <c r="N37" s="11"/>
      <c r="O37" s="11"/>
      <c r="P37" s="11"/>
    </row>
    <row r="38" spans="3:16" ht="15" x14ac:dyDescent="0.25">
      <c r="F38" s="10"/>
      <c r="G38" s="11"/>
      <c r="H38" s="11"/>
      <c r="I38" s="11"/>
      <c r="J38" s="11"/>
      <c r="K38" s="11"/>
      <c r="L38" s="11"/>
      <c r="M38" s="11"/>
      <c r="N38" s="11"/>
      <c r="O38" s="11"/>
      <c r="P38" s="11"/>
    </row>
    <row r="39" spans="3:16" ht="15" x14ac:dyDescent="0.25">
      <c r="F39" s="10"/>
      <c r="G39" s="11"/>
      <c r="H39" s="11"/>
      <c r="I39" s="11"/>
      <c r="J39" s="11"/>
      <c r="K39" s="11"/>
      <c r="L39" s="11"/>
      <c r="M39" s="11"/>
      <c r="N39" s="11"/>
      <c r="O39" s="11"/>
      <c r="P39" s="11"/>
    </row>
    <row r="40" spans="3:16" ht="15" x14ac:dyDescent="0.25">
      <c r="C40" s="9"/>
      <c r="F40" s="10"/>
      <c r="G40" s="11"/>
      <c r="H40" s="11"/>
      <c r="I40" s="11"/>
      <c r="J40" s="11"/>
      <c r="K40" s="11"/>
      <c r="L40" s="11"/>
      <c r="M40" s="11"/>
      <c r="N40" s="11"/>
      <c r="O40" s="11"/>
      <c r="P40" s="11"/>
    </row>
    <row r="41" spans="3:16" ht="15" x14ac:dyDescent="0.25">
      <c r="C41" s="9"/>
      <c r="F41" s="10"/>
      <c r="G41" s="11"/>
      <c r="H41" s="11"/>
      <c r="I41" s="11"/>
      <c r="J41" s="11"/>
      <c r="K41" s="11"/>
      <c r="L41" s="11"/>
      <c r="M41" s="11"/>
      <c r="N41" s="11"/>
      <c r="O41" s="11"/>
      <c r="P41" s="11"/>
    </row>
    <row r="42" spans="3:16" ht="15" x14ac:dyDescent="0.25">
      <c r="C42" s="9"/>
      <c r="E42" s="9"/>
      <c r="F42" s="10"/>
      <c r="G42" s="11"/>
      <c r="H42" s="11"/>
      <c r="I42" s="11"/>
      <c r="J42" s="11"/>
      <c r="K42" s="11"/>
      <c r="L42" s="11"/>
      <c r="M42" s="11"/>
      <c r="N42" s="11"/>
      <c r="O42" s="11"/>
      <c r="P42" s="11"/>
    </row>
    <row r="43" spans="3:16" ht="15" x14ac:dyDescent="0.25">
      <c r="C43" s="9"/>
      <c r="F43" s="10"/>
      <c r="G43" s="11"/>
      <c r="H43" s="11"/>
      <c r="I43" s="11"/>
      <c r="J43" s="11"/>
      <c r="K43" s="11"/>
      <c r="L43" s="11"/>
      <c r="M43" s="11"/>
      <c r="N43" s="11"/>
      <c r="O43" s="11"/>
      <c r="P43" s="11"/>
    </row>
    <row r="44" spans="3:16" ht="15" x14ac:dyDescent="0.25">
      <c r="C44" s="9"/>
      <c r="F44" s="10"/>
      <c r="G44" s="11"/>
      <c r="H44" s="11"/>
      <c r="I44" s="11"/>
      <c r="J44" s="11"/>
      <c r="K44" s="11"/>
      <c r="L44" s="11"/>
      <c r="M44" s="11"/>
      <c r="N44" s="11"/>
      <c r="O44" s="11"/>
      <c r="P44" s="11"/>
    </row>
    <row r="45" spans="3:16" ht="15" x14ac:dyDescent="0.25">
      <c r="C45" s="9"/>
      <c r="F45" s="10"/>
      <c r="G45" s="11"/>
      <c r="H45" s="11"/>
      <c r="I45" s="11"/>
      <c r="J45" s="11"/>
      <c r="K45" s="11"/>
      <c r="L45" s="11"/>
      <c r="M45" s="11"/>
      <c r="N45" s="11"/>
      <c r="O45" s="11"/>
      <c r="P45" s="11"/>
    </row>
    <row r="46" spans="3:16" ht="15" x14ac:dyDescent="0.25">
      <c r="C46" s="9"/>
      <c r="F46" s="10"/>
      <c r="G46" s="11"/>
      <c r="H46" s="11"/>
      <c r="I46" s="11"/>
      <c r="J46" s="11"/>
      <c r="K46" s="11"/>
      <c r="L46" s="11"/>
      <c r="M46" s="11"/>
      <c r="N46" s="11"/>
      <c r="O46" s="11"/>
      <c r="P46" s="11"/>
    </row>
    <row r="47" spans="3:16" ht="15" x14ac:dyDescent="0.25">
      <c r="C47" s="9"/>
      <c r="F47" s="10"/>
      <c r="G47" s="11"/>
      <c r="H47" s="11"/>
      <c r="I47" s="11"/>
      <c r="J47" s="11"/>
      <c r="K47" s="11"/>
      <c r="L47" s="11"/>
      <c r="M47" s="11"/>
      <c r="N47" s="11"/>
      <c r="O47" s="11"/>
      <c r="P47" s="11"/>
    </row>
    <row r="48" spans="3:16" ht="15" x14ac:dyDescent="0.25">
      <c r="C48" s="9"/>
      <c r="F48" s="8"/>
      <c r="G48" s="11"/>
      <c r="H48" s="11"/>
      <c r="I48" s="11"/>
      <c r="J48" s="11"/>
      <c r="K48" s="11"/>
      <c r="L48" s="11"/>
      <c r="M48" s="11"/>
      <c r="N48" s="11"/>
      <c r="O48" s="11"/>
      <c r="P48" s="11"/>
    </row>
    <row r="49" spans="3:16" ht="15" x14ac:dyDescent="0.25">
      <c r="C49" s="9"/>
      <c r="F49" s="8"/>
      <c r="G49" s="11"/>
      <c r="H49" s="11"/>
      <c r="I49" s="11"/>
      <c r="J49" s="11"/>
      <c r="K49" s="11"/>
      <c r="L49" s="11"/>
      <c r="M49" s="11"/>
      <c r="N49" s="11"/>
      <c r="O49" s="11"/>
      <c r="P49" s="11"/>
    </row>
    <row r="50" spans="3:16" ht="15" x14ac:dyDescent="0.25">
      <c r="C50" s="9"/>
      <c r="F50" s="8"/>
      <c r="G50" s="11"/>
      <c r="H50" s="11"/>
      <c r="I50" s="11"/>
      <c r="J50" s="11"/>
      <c r="K50" s="11"/>
      <c r="L50" s="11"/>
      <c r="M50" s="11"/>
      <c r="N50" s="11"/>
      <c r="O50" s="11"/>
      <c r="P50" s="11"/>
    </row>
    <row r="51" spans="3:16" ht="15" x14ac:dyDescent="0.25">
      <c r="C51" s="9"/>
      <c r="F51" s="8"/>
      <c r="G51" s="11"/>
      <c r="H51" s="11"/>
      <c r="I51" s="11"/>
      <c r="J51" s="11"/>
      <c r="K51" s="11"/>
      <c r="L51" s="11"/>
      <c r="M51" s="11"/>
      <c r="N51" s="11"/>
      <c r="O51" s="11"/>
      <c r="P51" s="11"/>
    </row>
    <row r="52" spans="3:16" ht="15" x14ac:dyDescent="0.25">
      <c r="C52" s="9"/>
      <c r="F52" s="8"/>
      <c r="G52" s="11"/>
      <c r="H52" s="11"/>
      <c r="I52" s="11"/>
      <c r="J52" s="11"/>
      <c r="K52" s="11"/>
      <c r="L52" s="11"/>
      <c r="M52" s="11"/>
      <c r="N52" s="11"/>
      <c r="O52" s="11"/>
      <c r="P52" s="11"/>
    </row>
    <row r="53" spans="3:16" ht="15" x14ac:dyDescent="0.25">
      <c r="C53" s="9"/>
      <c r="F53" s="8"/>
      <c r="G53" s="11"/>
      <c r="H53" s="11"/>
      <c r="I53" s="11"/>
      <c r="J53" s="11"/>
      <c r="K53" s="11"/>
      <c r="L53" s="11"/>
      <c r="M53" s="11"/>
      <c r="N53" s="11"/>
      <c r="O53" s="11"/>
      <c r="P53" s="11"/>
    </row>
    <row r="54" spans="3:16" ht="15" x14ac:dyDescent="0.25">
      <c r="C54" s="9"/>
      <c r="F54" s="8"/>
      <c r="G54" s="11"/>
      <c r="H54" s="11"/>
      <c r="I54" s="11"/>
      <c r="J54" s="11"/>
      <c r="K54" s="11"/>
      <c r="L54" s="11"/>
      <c r="M54" s="11"/>
      <c r="N54" s="11"/>
      <c r="O54" s="11"/>
      <c r="P54" s="11"/>
    </row>
    <row r="55" spans="3:16" ht="15" x14ac:dyDescent="0.25">
      <c r="C55" s="9"/>
      <c r="F55" s="8"/>
      <c r="G55" s="11"/>
      <c r="H55" s="11"/>
      <c r="I55" s="11"/>
      <c r="J55" s="11"/>
      <c r="K55" s="11"/>
      <c r="L55" s="11"/>
      <c r="M55" s="11"/>
      <c r="N55" s="11"/>
      <c r="O55" s="11"/>
      <c r="P55" s="11"/>
    </row>
    <row r="56" spans="3:16" ht="15" x14ac:dyDescent="0.25">
      <c r="F56" s="8"/>
      <c r="G56" s="11"/>
      <c r="H56" s="11"/>
      <c r="I56" s="11"/>
      <c r="J56" s="11"/>
      <c r="K56" s="11"/>
      <c r="L56" s="11"/>
      <c r="M56" s="11"/>
      <c r="N56" s="11"/>
      <c r="O56" s="11"/>
      <c r="P56" s="11"/>
    </row>
    <row r="57" spans="3:16" ht="15" x14ac:dyDescent="0.25">
      <c r="F57" s="8"/>
      <c r="G57" s="11"/>
      <c r="H57" s="11"/>
      <c r="I57" s="11"/>
      <c r="J57" s="11"/>
      <c r="K57" s="11"/>
      <c r="L57" s="11"/>
      <c r="M57" s="11"/>
      <c r="N57" s="11"/>
      <c r="O57" s="11"/>
      <c r="P57" s="11"/>
    </row>
    <row r="58" spans="3:16" ht="15" x14ac:dyDescent="0.25">
      <c r="F58" s="8"/>
      <c r="G58" s="11"/>
      <c r="H58" s="11"/>
      <c r="I58" s="11"/>
      <c r="J58" s="11"/>
      <c r="K58" s="11"/>
      <c r="L58" s="11"/>
      <c r="M58" s="11"/>
      <c r="N58" s="11"/>
      <c r="O58" s="11"/>
      <c r="P58" s="11"/>
    </row>
    <row r="59" spans="3:16" ht="15" x14ac:dyDescent="0.25">
      <c r="F59" s="8"/>
      <c r="G59" s="11"/>
      <c r="H59" s="11"/>
      <c r="I59" s="11"/>
      <c r="J59" s="11"/>
      <c r="K59" s="11"/>
      <c r="L59" s="11"/>
      <c r="M59" s="11"/>
      <c r="N59" s="11"/>
      <c r="O59" s="11"/>
      <c r="P59" s="11"/>
    </row>
    <row r="60" spans="3:16" ht="15" x14ac:dyDescent="0.25">
      <c r="F60" s="8"/>
      <c r="G60" s="11"/>
      <c r="H60" s="11"/>
      <c r="I60" s="11"/>
      <c r="J60" s="11"/>
      <c r="K60" s="11"/>
      <c r="L60" s="11"/>
      <c r="M60" s="11"/>
      <c r="N60" s="11"/>
      <c r="O60" s="11"/>
      <c r="P60" s="11"/>
    </row>
    <row r="61" spans="3:16" ht="15" x14ac:dyDescent="0.25">
      <c r="F61" s="8"/>
      <c r="G61" s="11"/>
      <c r="H61" s="11"/>
      <c r="I61" s="11"/>
      <c r="J61" s="11"/>
      <c r="K61" s="11"/>
      <c r="L61" s="11"/>
      <c r="M61" s="11"/>
      <c r="N61" s="11"/>
      <c r="O61" s="11"/>
      <c r="P61" s="11"/>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59"/>
  <sheetViews>
    <sheetView topLeftCell="W1" zoomScale="90" zoomScaleNormal="90" workbookViewId="0">
      <selection activeCell="AB5" sqref="AB5"/>
    </sheetView>
  </sheetViews>
  <sheetFormatPr defaultRowHeight="15" x14ac:dyDescent="0.25"/>
  <cols>
    <col min="1" max="3" width="25" style="34" bestFit="1" customWidth="1"/>
    <col min="4" max="4" width="24.42578125" style="34" bestFit="1" customWidth="1"/>
    <col min="5" max="5" width="32.140625" style="34" bestFit="1" customWidth="1"/>
    <col min="6" max="6" width="30.7109375" style="34" bestFit="1" customWidth="1"/>
    <col min="7" max="7" width="43.42578125" style="34" bestFit="1" customWidth="1"/>
    <col min="8" max="8" width="24.42578125" style="34" bestFit="1" customWidth="1"/>
    <col min="9" max="9" width="37.140625" style="34" bestFit="1" customWidth="1"/>
    <col min="10" max="10" width="37.7109375" style="34" bestFit="1" customWidth="1"/>
    <col min="11" max="11" width="31.140625" style="34" bestFit="1" customWidth="1"/>
    <col min="12" max="12" width="35.28515625" style="34" bestFit="1" customWidth="1"/>
    <col min="13" max="13" width="35.7109375" style="34" bestFit="1" customWidth="1"/>
    <col min="14" max="14" width="38.85546875" style="34" bestFit="1" customWidth="1"/>
    <col min="15" max="15" width="35.7109375" style="34" bestFit="1" customWidth="1"/>
    <col min="16" max="16" width="38.85546875" style="34" bestFit="1" customWidth="1"/>
    <col min="17" max="17" width="35.42578125" style="34" bestFit="1" customWidth="1"/>
    <col min="18" max="20" width="25" style="34" bestFit="1" customWidth="1"/>
    <col min="21" max="21" width="32" style="34" bestFit="1" customWidth="1"/>
    <col min="22" max="22" width="25.7109375" style="34" bestFit="1" customWidth="1"/>
    <col min="23" max="23" width="24.42578125" style="34" bestFit="1" customWidth="1"/>
    <col min="24" max="24" width="28.85546875" style="34" bestFit="1" customWidth="1"/>
    <col min="25" max="25" width="24.42578125" style="34" bestFit="1" customWidth="1"/>
    <col min="26" max="26" width="29.28515625" style="34" bestFit="1" customWidth="1"/>
    <col min="27" max="27" width="31.140625" style="34" bestFit="1" customWidth="1"/>
    <col min="28" max="28" width="43" style="34" bestFit="1" customWidth="1"/>
    <col min="29" max="29" width="45.7109375" style="34" bestFit="1" customWidth="1"/>
    <col min="30" max="30" width="48.85546875" style="34" bestFit="1" customWidth="1"/>
    <col min="31" max="16384" width="9.140625" style="34"/>
  </cols>
  <sheetData>
    <row r="1" spans="1:31" x14ac:dyDescent="0.25">
      <c r="A1" s="33" t="s">
        <v>194</v>
      </c>
      <c r="B1" s="33" t="s">
        <v>196</v>
      </c>
      <c r="C1" s="33" t="s">
        <v>197</v>
      </c>
      <c r="D1" s="33" t="s">
        <v>198</v>
      </c>
      <c r="E1" s="33" t="s">
        <v>325</v>
      </c>
      <c r="F1" s="33" t="s">
        <v>200</v>
      </c>
      <c r="G1" s="33" t="s">
        <v>201</v>
      </c>
      <c r="H1" s="33" t="s">
        <v>202</v>
      </c>
      <c r="I1" s="33" t="s">
        <v>203</v>
      </c>
      <c r="J1" s="33" t="s">
        <v>204</v>
      </c>
      <c r="K1" s="33" t="s">
        <v>206</v>
      </c>
      <c r="L1" s="33" t="s">
        <v>207</v>
      </c>
      <c r="M1" s="33" t="s">
        <v>208</v>
      </c>
      <c r="N1" s="33" t="s">
        <v>209</v>
      </c>
      <c r="O1" s="33" t="s">
        <v>210</v>
      </c>
      <c r="P1" s="33" t="s">
        <v>211</v>
      </c>
      <c r="Q1" s="33" t="s">
        <v>212</v>
      </c>
      <c r="R1" s="33" t="s">
        <v>213</v>
      </c>
      <c r="S1" s="33" t="s">
        <v>214</v>
      </c>
      <c r="T1" s="33" t="s">
        <v>215</v>
      </c>
      <c r="U1" s="33" t="s">
        <v>216</v>
      </c>
      <c r="V1" s="33" t="s">
        <v>217</v>
      </c>
      <c r="W1" s="33" t="s">
        <v>218</v>
      </c>
      <c r="X1" s="33" t="s">
        <v>219</v>
      </c>
      <c r="Y1" s="33" t="s">
        <v>221</v>
      </c>
      <c r="Z1" s="33" t="s">
        <v>222</v>
      </c>
      <c r="AA1" s="33" t="s">
        <v>223</v>
      </c>
      <c r="AB1" s="33" t="s">
        <v>225</v>
      </c>
      <c r="AC1" s="33" t="s">
        <v>226</v>
      </c>
      <c r="AD1" s="33" t="s">
        <v>227</v>
      </c>
      <c r="AE1" s="33"/>
    </row>
    <row r="3" spans="1:31" ht="15.75" thickBot="1" x14ac:dyDescent="0.3">
      <c r="A3" s="35" t="str">
        <f t="shared" ref="A3:AD3" si="0">CONCATENATE(A$1,"_","Primary_Weaponry")</f>
        <v>Earl_Primary_Weaponry</v>
      </c>
      <c r="B3" s="35" t="str">
        <f t="shared" si="0"/>
        <v>Thegn_Primary_Weaponry</v>
      </c>
      <c r="C3" s="35" t="str">
        <f t="shared" si="0"/>
        <v>Huscarl_Primary_Weaponry</v>
      </c>
      <c r="D3" s="35" t="str">
        <f t="shared" si="0"/>
        <v>Fyrd_Primary_Weaponry</v>
      </c>
      <c r="E3" s="35" t="str">
        <f t="shared" si="0"/>
        <v>Mounted_Norman_Duke_Primary_Weaponry</v>
      </c>
      <c r="F3" s="35" t="str">
        <f t="shared" si="0"/>
        <v>Norman_Duke_Primary_Weaponry</v>
      </c>
      <c r="G3" s="35" t="str">
        <f t="shared" si="0"/>
        <v>Mounted_Norman_Noble_Primary_Weaponry</v>
      </c>
      <c r="H3" s="35" t="str">
        <f t="shared" si="0"/>
        <v>Militie_Primary_Weaponry</v>
      </c>
      <c r="I3" s="35" t="str">
        <f t="shared" si="0"/>
        <v>Norman_Skirmisher_Primary_Weaponry</v>
      </c>
      <c r="J3" s="35" t="str">
        <f t="shared" si="0"/>
        <v>Mounted_Strategos_Primary_Weaponry</v>
      </c>
      <c r="K3" s="35" t="str">
        <f t="shared" si="0"/>
        <v>Strategos_Primary_Weaponry</v>
      </c>
      <c r="L3" s="35" t="str">
        <f t="shared" si="0"/>
        <v>Varangian_Guard_Primary_Weaponry</v>
      </c>
      <c r="M3" s="35" t="str">
        <f t="shared" si="0"/>
        <v>Thematic_Infantry_Primary_Weaponry</v>
      </c>
      <c r="N3" s="35" t="str">
        <f t="shared" si="0"/>
        <v>Theamtic_Skirmisher_Primary_Weaponry</v>
      </c>
      <c r="O3" s="35" t="str">
        <f t="shared" si="0"/>
        <v>Tagmatic_Infantry_Primary_Weaponry</v>
      </c>
      <c r="P3" s="35" t="str">
        <f t="shared" si="0"/>
        <v>Tagmatic_Skirmisher_Primary_Weaponry</v>
      </c>
      <c r="Q3" s="35" t="str">
        <f t="shared" si="0"/>
        <v>Tagmatic_Cavalry_Primary_Weaponry</v>
      </c>
      <c r="R3" s="35" t="str">
        <f t="shared" si="0"/>
        <v>Jarl_Primary_Weaponry</v>
      </c>
      <c r="S3" s="35" t="str">
        <f t="shared" si="0"/>
        <v>Hersir_Primary_Weaponry</v>
      </c>
      <c r="T3" s="35" t="str">
        <f t="shared" si="0"/>
        <v>Hirdmen_Primary_Weaponry</v>
      </c>
      <c r="U3" s="35" t="str">
        <f t="shared" si="0"/>
        <v>Shield_Maiden_Primary_Weaponry</v>
      </c>
      <c r="V3" s="35" t="str">
        <f t="shared" si="0"/>
        <v>Berserker_Primary_Weaponry</v>
      </c>
      <c r="W3" s="35" t="str">
        <f t="shared" si="0"/>
        <v>Bondi_Primary_Weaponry</v>
      </c>
      <c r="X3" s="35" t="str">
        <f t="shared" si="0"/>
        <v>Celtic_Chief_Primary_Weaponry</v>
      </c>
      <c r="Y3" s="35" t="str">
        <f t="shared" si="0"/>
        <v>Kern_Primary_Weaponry</v>
      </c>
      <c r="Z3" s="35" t="str">
        <f t="shared" si="0"/>
        <v>Lucht_Tighe_Primary_Weaponry</v>
      </c>
      <c r="AA3" s="35" t="str">
        <f t="shared" si="0"/>
        <v>Arab_General_Primary_Weaponry</v>
      </c>
      <c r="AB3" s="35" t="str">
        <f t="shared" si="0"/>
        <v>Abna_al_dawla_infantry_Primary_Weaponry</v>
      </c>
      <c r="AC3" s="35" t="str">
        <f t="shared" si="0"/>
        <v>Abna_al_dawla_skirmisher_Primary_Weaponry</v>
      </c>
      <c r="AD3" s="35" t="str">
        <f t="shared" si="0"/>
        <v>Khurasaniyya_heavy_cavalry_Primary_Weaponry</v>
      </c>
    </row>
    <row r="4" spans="1:31" x14ac:dyDescent="0.25">
      <c r="A4" s="34" t="s">
        <v>231</v>
      </c>
      <c r="B4" s="34" t="s">
        <v>231</v>
      </c>
      <c r="C4" s="34" t="s">
        <v>231</v>
      </c>
      <c r="D4" s="34" t="s">
        <v>231</v>
      </c>
      <c r="E4" s="34" t="s">
        <v>231</v>
      </c>
      <c r="F4" s="34" t="s">
        <v>231</v>
      </c>
      <c r="G4" s="34" t="s">
        <v>231</v>
      </c>
      <c r="H4" s="34" t="s">
        <v>231</v>
      </c>
      <c r="I4" s="34" t="s">
        <v>231</v>
      </c>
      <c r="J4" s="34" t="s">
        <v>130</v>
      </c>
      <c r="K4" s="34" t="s">
        <v>130</v>
      </c>
      <c r="L4" s="34" t="s">
        <v>130</v>
      </c>
      <c r="M4" s="34" t="s">
        <v>231</v>
      </c>
      <c r="N4" s="34" t="s">
        <v>231</v>
      </c>
      <c r="O4" s="34" t="s">
        <v>130</v>
      </c>
      <c r="P4" s="34" t="s">
        <v>130</v>
      </c>
      <c r="Q4" s="34" t="s">
        <v>130</v>
      </c>
      <c r="R4" s="34" t="s">
        <v>130</v>
      </c>
      <c r="S4" s="34" t="s">
        <v>130</v>
      </c>
      <c r="T4" s="34" t="s">
        <v>130</v>
      </c>
      <c r="U4" s="34" t="s">
        <v>130</v>
      </c>
      <c r="V4" s="34" t="s">
        <v>130</v>
      </c>
      <c r="W4" s="34" t="s">
        <v>130</v>
      </c>
      <c r="X4" s="34" t="s">
        <v>130</v>
      </c>
      <c r="Y4" s="34" t="s">
        <v>130</v>
      </c>
      <c r="Z4" s="34" t="s">
        <v>130</v>
      </c>
      <c r="AA4" s="34" t="s">
        <v>136</v>
      </c>
      <c r="AB4" s="34" t="s">
        <v>326</v>
      </c>
      <c r="AC4" s="34" t="s">
        <v>130</v>
      </c>
      <c r="AD4" s="34" t="s">
        <v>135</v>
      </c>
    </row>
    <row r="5" spans="1:31" x14ac:dyDescent="0.25">
      <c r="A5" s="34" t="s">
        <v>130</v>
      </c>
      <c r="B5" s="34" t="s">
        <v>130</v>
      </c>
      <c r="C5" s="34" t="s">
        <v>130</v>
      </c>
      <c r="D5" s="34" t="s">
        <v>130</v>
      </c>
      <c r="E5" s="34" t="s">
        <v>130</v>
      </c>
      <c r="F5" s="34" t="s">
        <v>130</v>
      </c>
      <c r="G5" s="34" t="s">
        <v>130</v>
      </c>
      <c r="H5" s="34" t="s">
        <v>130</v>
      </c>
      <c r="I5" s="34" t="s">
        <v>130</v>
      </c>
      <c r="J5" s="34" t="s">
        <v>135</v>
      </c>
      <c r="K5" s="34" t="s">
        <v>136</v>
      </c>
      <c r="L5" s="34" t="s">
        <v>228</v>
      </c>
      <c r="M5" s="34" t="s">
        <v>130</v>
      </c>
      <c r="N5" s="34" t="s">
        <v>130</v>
      </c>
      <c r="O5" s="34" t="s">
        <v>136</v>
      </c>
      <c r="P5" s="34" t="s">
        <v>128</v>
      </c>
      <c r="Q5" s="34" t="s">
        <v>135</v>
      </c>
      <c r="R5" s="34" t="s">
        <v>228</v>
      </c>
      <c r="S5" s="34" t="s">
        <v>228</v>
      </c>
      <c r="T5" s="34" t="s">
        <v>231</v>
      </c>
      <c r="U5" s="34" t="s">
        <v>231</v>
      </c>
      <c r="V5" s="34" t="s">
        <v>228</v>
      </c>
      <c r="W5" s="34" t="s">
        <v>326</v>
      </c>
      <c r="X5" s="34" t="s">
        <v>326</v>
      </c>
      <c r="Y5" s="34" t="s">
        <v>326</v>
      </c>
      <c r="Z5" s="34" t="s">
        <v>326</v>
      </c>
      <c r="AA5" s="34" t="s">
        <v>326</v>
      </c>
      <c r="AB5" s="34" t="s">
        <v>128</v>
      </c>
      <c r="AC5" s="34" t="s">
        <v>128</v>
      </c>
      <c r="AD5" s="34" t="s">
        <v>136</v>
      </c>
    </row>
    <row r="6" spans="1:31" x14ac:dyDescent="0.25">
      <c r="A6" s="34" t="s">
        <v>228</v>
      </c>
      <c r="B6" s="34" t="s">
        <v>228</v>
      </c>
      <c r="C6" s="34" t="s">
        <v>326</v>
      </c>
      <c r="D6" s="34" t="s">
        <v>326</v>
      </c>
      <c r="E6" s="34" t="s">
        <v>135</v>
      </c>
      <c r="F6" s="34" t="s">
        <v>136</v>
      </c>
      <c r="G6" s="34" t="s">
        <v>135</v>
      </c>
      <c r="H6" s="34" t="s">
        <v>326</v>
      </c>
      <c r="J6" s="34" t="s">
        <v>231</v>
      </c>
      <c r="K6" s="34" t="s">
        <v>231</v>
      </c>
      <c r="L6" s="34" t="s">
        <v>231</v>
      </c>
      <c r="M6" s="34" t="s">
        <v>326</v>
      </c>
      <c r="O6" s="34" t="s">
        <v>231</v>
      </c>
      <c r="P6" s="34" t="s">
        <v>231</v>
      </c>
      <c r="Q6" s="34" t="s">
        <v>231</v>
      </c>
      <c r="R6" s="34" t="s">
        <v>231</v>
      </c>
      <c r="S6" s="34" t="s">
        <v>231</v>
      </c>
      <c r="T6" s="34" t="s">
        <v>326</v>
      </c>
      <c r="U6" s="34" t="s">
        <v>326</v>
      </c>
      <c r="V6" s="34" t="s">
        <v>231</v>
      </c>
      <c r="W6" s="34" t="s">
        <v>231</v>
      </c>
      <c r="X6" s="34" t="s">
        <v>231</v>
      </c>
      <c r="Y6" s="34" t="s">
        <v>231</v>
      </c>
      <c r="Z6" s="34" t="s">
        <v>231</v>
      </c>
      <c r="AA6" s="34" t="s">
        <v>130</v>
      </c>
      <c r="AB6" s="34" t="s">
        <v>130</v>
      </c>
      <c r="AD6" s="34" t="s">
        <v>130</v>
      </c>
    </row>
    <row r="7" spans="1:31" x14ac:dyDescent="0.25">
      <c r="A7" s="34" t="s">
        <v>326</v>
      </c>
      <c r="B7" s="34" t="s">
        <v>326</v>
      </c>
      <c r="C7" s="34" t="s">
        <v>128</v>
      </c>
      <c r="E7" s="34" t="s">
        <v>136</v>
      </c>
      <c r="F7" s="34" t="s">
        <v>326</v>
      </c>
      <c r="G7" s="34" t="s">
        <v>136</v>
      </c>
      <c r="J7" s="34" t="s">
        <v>136</v>
      </c>
      <c r="K7" s="34" t="s">
        <v>326</v>
      </c>
      <c r="L7" s="34" t="s">
        <v>136</v>
      </c>
      <c r="O7" s="34" t="s">
        <v>326</v>
      </c>
      <c r="Q7" s="34" t="s">
        <v>136</v>
      </c>
      <c r="R7" s="34" t="s">
        <v>326</v>
      </c>
      <c r="S7" s="34" t="s">
        <v>326</v>
      </c>
      <c r="T7" s="34" t="s">
        <v>128</v>
      </c>
      <c r="U7" s="34" t="s">
        <v>128</v>
      </c>
      <c r="V7" s="34" t="s">
        <v>326</v>
      </c>
      <c r="X7" s="34" t="s">
        <v>128</v>
      </c>
      <c r="Z7" s="34" t="s">
        <v>128</v>
      </c>
      <c r="AA7" s="34" t="s">
        <v>128</v>
      </c>
      <c r="AD7" s="34" t="s">
        <v>128</v>
      </c>
    </row>
    <row r="8" spans="1:31" x14ac:dyDescent="0.25">
      <c r="A8" s="34" t="s">
        <v>128</v>
      </c>
      <c r="B8" s="34" t="s">
        <v>128</v>
      </c>
      <c r="E8" s="34" t="s">
        <v>128</v>
      </c>
      <c r="F8" s="34" t="s">
        <v>128</v>
      </c>
      <c r="G8" s="34" t="s">
        <v>326</v>
      </c>
      <c r="J8" s="34" t="s">
        <v>326</v>
      </c>
      <c r="K8" s="34" t="s">
        <v>128</v>
      </c>
      <c r="L8" s="34" t="s">
        <v>326</v>
      </c>
      <c r="O8" s="34" t="s">
        <v>128</v>
      </c>
      <c r="Q8" s="34" t="s">
        <v>326</v>
      </c>
      <c r="R8" s="34" t="s">
        <v>128</v>
      </c>
      <c r="S8" s="34" t="s">
        <v>128</v>
      </c>
      <c r="V8" s="34" t="s">
        <v>128</v>
      </c>
      <c r="X8" s="34" t="s">
        <v>229</v>
      </c>
      <c r="Z8" s="34" t="s">
        <v>229</v>
      </c>
    </row>
    <row r="9" spans="1:31" x14ac:dyDescent="0.25">
      <c r="G9" s="34" t="s">
        <v>128</v>
      </c>
      <c r="J9" s="34" t="s">
        <v>128</v>
      </c>
      <c r="L9" s="34" t="s">
        <v>128</v>
      </c>
      <c r="Q9" s="34" t="s">
        <v>128</v>
      </c>
    </row>
    <row r="11" spans="1:31" x14ac:dyDescent="0.25">
      <c r="H11" s="34" t="s">
        <v>230</v>
      </c>
    </row>
    <row r="13" spans="1:31" ht="15.75" thickBot="1" x14ac:dyDescent="0.3">
      <c r="A13" s="35" t="str">
        <f t="shared" ref="A13:AD13" si="1">CONCATENATE(A$1,"_","Secondary_Weaponry")</f>
        <v>Earl_Secondary_Weaponry</v>
      </c>
      <c r="B13" s="35" t="str">
        <f t="shared" si="1"/>
        <v>Thegn_Secondary_Weaponry</v>
      </c>
      <c r="C13" s="35" t="str">
        <f t="shared" si="1"/>
        <v>Huscarl_Secondary_Weaponry</v>
      </c>
      <c r="D13" s="35" t="str">
        <f t="shared" si="1"/>
        <v>Fyrd_Secondary_Weaponry</v>
      </c>
      <c r="E13" s="35" t="str">
        <f t="shared" si="1"/>
        <v>Mounted_Norman_Duke_Secondary_Weaponry</v>
      </c>
      <c r="F13" s="35" t="str">
        <f t="shared" si="1"/>
        <v>Norman_Duke_Secondary_Weaponry</v>
      </c>
      <c r="G13" s="35" t="str">
        <f t="shared" si="1"/>
        <v>Mounted_Norman_Noble_Secondary_Weaponry</v>
      </c>
      <c r="H13" s="35" t="str">
        <f t="shared" si="1"/>
        <v>Militie_Secondary_Weaponry</v>
      </c>
      <c r="I13" s="35" t="str">
        <f t="shared" si="1"/>
        <v>Norman_Skirmisher_Secondary_Weaponry</v>
      </c>
      <c r="J13" s="35" t="str">
        <f t="shared" si="1"/>
        <v>Mounted_Strategos_Secondary_Weaponry</v>
      </c>
      <c r="K13" s="35" t="str">
        <f t="shared" si="1"/>
        <v>Strategos_Secondary_Weaponry</v>
      </c>
      <c r="L13" s="35" t="str">
        <f t="shared" si="1"/>
        <v>Varangian_Guard_Secondary_Weaponry</v>
      </c>
      <c r="M13" s="35" t="str">
        <f t="shared" si="1"/>
        <v>Thematic_Infantry_Secondary_Weaponry</v>
      </c>
      <c r="N13" s="35" t="str">
        <f t="shared" si="1"/>
        <v>Theamtic_Skirmisher_Secondary_Weaponry</v>
      </c>
      <c r="O13" s="35" t="str">
        <f t="shared" si="1"/>
        <v>Tagmatic_Infantry_Secondary_Weaponry</v>
      </c>
      <c r="P13" s="35" t="str">
        <f t="shared" si="1"/>
        <v>Tagmatic_Skirmisher_Secondary_Weaponry</v>
      </c>
      <c r="Q13" s="35" t="str">
        <f t="shared" si="1"/>
        <v>Tagmatic_Cavalry_Secondary_Weaponry</v>
      </c>
      <c r="R13" s="35" t="str">
        <f t="shared" si="1"/>
        <v>Jarl_Secondary_Weaponry</v>
      </c>
      <c r="S13" s="35" t="str">
        <f t="shared" si="1"/>
        <v>Hersir_Secondary_Weaponry</v>
      </c>
      <c r="T13" s="35" t="str">
        <f t="shared" si="1"/>
        <v>Hirdmen_Secondary_Weaponry</v>
      </c>
      <c r="U13" s="35" t="str">
        <f t="shared" si="1"/>
        <v>Shield_Maiden_Secondary_Weaponry</v>
      </c>
      <c r="V13" s="35" t="str">
        <f t="shared" si="1"/>
        <v>Berserker_Secondary_Weaponry</v>
      </c>
      <c r="W13" s="35" t="str">
        <f t="shared" si="1"/>
        <v>Bondi_Secondary_Weaponry</v>
      </c>
      <c r="X13" s="35" t="str">
        <f t="shared" si="1"/>
        <v>Celtic_Chief_Secondary_Weaponry</v>
      </c>
      <c r="Y13" s="35" t="str">
        <f t="shared" si="1"/>
        <v>Kern_Secondary_Weaponry</v>
      </c>
      <c r="Z13" s="35" t="str">
        <f t="shared" si="1"/>
        <v>Lucht_Tighe_Secondary_Weaponry</v>
      </c>
      <c r="AA13" s="35" t="str">
        <f t="shared" si="1"/>
        <v>Arab_General_Secondary_Weaponry</v>
      </c>
      <c r="AB13" s="35" t="str">
        <f t="shared" si="1"/>
        <v>Abna_al_dawla_infantry_Secondary_Weaponry</v>
      </c>
      <c r="AC13" s="35" t="str">
        <f t="shared" si="1"/>
        <v>Abna_al_dawla_skirmisher_Secondary_Weaponry</v>
      </c>
      <c r="AD13" s="35" t="str">
        <f t="shared" si="1"/>
        <v>Khurasaniyya_heavy_cavalry_Secondary_Weaponry</v>
      </c>
    </row>
    <row r="14" spans="1:31" x14ac:dyDescent="0.25">
      <c r="A14" s="36" t="s">
        <v>168</v>
      </c>
      <c r="B14" s="36" t="s">
        <v>168</v>
      </c>
      <c r="C14" s="36" t="s">
        <v>168</v>
      </c>
      <c r="D14" s="36" t="s">
        <v>168</v>
      </c>
      <c r="E14" s="36" t="s">
        <v>168</v>
      </c>
      <c r="F14" s="36" t="s">
        <v>168</v>
      </c>
      <c r="G14" s="36" t="s">
        <v>168</v>
      </c>
      <c r="H14" s="36" t="s">
        <v>168</v>
      </c>
      <c r="I14" s="36" t="s">
        <v>168</v>
      </c>
      <c r="J14" s="36" t="s">
        <v>168</v>
      </c>
      <c r="K14" s="36" t="s">
        <v>168</v>
      </c>
      <c r="L14" s="36" t="s">
        <v>168</v>
      </c>
      <c r="M14" s="36" t="s">
        <v>168</v>
      </c>
      <c r="N14" s="36" t="s">
        <v>168</v>
      </c>
      <c r="O14" s="36" t="s">
        <v>168</v>
      </c>
      <c r="P14" s="36" t="s">
        <v>168</v>
      </c>
      <c r="Q14" s="36" t="s">
        <v>168</v>
      </c>
      <c r="R14" s="36" t="s">
        <v>168</v>
      </c>
      <c r="S14" s="36" t="s">
        <v>168</v>
      </c>
      <c r="T14" s="36" t="s">
        <v>168</v>
      </c>
      <c r="U14" s="36" t="s">
        <v>168</v>
      </c>
      <c r="V14" s="36" t="s">
        <v>168</v>
      </c>
      <c r="W14" s="36" t="s">
        <v>168</v>
      </c>
      <c r="X14" s="36" t="s">
        <v>168</v>
      </c>
      <c r="Y14" s="36" t="s">
        <v>168</v>
      </c>
      <c r="Z14" s="36" t="s">
        <v>168</v>
      </c>
      <c r="AA14" s="36" t="s">
        <v>168</v>
      </c>
      <c r="AB14" s="36" t="s">
        <v>168</v>
      </c>
      <c r="AC14" s="36" t="s">
        <v>168</v>
      </c>
      <c r="AD14" s="36" t="s">
        <v>168</v>
      </c>
    </row>
    <row r="15" spans="1:31" x14ac:dyDescent="0.25">
      <c r="A15" s="34" t="s">
        <v>231</v>
      </c>
      <c r="B15" s="34" t="s">
        <v>231</v>
      </c>
      <c r="C15" s="34" t="s">
        <v>231</v>
      </c>
      <c r="D15" s="34" t="s">
        <v>231</v>
      </c>
      <c r="E15" s="34" t="s">
        <v>231</v>
      </c>
      <c r="F15" s="34" t="s">
        <v>231</v>
      </c>
      <c r="G15" s="34" t="s">
        <v>231</v>
      </c>
      <c r="H15" s="34" t="s">
        <v>231</v>
      </c>
      <c r="I15" s="34" t="s">
        <v>231</v>
      </c>
      <c r="J15" s="34" t="s">
        <v>231</v>
      </c>
      <c r="K15" s="34" t="s">
        <v>231</v>
      </c>
      <c r="L15" s="34" t="s">
        <v>231</v>
      </c>
      <c r="M15" s="34" t="s">
        <v>231</v>
      </c>
      <c r="N15" s="34" t="s">
        <v>231</v>
      </c>
      <c r="O15" s="34" t="s">
        <v>231</v>
      </c>
      <c r="P15" s="34" t="s">
        <v>231</v>
      </c>
      <c r="Q15" s="34" t="s">
        <v>231</v>
      </c>
      <c r="R15" s="34" t="s">
        <v>231</v>
      </c>
      <c r="S15" s="34" t="s">
        <v>231</v>
      </c>
      <c r="T15" s="34" t="s">
        <v>231</v>
      </c>
      <c r="U15" s="34" t="s">
        <v>231</v>
      </c>
      <c r="V15" s="34" t="s">
        <v>231</v>
      </c>
      <c r="W15" s="34" t="s">
        <v>231</v>
      </c>
      <c r="X15" s="34" t="s">
        <v>231</v>
      </c>
      <c r="Y15" s="34" t="s">
        <v>231</v>
      </c>
      <c r="Z15" s="34" t="s">
        <v>231</v>
      </c>
      <c r="AA15" s="34" t="s">
        <v>327</v>
      </c>
      <c r="AB15" s="34" t="s">
        <v>327</v>
      </c>
      <c r="AC15" s="34" t="s">
        <v>327</v>
      </c>
      <c r="AD15" s="34" t="s">
        <v>327</v>
      </c>
    </row>
    <row r="16" spans="1:31" x14ac:dyDescent="0.25">
      <c r="A16" s="34" t="s">
        <v>327</v>
      </c>
      <c r="B16" s="34" t="s">
        <v>327</v>
      </c>
      <c r="C16" s="34" t="s">
        <v>327</v>
      </c>
      <c r="D16" s="34" t="s">
        <v>327</v>
      </c>
      <c r="E16" s="34" t="s">
        <v>327</v>
      </c>
      <c r="F16" s="34" t="s">
        <v>327</v>
      </c>
      <c r="G16" s="34" t="s">
        <v>327</v>
      </c>
      <c r="H16" s="34" t="s">
        <v>327</v>
      </c>
      <c r="I16" s="34" t="s">
        <v>327</v>
      </c>
      <c r="J16" s="34" t="s">
        <v>327</v>
      </c>
      <c r="K16" s="34" t="s">
        <v>327</v>
      </c>
      <c r="L16" s="34" t="s">
        <v>327</v>
      </c>
      <c r="M16" s="34" t="s">
        <v>327</v>
      </c>
      <c r="N16" s="34" t="s">
        <v>327</v>
      </c>
      <c r="O16" s="34" t="s">
        <v>327</v>
      </c>
      <c r="P16" s="34" t="s">
        <v>327</v>
      </c>
      <c r="Q16" s="34" t="s">
        <v>327</v>
      </c>
      <c r="R16" s="34" t="s">
        <v>327</v>
      </c>
      <c r="S16" s="34" t="s">
        <v>327</v>
      </c>
      <c r="T16" s="34" t="s">
        <v>327</v>
      </c>
      <c r="U16" s="34" t="s">
        <v>327</v>
      </c>
      <c r="V16" s="34" t="s">
        <v>327</v>
      </c>
      <c r="W16" s="34" t="s">
        <v>327</v>
      </c>
      <c r="X16" s="34" t="s">
        <v>327</v>
      </c>
      <c r="Y16" s="34" t="s">
        <v>327</v>
      </c>
      <c r="Z16" s="34" t="s">
        <v>327</v>
      </c>
      <c r="AA16" s="34" t="s">
        <v>136</v>
      </c>
      <c r="AB16" s="34" t="s">
        <v>128</v>
      </c>
      <c r="AC16" s="34" t="s">
        <v>128</v>
      </c>
      <c r="AD16" s="34" t="s">
        <v>136</v>
      </c>
    </row>
    <row r="17" spans="1:30" x14ac:dyDescent="0.25">
      <c r="A17" s="34" t="s">
        <v>128</v>
      </c>
      <c r="B17" s="34" t="s">
        <v>128</v>
      </c>
      <c r="C17" s="34" t="s">
        <v>128</v>
      </c>
      <c r="E17" s="34" t="s">
        <v>136</v>
      </c>
      <c r="F17" s="34" t="s">
        <v>136</v>
      </c>
      <c r="G17" s="34" t="s">
        <v>136</v>
      </c>
      <c r="J17" s="34" t="s">
        <v>128</v>
      </c>
      <c r="K17" s="34" t="s">
        <v>136</v>
      </c>
      <c r="L17" s="34" t="s">
        <v>136</v>
      </c>
      <c r="O17" s="34" t="s">
        <v>136</v>
      </c>
      <c r="P17" s="34" t="s">
        <v>128</v>
      </c>
      <c r="Q17" s="34" t="s">
        <v>128</v>
      </c>
      <c r="R17" s="34" t="s">
        <v>128</v>
      </c>
      <c r="S17" s="34" t="s">
        <v>128</v>
      </c>
      <c r="T17" s="34" t="s">
        <v>128</v>
      </c>
      <c r="U17" s="34" t="s">
        <v>128</v>
      </c>
      <c r="V17" s="34" t="s">
        <v>128</v>
      </c>
      <c r="X17" s="34" t="s">
        <v>128</v>
      </c>
      <c r="Z17" s="34" t="s">
        <v>128</v>
      </c>
      <c r="AA17" s="34" t="s">
        <v>128</v>
      </c>
      <c r="AD17" s="34" t="s">
        <v>128</v>
      </c>
    </row>
    <row r="18" spans="1:30" x14ac:dyDescent="0.25">
      <c r="E18" s="34" t="s">
        <v>128</v>
      </c>
      <c r="F18" s="34" t="s">
        <v>128</v>
      </c>
      <c r="G18" s="34" t="s">
        <v>128</v>
      </c>
      <c r="J18" s="34" t="s">
        <v>136</v>
      </c>
      <c r="K18" s="34" t="s">
        <v>128</v>
      </c>
      <c r="L18" s="34" t="s">
        <v>128</v>
      </c>
      <c r="O18" s="34" t="s">
        <v>128</v>
      </c>
      <c r="Q18" s="34" t="s">
        <v>136</v>
      </c>
    </row>
    <row r="22" spans="1:30" ht="15.75" thickBot="1" x14ac:dyDescent="0.3">
      <c r="A22" s="35" t="str">
        <f t="shared" ref="A22:AD22" si="2">CONCATENATE(A$1,"_","Ranged_Weaponry")</f>
        <v>Earl_Ranged_Weaponry</v>
      </c>
      <c r="B22" s="35" t="str">
        <f t="shared" si="2"/>
        <v>Thegn_Ranged_Weaponry</v>
      </c>
      <c r="C22" s="35" t="str">
        <f t="shared" si="2"/>
        <v>Huscarl_Ranged_Weaponry</v>
      </c>
      <c r="D22" s="35" t="str">
        <f t="shared" si="2"/>
        <v>Fyrd_Ranged_Weaponry</v>
      </c>
      <c r="E22" s="35" t="str">
        <f t="shared" si="2"/>
        <v>Mounted_Norman_Duke_Ranged_Weaponry</v>
      </c>
      <c r="F22" s="35" t="str">
        <f t="shared" si="2"/>
        <v>Norman_Duke_Ranged_Weaponry</v>
      </c>
      <c r="G22" s="35" t="str">
        <f t="shared" si="2"/>
        <v>Mounted_Norman_Noble_Ranged_Weaponry</v>
      </c>
      <c r="H22" s="35" t="str">
        <f t="shared" si="2"/>
        <v>Militie_Ranged_Weaponry</v>
      </c>
      <c r="I22" s="35" t="str">
        <f t="shared" si="2"/>
        <v>Norman_Skirmisher_Ranged_Weaponry</v>
      </c>
      <c r="J22" s="35" t="str">
        <f t="shared" si="2"/>
        <v>Mounted_Strategos_Ranged_Weaponry</v>
      </c>
      <c r="K22" s="35" t="str">
        <f t="shared" si="2"/>
        <v>Strategos_Ranged_Weaponry</v>
      </c>
      <c r="L22" s="35" t="str">
        <f t="shared" si="2"/>
        <v>Varangian_Guard_Ranged_Weaponry</v>
      </c>
      <c r="M22" s="35" t="str">
        <f t="shared" si="2"/>
        <v>Thematic_Infantry_Ranged_Weaponry</v>
      </c>
      <c r="N22" s="35" t="str">
        <f t="shared" si="2"/>
        <v>Theamtic_Skirmisher_Ranged_Weaponry</v>
      </c>
      <c r="O22" s="35" t="str">
        <f t="shared" si="2"/>
        <v>Tagmatic_Infantry_Ranged_Weaponry</v>
      </c>
      <c r="P22" s="35" t="str">
        <f t="shared" si="2"/>
        <v>Tagmatic_Skirmisher_Ranged_Weaponry</v>
      </c>
      <c r="Q22" s="35" t="str">
        <f t="shared" si="2"/>
        <v>Tagmatic_Cavalry_Ranged_Weaponry</v>
      </c>
      <c r="R22" s="35" t="str">
        <f t="shared" si="2"/>
        <v>Jarl_Ranged_Weaponry</v>
      </c>
      <c r="S22" s="35" t="str">
        <f t="shared" si="2"/>
        <v>Hersir_Ranged_Weaponry</v>
      </c>
      <c r="T22" s="35" t="str">
        <f t="shared" si="2"/>
        <v>Hirdmen_Ranged_Weaponry</v>
      </c>
      <c r="U22" s="35" t="str">
        <f t="shared" si="2"/>
        <v>Shield_Maiden_Ranged_Weaponry</v>
      </c>
      <c r="V22" s="35" t="str">
        <f t="shared" si="2"/>
        <v>Berserker_Ranged_Weaponry</v>
      </c>
      <c r="W22" s="35" t="str">
        <f t="shared" si="2"/>
        <v>Bondi_Ranged_Weaponry</v>
      </c>
      <c r="X22" s="35" t="str">
        <f t="shared" si="2"/>
        <v>Celtic_Chief_Ranged_Weaponry</v>
      </c>
      <c r="Y22" s="35" t="str">
        <f t="shared" si="2"/>
        <v>Kern_Ranged_Weaponry</v>
      </c>
      <c r="Z22" s="35" t="str">
        <f t="shared" si="2"/>
        <v>Lucht_Tighe_Ranged_Weaponry</v>
      </c>
      <c r="AA22" s="35" t="str">
        <f t="shared" si="2"/>
        <v>Arab_General_Ranged_Weaponry</v>
      </c>
      <c r="AB22" s="35" t="str">
        <f t="shared" si="2"/>
        <v>Abna_al_dawla_infantry_Ranged_Weaponry</v>
      </c>
      <c r="AC22" s="35" t="str">
        <f t="shared" si="2"/>
        <v>Abna_al_dawla_skirmisher_Ranged_Weaponry</v>
      </c>
      <c r="AD22" s="35" t="str">
        <f t="shared" si="2"/>
        <v>Khurasaniyya_heavy_cavalry_Ranged_Weaponry</v>
      </c>
    </row>
    <row r="23" spans="1:30" x14ac:dyDescent="0.25">
      <c r="A23" s="34" t="s">
        <v>147</v>
      </c>
      <c r="B23" s="34" t="s">
        <v>147</v>
      </c>
      <c r="C23" s="34" t="s">
        <v>147</v>
      </c>
      <c r="D23" s="34" t="s">
        <v>148</v>
      </c>
      <c r="F23" s="34" t="s">
        <v>147</v>
      </c>
      <c r="G23" s="34" t="s">
        <v>147</v>
      </c>
      <c r="H23" s="34" t="s">
        <v>147</v>
      </c>
      <c r="I23" s="34" t="s">
        <v>148</v>
      </c>
      <c r="J23" s="34" t="s">
        <v>147</v>
      </c>
      <c r="K23" s="34" t="s">
        <v>147</v>
      </c>
      <c r="L23" s="34" t="s">
        <v>147</v>
      </c>
      <c r="M23" s="34" t="s">
        <v>147</v>
      </c>
      <c r="N23" s="34" t="s">
        <v>148</v>
      </c>
      <c r="O23" s="34" t="s">
        <v>147</v>
      </c>
      <c r="P23" s="34" t="s">
        <v>147</v>
      </c>
      <c r="Q23" s="34" t="s">
        <v>147</v>
      </c>
      <c r="R23" s="34" t="s">
        <v>147</v>
      </c>
      <c r="S23" s="34" t="s">
        <v>147</v>
      </c>
      <c r="T23" s="34" t="s">
        <v>148</v>
      </c>
      <c r="U23" s="34" t="s">
        <v>147</v>
      </c>
      <c r="W23" s="34" t="s">
        <v>148</v>
      </c>
      <c r="X23" s="34" t="s">
        <v>148</v>
      </c>
      <c r="Y23" s="34" t="s">
        <v>148</v>
      </c>
      <c r="Z23" s="34" t="s">
        <v>148</v>
      </c>
      <c r="AA23" s="34" t="s">
        <v>148</v>
      </c>
      <c r="AC23" s="34" t="s">
        <v>148</v>
      </c>
      <c r="AD23" s="34" t="s">
        <v>147</v>
      </c>
    </row>
    <row r="24" spans="1:30" x14ac:dyDescent="0.25">
      <c r="D24" s="34" t="s">
        <v>132</v>
      </c>
      <c r="I24" s="34" t="s">
        <v>149</v>
      </c>
      <c r="N24" s="34" t="s">
        <v>132</v>
      </c>
      <c r="P24" s="34" t="s">
        <v>148</v>
      </c>
      <c r="Q24" s="34" t="s">
        <v>148</v>
      </c>
      <c r="T24" s="34" t="s">
        <v>147</v>
      </c>
      <c r="W24" s="34" t="s">
        <v>147</v>
      </c>
      <c r="X24" s="34" t="s">
        <v>147</v>
      </c>
      <c r="Y24" s="34" t="s">
        <v>147</v>
      </c>
      <c r="Z24" s="34" t="s">
        <v>147</v>
      </c>
    </row>
    <row r="25" spans="1:30" x14ac:dyDescent="0.25">
      <c r="D25" s="34" t="s">
        <v>147</v>
      </c>
      <c r="N25" s="34" t="s">
        <v>147</v>
      </c>
    </row>
    <row r="27" spans="1:30" ht="15.75" thickBot="1" x14ac:dyDescent="0.3">
      <c r="A27" s="35" t="str">
        <f t="shared" ref="A27:AD27" si="3">CONCATENATE(A$1,"_","Armour")</f>
        <v>Earl_Armour</v>
      </c>
      <c r="B27" s="35" t="str">
        <f t="shared" si="3"/>
        <v>Thegn_Armour</v>
      </c>
      <c r="C27" s="35" t="str">
        <f t="shared" si="3"/>
        <v>Huscarl_Armour</v>
      </c>
      <c r="D27" s="35" t="str">
        <f t="shared" si="3"/>
        <v>Fyrd_Armour</v>
      </c>
      <c r="E27" s="35" t="str">
        <f t="shared" si="3"/>
        <v>Mounted_Norman_Duke_Armour</v>
      </c>
      <c r="F27" s="35" t="str">
        <f t="shared" si="3"/>
        <v>Norman_Duke_Armour</v>
      </c>
      <c r="G27" s="35" t="str">
        <f t="shared" si="3"/>
        <v>Mounted_Norman_Noble_Armour</v>
      </c>
      <c r="H27" s="35" t="str">
        <f t="shared" si="3"/>
        <v>Militie_Armour</v>
      </c>
      <c r="I27" s="35" t="str">
        <f t="shared" si="3"/>
        <v>Norman_Skirmisher_Armour</v>
      </c>
      <c r="J27" s="35" t="str">
        <f t="shared" si="3"/>
        <v>Mounted_Strategos_Armour</v>
      </c>
      <c r="K27" s="35" t="str">
        <f t="shared" si="3"/>
        <v>Strategos_Armour</v>
      </c>
      <c r="L27" s="35" t="str">
        <f t="shared" si="3"/>
        <v>Varangian_Guard_Armour</v>
      </c>
      <c r="M27" s="35" t="str">
        <f t="shared" si="3"/>
        <v>Thematic_Infantry_Armour</v>
      </c>
      <c r="N27" s="35" t="str">
        <f t="shared" si="3"/>
        <v>Theamtic_Skirmisher_Armour</v>
      </c>
      <c r="O27" s="35" t="str">
        <f t="shared" si="3"/>
        <v>Tagmatic_Infantry_Armour</v>
      </c>
      <c r="P27" s="35" t="str">
        <f t="shared" si="3"/>
        <v>Tagmatic_Skirmisher_Armour</v>
      </c>
      <c r="Q27" s="35" t="str">
        <f t="shared" si="3"/>
        <v>Tagmatic_Cavalry_Armour</v>
      </c>
      <c r="R27" s="35" t="str">
        <f t="shared" si="3"/>
        <v>Jarl_Armour</v>
      </c>
      <c r="S27" s="35" t="str">
        <f t="shared" si="3"/>
        <v>Hersir_Armour</v>
      </c>
      <c r="T27" s="35" t="str">
        <f t="shared" si="3"/>
        <v>Hirdmen_Armour</v>
      </c>
      <c r="U27" s="35" t="str">
        <f t="shared" si="3"/>
        <v>Shield_Maiden_Armour</v>
      </c>
      <c r="V27" s="35" t="str">
        <f t="shared" si="3"/>
        <v>Berserker_Armour</v>
      </c>
      <c r="W27" s="35" t="str">
        <f t="shared" si="3"/>
        <v>Bondi_Armour</v>
      </c>
      <c r="X27" s="35" t="str">
        <f t="shared" si="3"/>
        <v>Celtic_Chief_Armour</v>
      </c>
      <c r="Y27" s="35" t="str">
        <f t="shared" si="3"/>
        <v>Kern_Armour</v>
      </c>
      <c r="Z27" s="35" t="str">
        <f t="shared" si="3"/>
        <v>Lucht_Tighe_Armour</v>
      </c>
      <c r="AA27" s="35" t="str">
        <f t="shared" si="3"/>
        <v>Arab_General_Armour</v>
      </c>
      <c r="AB27" s="35" t="str">
        <f t="shared" si="3"/>
        <v>Abna_al_dawla_infantry_Armour</v>
      </c>
      <c r="AC27" s="35" t="str">
        <f t="shared" si="3"/>
        <v>Abna_al_dawla_skirmisher_Armour</v>
      </c>
      <c r="AD27" s="35" t="str">
        <f t="shared" si="3"/>
        <v>Khurasaniyya_heavy_cavalry_Armour</v>
      </c>
    </row>
    <row r="28" spans="1:30" x14ac:dyDescent="0.25">
      <c r="A28" s="34" t="s">
        <v>233</v>
      </c>
      <c r="B28" s="34" t="s">
        <v>233</v>
      </c>
      <c r="C28" s="34" t="s">
        <v>233</v>
      </c>
      <c r="D28" s="34" t="s">
        <v>233</v>
      </c>
      <c r="E28" s="34" t="s">
        <v>233</v>
      </c>
      <c r="F28" s="34" t="s">
        <v>233</v>
      </c>
      <c r="G28" s="34" t="s">
        <v>233</v>
      </c>
      <c r="H28" s="34" t="s">
        <v>233</v>
      </c>
      <c r="I28" s="34" t="s">
        <v>233</v>
      </c>
      <c r="J28" s="34" t="s">
        <v>232</v>
      </c>
      <c r="K28" s="34" t="s">
        <v>234</v>
      </c>
      <c r="L28" s="34" t="s">
        <v>234</v>
      </c>
      <c r="M28" s="34" t="s">
        <v>233</v>
      </c>
      <c r="N28" s="34" t="s">
        <v>233</v>
      </c>
      <c r="O28" s="34" t="s">
        <v>234</v>
      </c>
      <c r="P28" s="34" t="s">
        <v>234</v>
      </c>
      <c r="Q28" s="34" t="s">
        <v>234</v>
      </c>
      <c r="R28" s="34" t="s">
        <v>233</v>
      </c>
      <c r="S28" s="34" t="s">
        <v>233</v>
      </c>
      <c r="T28" s="34" t="s">
        <v>233</v>
      </c>
      <c r="U28" s="34" t="s">
        <v>233</v>
      </c>
      <c r="V28" s="34" t="s">
        <v>233</v>
      </c>
      <c r="W28" s="34" t="s">
        <v>233</v>
      </c>
      <c r="X28" s="34" t="s">
        <v>233</v>
      </c>
      <c r="Y28" s="37" t="s">
        <v>233</v>
      </c>
      <c r="Z28" s="37" t="s">
        <v>233</v>
      </c>
      <c r="AA28" s="37" t="s">
        <v>234</v>
      </c>
      <c r="AB28" s="37" t="s">
        <v>234</v>
      </c>
      <c r="AC28" s="37" t="s">
        <v>233</v>
      </c>
      <c r="AD28" s="37" t="s">
        <v>234</v>
      </c>
    </row>
    <row r="29" spans="1:30" x14ac:dyDescent="0.25">
      <c r="A29" s="34" t="s">
        <v>328</v>
      </c>
      <c r="B29" s="34" t="s">
        <v>328</v>
      </c>
      <c r="C29" s="34" t="s">
        <v>328</v>
      </c>
      <c r="E29" s="34" t="s">
        <v>328</v>
      </c>
      <c r="F29" s="34" t="s">
        <v>328</v>
      </c>
      <c r="G29" s="34" t="s">
        <v>328</v>
      </c>
      <c r="J29" s="34" t="s">
        <v>234</v>
      </c>
      <c r="K29" s="34" t="s">
        <v>233</v>
      </c>
      <c r="L29" s="34" t="s">
        <v>233</v>
      </c>
      <c r="O29" s="34" t="s">
        <v>233</v>
      </c>
      <c r="P29" s="34" t="s">
        <v>233</v>
      </c>
      <c r="Q29" s="34" t="s">
        <v>233</v>
      </c>
      <c r="R29" s="34" t="s">
        <v>328</v>
      </c>
      <c r="S29" s="34" t="s">
        <v>328</v>
      </c>
      <c r="T29" s="34" t="s">
        <v>328</v>
      </c>
      <c r="U29" s="34" t="s">
        <v>328</v>
      </c>
      <c r="X29" s="34" t="s">
        <v>328</v>
      </c>
      <c r="Y29" s="37"/>
      <c r="Z29" s="34" t="s">
        <v>328</v>
      </c>
      <c r="AA29" s="37" t="s">
        <v>233</v>
      </c>
      <c r="AB29" s="37" t="s">
        <v>233</v>
      </c>
      <c r="AD29" s="37" t="s">
        <v>233</v>
      </c>
    </row>
    <row r="30" spans="1:30" x14ac:dyDescent="0.25">
      <c r="J30" s="34" t="s">
        <v>233</v>
      </c>
      <c r="K30" s="38" t="s">
        <v>329</v>
      </c>
      <c r="L30" s="38" t="s">
        <v>329</v>
      </c>
      <c r="O30" s="38" t="s">
        <v>329</v>
      </c>
      <c r="P30" s="38" t="s">
        <v>329</v>
      </c>
      <c r="Q30" s="38" t="s">
        <v>329</v>
      </c>
      <c r="AA30" s="38" t="s">
        <v>329</v>
      </c>
      <c r="AB30" s="38" t="s">
        <v>329</v>
      </c>
      <c r="AC30" s="37"/>
      <c r="AD30" s="38" t="s">
        <v>329</v>
      </c>
    </row>
    <row r="31" spans="1:30" x14ac:dyDescent="0.25">
      <c r="J31" s="38" t="s">
        <v>329</v>
      </c>
      <c r="K31" s="34" t="s">
        <v>328</v>
      </c>
      <c r="L31" s="34" t="s">
        <v>328</v>
      </c>
      <c r="O31" s="34" t="s">
        <v>328</v>
      </c>
      <c r="P31" s="34" t="s">
        <v>328</v>
      </c>
      <c r="Q31" s="34" t="s">
        <v>328</v>
      </c>
      <c r="Y31" s="38"/>
      <c r="Z31" s="38"/>
      <c r="AA31" s="34" t="s">
        <v>328</v>
      </c>
      <c r="AB31" s="34" t="s">
        <v>328</v>
      </c>
      <c r="AC31" s="37"/>
      <c r="AD31" s="34" t="s">
        <v>328</v>
      </c>
    </row>
    <row r="32" spans="1:30" x14ac:dyDescent="0.25">
      <c r="J32" s="34" t="s">
        <v>328</v>
      </c>
      <c r="AC32" s="37"/>
    </row>
    <row r="33" spans="1:30" x14ac:dyDescent="0.25">
      <c r="AB33" s="38"/>
      <c r="AC33" s="38"/>
      <c r="AD33" s="38"/>
    </row>
    <row r="35" spans="1:30" x14ac:dyDescent="0.25">
      <c r="K35" s="38"/>
      <c r="L35" s="38"/>
      <c r="O35" s="38"/>
      <c r="P35" s="38"/>
      <c r="Q35" s="38"/>
    </row>
    <row r="36" spans="1:30" x14ac:dyDescent="0.25">
      <c r="K36" s="39"/>
      <c r="L36" s="39"/>
      <c r="O36" s="39"/>
      <c r="P36" s="39"/>
      <c r="Q36" s="39"/>
    </row>
    <row r="37" spans="1:30" ht="15.75" thickBot="1" x14ac:dyDescent="0.3">
      <c r="A37" s="35" t="str">
        <f t="shared" ref="A37:AD37" si="4">CONCATENATE(A$1,"_","Helmet")</f>
        <v>Earl_Helmet</v>
      </c>
      <c r="B37" s="35" t="str">
        <f t="shared" si="4"/>
        <v>Thegn_Helmet</v>
      </c>
      <c r="C37" s="35" t="str">
        <f t="shared" si="4"/>
        <v>Huscarl_Helmet</v>
      </c>
      <c r="D37" s="35" t="str">
        <f t="shared" si="4"/>
        <v>Fyrd_Helmet</v>
      </c>
      <c r="E37" s="35" t="str">
        <f t="shared" si="4"/>
        <v>Mounted_Norman_Duke_Helmet</v>
      </c>
      <c r="F37" s="35" t="str">
        <f t="shared" si="4"/>
        <v>Norman_Duke_Helmet</v>
      </c>
      <c r="G37" s="35" t="str">
        <f t="shared" si="4"/>
        <v>Mounted_Norman_Noble_Helmet</v>
      </c>
      <c r="H37" s="35" t="str">
        <f t="shared" si="4"/>
        <v>Militie_Helmet</v>
      </c>
      <c r="I37" s="35" t="str">
        <f t="shared" si="4"/>
        <v>Norman_Skirmisher_Helmet</v>
      </c>
      <c r="J37" s="35" t="str">
        <f t="shared" si="4"/>
        <v>Mounted_Strategos_Helmet</v>
      </c>
      <c r="K37" s="35" t="str">
        <f t="shared" si="4"/>
        <v>Strategos_Helmet</v>
      </c>
      <c r="L37" s="35" t="str">
        <f t="shared" si="4"/>
        <v>Varangian_Guard_Helmet</v>
      </c>
      <c r="M37" s="35" t="str">
        <f t="shared" si="4"/>
        <v>Thematic_Infantry_Helmet</v>
      </c>
      <c r="N37" s="35" t="str">
        <f t="shared" si="4"/>
        <v>Theamtic_Skirmisher_Helmet</v>
      </c>
      <c r="O37" s="35" t="str">
        <f t="shared" si="4"/>
        <v>Tagmatic_Infantry_Helmet</v>
      </c>
      <c r="P37" s="35" t="str">
        <f t="shared" si="4"/>
        <v>Tagmatic_Skirmisher_Helmet</v>
      </c>
      <c r="Q37" s="35" t="str">
        <f t="shared" si="4"/>
        <v>Tagmatic_Cavalry_Helmet</v>
      </c>
      <c r="R37" s="35" t="str">
        <f t="shared" si="4"/>
        <v>Jarl_Helmet</v>
      </c>
      <c r="S37" s="35" t="str">
        <f t="shared" si="4"/>
        <v>Hersir_Helmet</v>
      </c>
      <c r="T37" s="35" t="str">
        <f t="shared" si="4"/>
        <v>Hirdmen_Helmet</v>
      </c>
      <c r="U37" s="35" t="str">
        <f t="shared" si="4"/>
        <v>Shield_Maiden_Helmet</v>
      </c>
      <c r="V37" s="35" t="str">
        <f t="shared" si="4"/>
        <v>Berserker_Helmet</v>
      </c>
      <c r="W37" s="35" t="str">
        <f t="shared" si="4"/>
        <v>Bondi_Helmet</v>
      </c>
      <c r="X37" s="35" t="str">
        <f t="shared" si="4"/>
        <v>Celtic_Chief_Helmet</v>
      </c>
      <c r="Y37" s="35" t="str">
        <f t="shared" si="4"/>
        <v>Kern_Helmet</v>
      </c>
      <c r="Z37" s="35" t="str">
        <f t="shared" si="4"/>
        <v>Lucht_Tighe_Helmet</v>
      </c>
      <c r="AA37" s="35" t="str">
        <f t="shared" si="4"/>
        <v>Arab_General_Helmet</v>
      </c>
      <c r="AB37" s="35" t="str">
        <f t="shared" si="4"/>
        <v>Abna_al_dawla_infantry_Helmet</v>
      </c>
      <c r="AC37" s="35" t="str">
        <f t="shared" si="4"/>
        <v>Abna_al_dawla_skirmisher_Helmet</v>
      </c>
      <c r="AD37" s="35" t="str">
        <f t="shared" si="4"/>
        <v>Khurasaniyya_heavy_cavalry_Helmet</v>
      </c>
    </row>
    <row r="38" spans="1:30" x14ac:dyDescent="0.25">
      <c r="A38" s="36" t="s">
        <v>238</v>
      </c>
      <c r="B38" s="36" t="s">
        <v>238</v>
      </c>
      <c r="C38" s="36" t="s">
        <v>238</v>
      </c>
      <c r="D38" s="36" t="s">
        <v>238</v>
      </c>
      <c r="E38" s="36" t="s">
        <v>238</v>
      </c>
      <c r="F38" s="36" t="s">
        <v>238</v>
      </c>
      <c r="G38" s="36" t="s">
        <v>238</v>
      </c>
      <c r="H38" s="36" t="s">
        <v>238</v>
      </c>
      <c r="I38" s="36" t="s">
        <v>238</v>
      </c>
      <c r="J38" s="36" t="s">
        <v>238</v>
      </c>
      <c r="K38" s="36" t="s">
        <v>238</v>
      </c>
      <c r="L38" s="36" t="s">
        <v>238</v>
      </c>
      <c r="M38" s="36" t="s">
        <v>238</v>
      </c>
      <c r="N38" s="36" t="s">
        <v>238</v>
      </c>
      <c r="O38" s="36" t="s">
        <v>238</v>
      </c>
      <c r="P38" s="36" t="s">
        <v>238</v>
      </c>
      <c r="Q38" s="36" t="s">
        <v>238</v>
      </c>
      <c r="R38" s="36" t="s">
        <v>238</v>
      </c>
      <c r="S38" s="36" t="s">
        <v>238</v>
      </c>
      <c r="T38" s="36" t="s">
        <v>238</v>
      </c>
      <c r="U38" s="36" t="s">
        <v>238</v>
      </c>
      <c r="V38" s="36" t="s">
        <v>238</v>
      </c>
      <c r="W38" s="36" t="s">
        <v>238</v>
      </c>
      <c r="X38" s="36" t="s">
        <v>238</v>
      </c>
      <c r="Y38" s="36" t="s">
        <v>238</v>
      </c>
      <c r="Z38" s="36" t="s">
        <v>238</v>
      </c>
      <c r="AA38" s="36" t="s">
        <v>238</v>
      </c>
      <c r="AB38" s="36" t="s">
        <v>238</v>
      </c>
      <c r="AC38" s="36" t="s">
        <v>238</v>
      </c>
      <c r="AD38" s="36" t="s">
        <v>238</v>
      </c>
    </row>
    <row r="39" spans="1:30" x14ac:dyDescent="0.25">
      <c r="K39" s="39"/>
      <c r="L39" s="39"/>
      <c r="O39" s="39"/>
      <c r="P39" s="39"/>
      <c r="Q39" s="39"/>
    </row>
    <row r="40" spans="1:30" ht="15.75" thickBot="1" x14ac:dyDescent="0.3">
      <c r="A40" s="35" t="str">
        <f t="shared" ref="A40:AD40" si="5">CONCATENATE(A$1,"_","Abilities")</f>
        <v>Earl_Abilities</v>
      </c>
      <c r="B40" s="35" t="str">
        <f t="shared" si="5"/>
        <v>Thegn_Abilities</v>
      </c>
      <c r="C40" s="35" t="str">
        <f t="shared" si="5"/>
        <v>Huscarl_Abilities</v>
      </c>
      <c r="D40" s="35" t="str">
        <f t="shared" si="5"/>
        <v>Fyrd_Abilities</v>
      </c>
      <c r="E40" s="35" t="str">
        <f t="shared" si="5"/>
        <v>Mounted_Norman_Duke_Abilities</v>
      </c>
      <c r="F40" s="35" t="str">
        <f t="shared" si="5"/>
        <v>Norman_Duke_Abilities</v>
      </c>
      <c r="G40" s="35" t="str">
        <f t="shared" si="5"/>
        <v>Mounted_Norman_Noble_Abilities</v>
      </c>
      <c r="H40" s="35" t="str">
        <f t="shared" si="5"/>
        <v>Militie_Abilities</v>
      </c>
      <c r="I40" s="35" t="str">
        <f t="shared" si="5"/>
        <v>Norman_Skirmisher_Abilities</v>
      </c>
      <c r="J40" s="35" t="str">
        <f t="shared" si="5"/>
        <v>Mounted_Strategos_Abilities</v>
      </c>
      <c r="K40" s="35" t="str">
        <f t="shared" si="5"/>
        <v>Strategos_Abilities</v>
      </c>
      <c r="L40" s="35" t="str">
        <f t="shared" si="5"/>
        <v>Varangian_Guard_Abilities</v>
      </c>
      <c r="M40" s="35" t="str">
        <f t="shared" si="5"/>
        <v>Thematic_Infantry_Abilities</v>
      </c>
      <c r="N40" s="35" t="str">
        <f t="shared" si="5"/>
        <v>Theamtic_Skirmisher_Abilities</v>
      </c>
      <c r="O40" s="35" t="str">
        <f t="shared" si="5"/>
        <v>Tagmatic_Infantry_Abilities</v>
      </c>
      <c r="P40" s="35" t="str">
        <f t="shared" si="5"/>
        <v>Tagmatic_Skirmisher_Abilities</v>
      </c>
      <c r="Q40" s="35" t="str">
        <f t="shared" si="5"/>
        <v>Tagmatic_Cavalry_Abilities</v>
      </c>
      <c r="R40" s="35" t="str">
        <f t="shared" si="5"/>
        <v>Jarl_Abilities</v>
      </c>
      <c r="S40" s="35" t="str">
        <f t="shared" si="5"/>
        <v>Hersir_Abilities</v>
      </c>
      <c r="T40" s="35" t="str">
        <f t="shared" si="5"/>
        <v>Hirdmen_Abilities</v>
      </c>
      <c r="U40" s="35" t="str">
        <f t="shared" si="5"/>
        <v>Shield_Maiden_Abilities</v>
      </c>
      <c r="V40" s="35" t="str">
        <f t="shared" si="5"/>
        <v>Berserker_Abilities</v>
      </c>
      <c r="W40" s="35" t="str">
        <f t="shared" si="5"/>
        <v>Bondi_Abilities</v>
      </c>
      <c r="X40" s="35" t="str">
        <f t="shared" si="5"/>
        <v>Celtic_Chief_Abilities</v>
      </c>
      <c r="Y40" s="35" t="str">
        <f t="shared" si="5"/>
        <v>Kern_Abilities</v>
      </c>
      <c r="Z40" s="35" t="str">
        <f t="shared" si="5"/>
        <v>Lucht_Tighe_Abilities</v>
      </c>
      <c r="AA40" s="35" t="str">
        <f t="shared" si="5"/>
        <v>Arab_General_Abilities</v>
      </c>
      <c r="AB40" s="35" t="str">
        <f t="shared" si="5"/>
        <v>Abna_al_dawla_infantry_Abilities</v>
      </c>
      <c r="AC40" s="35" t="str">
        <f t="shared" si="5"/>
        <v>Abna_al_dawla_skirmisher_Abilities</v>
      </c>
      <c r="AD40" s="35" t="str">
        <f t="shared" si="5"/>
        <v>Khurasaniyya_heavy_cavalry_Abilities</v>
      </c>
    </row>
    <row r="41" spans="1:30" x14ac:dyDescent="0.25">
      <c r="A41" s="40" t="s">
        <v>239</v>
      </c>
      <c r="B41" s="40" t="s">
        <v>239</v>
      </c>
      <c r="C41" s="40" t="s">
        <v>239</v>
      </c>
      <c r="E41" s="40" t="s">
        <v>240</v>
      </c>
      <c r="F41" s="40" t="s">
        <v>240</v>
      </c>
      <c r="J41" s="40" t="s">
        <v>241</v>
      </c>
      <c r="K41" s="40" t="s">
        <v>241</v>
      </c>
      <c r="R41" s="40" t="s">
        <v>242</v>
      </c>
      <c r="S41" s="40" t="s">
        <v>242</v>
      </c>
      <c r="T41" s="40" t="s">
        <v>242</v>
      </c>
      <c r="U41" s="40" t="s">
        <v>242</v>
      </c>
      <c r="V41" s="40" t="s">
        <v>242</v>
      </c>
      <c r="X41" s="40" t="s">
        <v>243</v>
      </c>
      <c r="Y41" s="40" t="s">
        <v>243</v>
      </c>
      <c r="Z41" s="40" t="s">
        <v>243</v>
      </c>
      <c r="AA41" s="40" t="s">
        <v>241</v>
      </c>
    </row>
    <row r="42" spans="1:30" x14ac:dyDescent="0.25">
      <c r="A42" s="34" t="s">
        <v>244</v>
      </c>
      <c r="B42" s="34" t="s">
        <v>244</v>
      </c>
      <c r="C42" s="34" t="s">
        <v>244</v>
      </c>
      <c r="R42" s="34" t="s">
        <v>244</v>
      </c>
      <c r="S42" s="34" t="s">
        <v>244</v>
      </c>
      <c r="T42" s="34" t="s">
        <v>244</v>
      </c>
      <c r="U42" s="34" t="s">
        <v>244</v>
      </c>
      <c r="X42" s="40" t="s">
        <v>245</v>
      </c>
      <c r="Y42" s="40" t="s">
        <v>245</v>
      </c>
      <c r="Z42" s="40" t="s">
        <v>245</v>
      </c>
      <c r="AA42" s="40" t="s">
        <v>246</v>
      </c>
    </row>
    <row r="43" spans="1:30" x14ac:dyDescent="0.25">
      <c r="R43" s="34" t="s">
        <v>240</v>
      </c>
      <c r="X43" s="34" t="s">
        <v>247</v>
      </c>
    </row>
    <row r="44" spans="1:30" ht="15.75" thickBot="1" x14ac:dyDescent="0.3">
      <c r="A44" s="35" t="str">
        <f t="shared" ref="A44:AD44" si="6">CONCATENATE(A$1,"_","Mounts")</f>
        <v>Earl_Mounts</v>
      </c>
      <c r="B44" s="35" t="str">
        <f t="shared" si="6"/>
        <v>Thegn_Mounts</v>
      </c>
      <c r="C44" s="35" t="str">
        <f t="shared" si="6"/>
        <v>Huscarl_Mounts</v>
      </c>
      <c r="D44" s="35" t="str">
        <f t="shared" si="6"/>
        <v>Fyrd_Mounts</v>
      </c>
      <c r="E44" s="35" t="str">
        <f t="shared" si="6"/>
        <v>Mounted_Norman_Duke_Mounts</v>
      </c>
      <c r="F44" s="35" t="str">
        <f t="shared" si="6"/>
        <v>Norman_Duke_Mounts</v>
      </c>
      <c r="G44" s="35" t="str">
        <f t="shared" si="6"/>
        <v>Mounted_Norman_Noble_Mounts</v>
      </c>
      <c r="H44" s="35" t="str">
        <f t="shared" si="6"/>
        <v>Militie_Mounts</v>
      </c>
      <c r="I44" s="35" t="str">
        <f t="shared" si="6"/>
        <v>Norman_Skirmisher_Mounts</v>
      </c>
      <c r="J44" s="35" t="str">
        <f t="shared" si="6"/>
        <v>Mounted_Strategos_Mounts</v>
      </c>
      <c r="K44" s="35" t="str">
        <f t="shared" si="6"/>
        <v>Strategos_Mounts</v>
      </c>
      <c r="L44" s="35" t="str">
        <f t="shared" si="6"/>
        <v>Varangian_Guard_Mounts</v>
      </c>
      <c r="M44" s="35" t="str">
        <f t="shared" si="6"/>
        <v>Thematic_Infantry_Mounts</v>
      </c>
      <c r="N44" s="35" t="str">
        <f t="shared" si="6"/>
        <v>Theamtic_Skirmisher_Mounts</v>
      </c>
      <c r="O44" s="35" t="str">
        <f t="shared" si="6"/>
        <v>Tagmatic_Infantry_Mounts</v>
      </c>
      <c r="P44" s="35" t="str">
        <f t="shared" si="6"/>
        <v>Tagmatic_Skirmisher_Mounts</v>
      </c>
      <c r="Q44" s="35" t="str">
        <f t="shared" si="6"/>
        <v>Tagmatic_Cavalry_Mounts</v>
      </c>
      <c r="R44" s="35" t="str">
        <f t="shared" si="6"/>
        <v>Jarl_Mounts</v>
      </c>
      <c r="S44" s="35" t="str">
        <f t="shared" si="6"/>
        <v>Hersir_Mounts</v>
      </c>
      <c r="T44" s="35" t="str">
        <f t="shared" si="6"/>
        <v>Hirdmen_Mounts</v>
      </c>
      <c r="U44" s="35" t="str">
        <f t="shared" si="6"/>
        <v>Shield_Maiden_Mounts</v>
      </c>
      <c r="V44" s="35" t="str">
        <f t="shared" si="6"/>
        <v>Berserker_Mounts</v>
      </c>
      <c r="W44" s="35" t="str">
        <f t="shared" si="6"/>
        <v>Bondi_Mounts</v>
      </c>
      <c r="X44" s="35" t="str">
        <f t="shared" si="6"/>
        <v>Celtic_Chief_Mounts</v>
      </c>
      <c r="Y44" s="35" t="str">
        <f t="shared" si="6"/>
        <v>Kern_Mounts</v>
      </c>
      <c r="Z44" s="35" t="str">
        <f t="shared" si="6"/>
        <v>Lucht_Tighe_Mounts</v>
      </c>
      <c r="AA44" s="35" t="str">
        <f t="shared" si="6"/>
        <v>Arab_General_Mounts</v>
      </c>
      <c r="AB44" s="35" t="str">
        <f t="shared" si="6"/>
        <v>Abna_al_dawla_infantry_Mounts</v>
      </c>
      <c r="AC44" s="35" t="str">
        <f t="shared" si="6"/>
        <v>Abna_al_dawla_skirmisher_Mounts</v>
      </c>
      <c r="AD44" s="35" t="str">
        <f t="shared" si="6"/>
        <v>Khurasaniyya_heavy_cavalry_Mounts</v>
      </c>
    </row>
    <row r="45" spans="1:30" x14ac:dyDescent="0.25">
      <c r="E45" s="34" t="s">
        <v>121</v>
      </c>
      <c r="F45" s="34" t="s">
        <v>121</v>
      </c>
      <c r="G45" s="34" t="s">
        <v>121</v>
      </c>
      <c r="J45" s="34" t="s">
        <v>121</v>
      </c>
      <c r="Q45" s="34" t="s">
        <v>121</v>
      </c>
      <c r="AD45" s="34" t="s">
        <v>120</v>
      </c>
    </row>
    <row r="48" spans="1:30" ht="15.75" thickBot="1" x14ac:dyDescent="0.3">
      <c r="A48" s="35" t="str">
        <f t="shared" ref="A48:AD48" si="7">CONCATENATE(A$1,"_","Upgrades")</f>
        <v>Earl_Upgrades</v>
      </c>
      <c r="B48" s="35" t="str">
        <f t="shared" si="7"/>
        <v>Thegn_Upgrades</v>
      </c>
      <c r="C48" s="35" t="str">
        <f t="shared" si="7"/>
        <v>Huscarl_Upgrades</v>
      </c>
      <c r="D48" s="35" t="str">
        <f t="shared" si="7"/>
        <v>Fyrd_Upgrades</v>
      </c>
      <c r="E48" s="35" t="str">
        <f t="shared" si="7"/>
        <v>Mounted_Norman_Duke_Upgrades</v>
      </c>
      <c r="F48" s="35" t="str">
        <f t="shared" si="7"/>
        <v>Norman_Duke_Upgrades</v>
      </c>
      <c r="G48" s="35" t="str">
        <f t="shared" si="7"/>
        <v>Mounted_Norman_Noble_Upgrades</v>
      </c>
      <c r="H48" s="35" t="str">
        <f t="shared" si="7"/>
        <v>Militie_Upgrades</v>
      </c>
      <c r="I48" s="35" t="str">
        <f t="shared" si="7"/>
        <v>Norman_Skirmisher_Upgrades</v>
      </c>
      <c r="J48" s="35" t="str">
        <f t="shared" si="7"/>
        <v>Mounted_Strategos_Upgrades</v>
      </c>
      <c r="K48" s="35" t="str">
        <f t="shared" si="7"/>
        <v>Strategos_Upgrades</v>
      </c>
      <c r="L48" s="35" t="str">
        <f t="shared" si="7"/>
        <v>Varangian_Guard_Upgrades</v>
      </c>
      <c r="M48" s="35" t="str">
        <f t="shared" si="7"/>
        <v>Thematic_Infantry_Upgrades</v>
      </c>
      <c r="N48" s="35" t="str">
        <f t="shared" si="7"/>
        <v>Theamtic_Skirmisher_Upgrades</v>
      </c>
      <c r="O48" s="35" t="str">
        <f t="shared" si="7"/>
        <v>Tagmatic_Infantry_Upgrades</v>
      </c>
      <c r="P48" s="35" t="str">
        <f t="shared" si="7"/>
        <v>Tagmatic_Skirmisher_Upgrades</v>
      </c>
      <c r="Q48" s="35" t="str">
        <f t="shared" si="7"/>
        <v>Tagmatic_Cavalry_Upgrades</v>
      </c>
      <c r="R48" s="35" t="str">
        <f t="shared" si="7"/>
        <v>Jarl_Upgrades</v>
      </c>
      <c r="S48" s="35" t="str">
        <f t="shared" si="7"/>
        <v>Hersir_Upgrades</v>
      </c>
      <c r="T48" s="35" t="str">
        <f t="shared" si="7"/>
        <v>Hirdmen_Upgrades</v>
      </c>
      <c r="U48" s="35" t="str">
        <f t="shared" si="7"/>
        <v>Shield_Maiden_Upgrades</v>
      </c>
      <c r="V48" s="35" t="str">
        <f t="shared" si="7"/>
        <v>Berserker_Upgrades</v>
      </c>
      <c r="W48" s="35" t="str">
        <f t="shared" si="7"/>
        <v>Bondi_Upgrades</v>
      </c>
      <c r="X48" s="35" t="str">
        <f t="shared" si="7"/>
        <v>Celtic_Chief_Upgrades</v>
      </c>
      <c r="Y48" s="35" t="str">
        <f t="shared" si="7"/>
        <v>Kern_Upgrades</v>
      </c>
      <c r="Z48" s="35" t="str">
        <f t="shared" si="7"/>
        <v>Lucht_Tighe_Upgrades</v>
      </c>
      <c r="AA48" s="35" t="str">
        <f t="shared" si="7"/>
        <v>Arab_General_Upgrades</v>
      </c>
      <c r="AB48" s="35" t="str">
        <f t="shared" si="7"/>
        <v>Abna_al_dawla_infantry_Upgrades</v>
      </c>
      <c r="AC48" s="35" t="str">
        <f t="shared" si="7"/>
        <v>Abna_al_dawla_skirmisher_Upgrades</v>
      </c>
      <c r="AD48" s="35" t="str">
        <f t="shared" si="7"/>
        <v>Khurasaniyya_heavy_cavalry_Upgrades</v>
      </c>
    </row>
    <row r="49" spans="1:22" x14ac:dyDescent="0.25">
      <c r="A49" s="40" t="s">
        <v>248</v>
      </c>
      <c r="B49" s="40" t="s">
        <v>249</v>
      </c>
      <c r="C49" s="40" t="s">
        <v>250</v>
      </c>
      <c r="R49" s="40" t="s">
        <v>248</v>
      </c>
      <c r="S49" s="40" t="s">
        <v>249</v>
      </c>
      <c r="T49" s="40" t="s">
        <v>250</v>
      </c>
      <c r="U49" s="40" t="s">
        <v>250</v>
      </c>
      <c r="V49" s="40" t="s">
        <v>251</v>
      </c>
    </row>
    <row r="50" spans="1:22" x14ac:dyDescent="0.25">
      <c r="A50" s="40" t="s">
        <v>249</v>
      </c>
      <c r="B50" s="40" t="s">
        <v>250</v>
      </c>
      <c r="C50" s="40" t="s">
        <v>252</v>
      </c>
      <c r="R50" s="40" t="s">
        <v>249</v>
      </c>
      <c r="S50" s="40" t="s">
        <v>250</v>
      </c>
      <c r="T50" s="40" t="s">
        <v>252</v>
      </c>
      <c r="U50" s="40" t="s">
        <v>252</v>
      </c>
    </row>
    <row r="51" spans="1:22" x14ac:dyDescent="0.25">
      <c r="A51" s="40" t="s">
        <v>250</v>
      </c>
      <c r="B51" s="40" t="s">
        <v>252</v>
      </c>
      <c r="R51" s="40" t="s">
        <v>250</v>
      </c>
      <c r="S51" s="40" t="s">
        <v>252</v>
      </c>
    </row>
    <row r="52" spans="1:22" x14ac:dyDescent="0.25">
      <c r="A52" s="40" t="s">
        <v>252</v>
      </c>
      <c r="B52" s="40" t="s">
        <v>253</v>
      </c>
      <c r="D52" s="40"/>
      <c r="R52" s="40" t="s">
        <v>252</v>
      </c>
      <c r="S52" s="40" t="s">
        <v>253</v>
      </c>
    </row>
    <row r="53" spans="1:22" x14ac:dyDescent="0.25">
      <c r="A53" s="40" t="s">
        <v>253</v>
      </c>
      <c r="B53" s="40" t="s">
        <v>254</v>
      </c>
      <c r="D53" s="40"/>
      <c r="R53" s="40" t="s">
        <v>253</v>
      </c>
      <c r="S53" s="40" t="s">
        <v>254</v>
      </c>
    </row>
    <row r="54" spans="1:22" x14ac:dyDescent="0.25">
      <c r="A54" s="40" t="s">
        <v>254</v>
      </c>
      <c r="B54" s="40"/>
      <c r="D54" s="40"/>
      <c r="R54" s="40" t="s">
        <v>254</v>
      </c>
      <c r="S54" s="40"/>
    </row>
    <row r="55" spans="1:22" x14ac:dyDescent="0.25">
      <c r="A55" s="40"/>
      <c r="D55" s="40"/>
      <c r="R55" s="40"/>
    </row>
    <row r="56" spans="1:22" x14ac:dyDescent="0.25">
      <c r="D56" s="40"/>
    </row>
    <row r="57" spans="1:22" x14ac:dyDescent="0.25">
      <c r="D57" s="40"/>
    </row>
    <row r="58" spans="1:22" x14ac:dyDescent="0.25">
      <c r="D58" s="40"/>
    </row>
    <row r="59" spans="1:22" x14ac:dyDescent="0.25">
      <c r="D59" s="40"/>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zoomScale="90" zoomScaleNormal="90" workbookViewId="0">
      <selection activeCell="A12" sqref="A12"/>
    </sheetView>
  </sheetViews>
  <sheetFormatPr defaultColWidth="11.5703125" defaultRowHeight="12.75" x14ac:dyDescent="0.2"/>
  <cols>
    <col min="1" max="2" width="21.42578125" customWidth="1"/>
  </cols>
  <sheetData>
    <row r="1" spans="1:2" ht="15" x14ac:dyDescent="0.25">
      <c r="A1" s="15" t="s">
        <v>255</v>
      </c>
      <c r="B1" s="15" t="s">
        <v>256</v>
      </c>
    </row>
    <row r="2" spans="1:2" ht="15" x14ac:dyDescent="0.25">
      <c r="A2" s="16" t="s">
        <v>61</v>
      </c>
      <c r="B2" s="16" t="s">
        <v>224</v>
      </c>
    </row>
    <row r="3" spans="1:2" ht="15" x14ac:dyDescent="0.25">
      <c r="A3" s="16" t="s">
        <v>104</v>
      </c>
      <c r="B3" s="16" t="s">
        <v>220</v>
      </c>
    </row>
    <row r="4" spans="1:2" ht="15" x14ac:dyDescent="0.25">
      <c r="A4" s="16" t="s">
        <v>87</v>
      </c>
      <c r="B4" s="16" t="s">
        <v>199</v>
      </c>
    </row>
    <row r="5" spans="1:2" ht="15" x14ac:dyDescent="0.25">
      <c r="A5" s="16" t="s">
        <v>93</v>
      </c>
      <c r="B5" s="16" t="s">
        <v>205</v>
      </c>
    </row>
    <row r="6" spans="1:2" ht="15" x14ac:dyDescent="0.25">
      <c r="A6" s="16" t="s">
        <v>78</v>
      </c>
      <c r="B6" s="16" t="s">
        <v>195</v>
      </c>
    </row>
    <row r="7" spans="1:2" ht="15" x14ac:dyDescent="0.25">
      <c r="A7" s="16" t="s">
        <v>18</v>
      </c>
      <c r="B7" s="79" t="s">
        <v>350</v>
      </c>
    </row>
    <row r="8" spans="1:2" ht="15" x14ac:dyDescent="0.25">
      <c r="A8" s="16" t="s">
        <v>33</v>
      </c>
    </row>
    <row r="9" spans="1:2" ht="15" x14ac:dyDescent="0.25">
      <c r="A9" s="16" t="s">
        <v>49</v>
      </c>
    </row>
    <row r="10" spans="1:2" ht="15" x14ac:dyDescent="0.25">
      <c r="A10" s="16" t="s">
        <v>113</v>
      </c>
    </row>
    <row r="11" spans="1:2" ht="15" x14ac:dyDescent="0.25">
      <c r="A11" s="16" t="s">
        <v>69</v>
      </c>
    </row>
    <row r="12" spans="1:2" ht="15" x14ac:dyDescent="0.25">
      <c r="A12" s="79" t="s">
        <v>427</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C49"/>
  <sheetViews>
    <sheetView tabSelected="1" zoomScale="90" zoomScaleNormal="90" workbookViewId="0">
      <selection activeCell="M2" sqref="M2"/>
    </sheetView>
  </sheetViews>
  <sheetFormatPr defaultColWidth="11.5703125" defaultRowHeight="12.75" x14ac:dyDescent="0.2"/>
  <cols>
    <col min="1" max="1" width="38.85546875" style="1" customWidth="1"/>
    <col min="2" max="2" width="17.140625" style="1" customWidth="1"/>
    <col min="3" max="3" width="18" style="1" customWidth="1"/>
    <col min="4" max="4" width="18.85546875" style="1" customWidth="1"/>
    <col min="5" max="5" width="17.28515625" style="1" customWidth="1"/>
    <col min="6" max="6" width="17.42578125" style="1" customWidth="1"/>
    <col min="8" max="8" width="11.5703125" style="1"/>
    <col min="9" max="9" width="11.42578125" style="1"/>
    <col min="10" max="10" width="21.140625" style="1" customWidth="1"/>
    <col min="11" max="11" width="18.140625" style="1" customWidth="1"/>
    <col min="12" max="12" width="20.7109375" style="1" customWidth="1"/>
    <col min="13" max="13" width="50.5703125" style="1" customWidth="1"/>
    <col min="15" max="15" width="18.85546875" style="1" customWidth="1"/>
    <col min="16" max="1017" width="11.5703125" style="1"/>
  </cols>
  <sheetData>
    <row r="1" spans="1:1017" ht="15.75" thickBot="1" x14ac:dyDescent="0.3">
      <c r="A1" s="17" t="s">
        <v>13</v>
      </c>
      <c r="B1" s="18" t="s">
        <v>257</v>
      </c>
      <c r="C1" s="18" t="s">
        <v>258</v>
      </c>
      <c r="D1" s="19" t="s">
        <v>259</v>
      </c>
      <c r="E1" s="19" t="s">
        <v>260</v>
      </c>
      <c r="F1" s="19" t="s">
        <v>261</v>
      </c>
      <c r="G1" s="19" t="s">
        <v>3</v>
      </c>
      <c r="H1" s="19" t="s">
        <v>262</v>
      </c>
      <c r="I1" s="19" t="s">
        <v>263</v>
      </c>
      <c r="J1" s="20" t="s">
        <v>264</v>
      </c>
      <c r="K1" s="21" t="s">
        <v>265</v>
      </c>
      <c r="L1" s="21" t="s">
        <v>266</v>
      </c>
      <c r="M1" s="21" t="s">
        <v>267</v>
      </c>
      <c r="N1" s="21" t="s">
        <v>356</v>
      </c>
      <c r="O1" t="s">
        <v>17</v>
      </c>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row>
    <row r="2" spans="1:1017" ht="15" x14ac:dyDescent="0.25">
      <c r="A2" s="46" t="s">
        <v>148</v>
      </c>
      <c r="B2" s="47" t="s">
        <v>268</v>
      </c>
      <c r="C2" s="48">
        <v>12</v>
      </c>
      <c r="D2" s="48">
        <v>24</v>
      </c>
      <c r="E2" s="49">
        <v>1</v>
      </c>
      <c r="F2" s="49">
        <v>0</v>
      </c>
      <c r="G2" s="50">
        <v>3</v>
      </c>
      <c r="H2" s="50">
        <v>0</v>
      </c>
      <c r="I2" s="50">
        <v>1</v>
      </c>
      <c r="J2" s="69" t="s">
        <v>269</v>
      </c>
      <c r="K2" s="69">
        <v>0</v>
      </c>
      <c r="L2" s="69">
        <v>0</v>
      </c>
      <c r="M2" s="69">
        <v>0</v>
      </c>
      <c r="N2" s="69"/>
      <c r="O2">
        <v>13</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row>
    <row r="3" spans="1:1017" ht="15" x14ac:dyDescent="0.25">
      <c r="A3" s="46" t="s">
        <v>339</v>
      </c>
      <c r="B3" s="47" t="s">
        <v>270</v>
      </c>
      <c r="C3" s="48">
        <v>6</v>
      </c>
      <c r="D3" s="48">
        <v>12</v>
      </c>
      <c r="E3" s="49">
        <v>1</v>
      </c>
      <c r="F3" s="49">
        <v>0</v>
      </c>
      <c r="G3" s="50">
        <v>4</v>
      </c>
      <c r="H3" s="50">
        <v>2</v>
      </c>
      <c r="I3" s="50">
        <v>1</v>
      </c>
      <c r="J3" s="69" t="s">
        <v>269</v>
      </c>
      <c r="K3" s="69" t="s">
        <v>272</v>
      </c>
      <c r="L3" s="69" t="s">
        <v>271</v>
      </c>
      <c r="M3" s="69" t="s">
        <v>279</v>
      </c>
      <c r="N3" s="69"/>
      <c r="O3">
        <v>14</v>
      </c>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row>
    <row r="4" spans="1:1017" ht="15" x14ac:dyDescent="0.25">
      <c r="A4" s="52" t="s">
        <v>159</v>
      </c>
      <c r="B4" s="53" t="s">
        <v>268</v>
      </c>
      <c r="C4" s="54">
        <v>10</v>
      </c>
      <c r="D4" s="54">
        <v>18</v>
      </c>
      <c r="E4" s="55">
        <v>1</v>
      </c>
      <c r="F4" s="55">
        <v>0</v>
      </c>
      <c r="G4" s="51">
        <v>3</v>
      </c>
      <c r="H4" s="51">
        <v>0</v>
      </c>
      <c r="I4" s="51">
        <v>1</v>
      </c>
      <c r="J4" s="69" t="s">
        <v>269</v>
      </c>
      <c r="K4" s="69">
        <v>0</v>
      </c>
      <c r="L4" s="69">
        <v>0</v>
      </c>
      <c r="M4" s="69">
        <v>0</v>
      </c>
      <c r="N4" s="69"/>
      <c r="O4">
        <v>12</v>
      </c>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row>
    <row r="5" spans="1:1017" ht="15" x14ac:dyDescent="0.25">
      <c r="A5" s="52" t="s">
        <v>149</v>
      </c>
      <c r="B5" s="53" t="s">
        <v>268</v>
      </c>
      <c r="C5" s="54">
        <v>18</v>
      </c>
      <c r="D5" s="54">
        <v>36</v>
      </c>
      <c r="E5" s="55">
        <v>1</v>
      </c>
      <c r="F5" s="55">
        <v>0</v>
      </c>
      <c r="G5" s="51">
        <v>4</v>
      </c>
      <c r="H5" s="51">
        <v>1</v>
      </c>
      <c r="I5" s="51">
        <v>1</v>
      </c>
      <c r="J5" s="69">
        <v>0</v>
      </c>
      <c r="K5" s="69">
        <v>0</v>
      </c>
      <c r="L5" s="69">
        <v>0</v>
      </c>
      <c r="M5" s="69">
        <v>0</v>
      </c>
      <c r="N5" s="69"/>
      <c r="O5">
        <v>15</v>
      </c>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row>
    <row r="6" spans="1:1017" ht="15" x14ac:dyDescent="0.25">
      <c r="A6" s="56" t="s">
        <v>152</v>
      </c>
      <c r="B6" s="53" t="s">
        <v>268</v>
      </c>
      <c r="C6" s="54">
        <v>15</v>
      </c>
      <c r="D6" s="54">
        <v>30</v>
      </c>
      <c r="E6" s="55">
        <v>1</v>
      </c>
      <c r="F6" s="55">
        <v>0</v>
      </c>
      <c r="G6" s="51">
        <v>3</v>
      </c>
      <c r="H6" s="51">
        <v>1</v>
      </c>
      <c r="I6" s="51">
        <v>1</v>
      </c>
      <c r="J6" s="69" t="s">
        <v>269</v>
      </c>
      <c r="K6" s="69">
        <v>0</v>
      </c>
      <c r="L6" s="69">
        <v>0</v>
      </c>
      <c r="M6" s="69">
        <v>0</v>
      </c>
      <c r="N6" s="69"/>
      <c r="O6">
        <v>16</v>
      </c>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row>
    <row r="7" spans="1:1017" ht="15" x14ac:dyDescent="0.25">
      <c r="A7" s="52" t="s">
        <v>157</v>
      </c>
      <c r="B7" s="53" t="s">
        <v>270</v>
      </c>
      <c r="C7" s="54">
        <v>6</v>
      </c>
      <c r="D7" s="54">
        <v>12</v>
      </c>
      <c r="E7" s="55">
        <v>1</v>
      </c>
      <c r="F7" s="55">
        <v>0</v>
      </c>
      <c r="G7" s="51">
        <v>3</v>
      </c>
      <c r="H7" s="51">
        <v>0</v>
      </c>
      <c r="I7" s="51">
        <v>1</v>
      </c>
      <c r="J7" s="69" t="s">
        <v>271</v>
      </c>
      <c r="K7" s="69" t="s">
        <v>279</v>
      </c>
      <c r="L7" s="69">
        <v>0</v>
      </c>
      <c r="M7" s="69">
        <v>0</v>
      </c>
      <c r="N7" s="69"/>
      <c r="O7">
        <v>6</v>
      </c>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row>
    <row r="8" spans="1:1017" ht="15" x14ac:dyDescent="0.25">
      <c r="A8" s="52" t="s">
        <v>158</v>
      </c>
      <c r="B8" s="53" t="s">
        <v>268</v>
      </c>
      <c r="C8" s="54">
        <v>12</v>
      </c>
      <c r="D8" s="54">
        <v>24</v>
      </c>
      <c r="E8" s="55">
        <v>1</v>
      </c>
      <c r="F8" s="55">
        <v>0</v>
      </c>
      <c r="G8" s="51">
        <v>4</v>
      </c>
      <c r="H8" s="57">
        <v>2</v>
      </c>
      <c r="I8" s="57">
        <v>1</v>
      </c>
      <c r="J8" s="69" t="s">
        <v>272</v>
      </c>
      <c r="K8" s="69">
        <v>0</v>
      </c>
      <c r="L8" s="69">
        <v>0</v>
      </c>
      <c r="M8" s="69">
        <v>0</v>
      </c>
      <c r="N8" s="69"/>
      <c r="O8">
        <v>15</v>
      </c>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row>
    <row r="9" spans="1:1017" ht="15" x14ac:dyDescent="0.25">
      <c r="A9" s="58" t="s">
        <v>160</v>
      </c>
      <c r="B9" s="53" t="s">
        <v>268</v>
      </c>
      <c r="C9" s="54">
        <v>18</v>
      </c>
      <c r="D9" s="54">
        <v>36</v>
      </c>
      <c r="E9" s="55">
        <v>0</v>
      </c>
      <c r="F9" s="55">
        <v>1</v>
      </c>
      <c r="G9" s="51">
        <v>4</v>
      </c>
      <c r="H9" s="57">
        <v>2</v>
      </c>
      <c r="I9" s="57">
        <v>1</v>
      </c>
      <c r="J9" s="69">
        <v>0</v>
      </c>
      <c r="K9" s="69" t="s">
        <v>272</v>
      </c>
      <c r="L9" s="69">
        <v>0</v>
      </c>
      <c r="M9" s="69">
        <v>0</v>
      </c>
      <c r="N9" s="69"/>
      <c r="O9">
        <v>16</v>
      </c>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row>
    <row r="10" spans="1:1017" ht="15" x14ac:dyDescent="0.25">
      <c r="A10" s="58" t="s">
        <v>147</v>
      </c>
      <c r="B10" s="53" t="s">
        <v>268</v>
      </c>
      <c r="C10" s="54">
        <v>8</v>
      </c>
      <c r="D10" s="54">
        <v>12</v>
      </c>
      <c r="E10" s="55">
        <v>1</v>
      </c>
      <c r="F10" s="55">
        <v>0</v>
      </c>
      <c r="G10" s="51" t="s">
        <v>273</v>
      </c>
      <c r="H10" s="51">
        <v>1</v>
      </c>
      <c r="I10" s="51">
        <v>1</v>
      </c>
      <c r="J10" s="69">
        <v>0</v>
      </c>
      <c r="K10" s="69">
        <v>0</v>
      </c>
      <c r="L10" s="69">
        <v>0</v>
      </c>
      <c r="M10" s="69">
        <v>0</v>
      </c>
      <c r="N10" s="69"/>
      <c r="O10">
        <v>8</v>
      </c>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row>
    <row r="11" spans="1:1017" ht="15" x14ac:dyDescent="0.25">
      <c r="A11" s="58" t="s">
        <v>153</v>
      </c>
      <c r="B11" s="53" t="s">
        <v>268</v>
      </c>
      <c r="C11" s="54">
        <v>15</v>
      </c>
      <c r="D11" s="54">
        <v>30</v>
      </c>
      <c r="E11" s="55">
        <v>1</v>
      </c>
      <c r="F11" s="55">
        <v>0</v>
      </c>
      <c r="G11" s="51">
        <v>3</v>
      </c>
      <c r="H11" s="51">
        <v>0</v>
      </c>
      <c r="I11" s="51">
        <v>1</v>
      </c>
      <c r="J11" s="69" t="s">
        <v>269</v>
      </c>
      <c r="K11" s="69">
        <v>0</v>
      </c>
      <c r="L11" s="69">
        <v>0</v>
      </c>
      <c r="M11" s="69">
        <v>0</v>
      </c>
      <c r="N11" s="69"/>
      <c r="O11">
        <v>14</v>
      </c>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row>
    <row r="12" spans="1:1017" ht="15" x14ac:dyDescent="0.25">
      <c r="A12" s="52" t="s">
        <v>151</v>
      </c>
      <c r="B12" s="53" t="s">
        <v>270</v>
      </c>
      <c r="C12" s="54">
        <v>6</v>
      </c>
      <c r="D12" s="54">
        <v>12</v>
      </c>
      <c r="E12" s="55">
        <v>1</v>
      </c>
      <c r="F12" s="55">
        <v>0</v>
      </c>
      <c r="G12" s="51">
        <v>4</v>
      </c>
      <c r="H12" s="51">
        <v>2</v>
      </c>
      <c r="I12" s="51">
        <v>1</v>
      </c>
      <c r="J12" s="69" t="s">
        <v>271</v>
      </c>
      <c r="K12" s="69" t="s">
        <v>272</v>
      </c>
      <c r="L12" s="69" t="s">
        <v>279</v>
      </c>
      <c r="M12" s="69">
        <v>0</v>
      </c>
      <c r="N12" s="69"/>
      <c r="O12">
        <v>11</v>
      </c>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row>
    <row r="13" spans="1:1017" ht="15" x14ac:dyDescent="0.25">
      <c r="A13" s="52" t="s">
        <v>154</v>
      </c>
      <c r="B13" s="53" t="s">
        <v>270</v>
      </c>
      <c r="C13" s="54">
        <v>6</v>
      </c>
      <c r="D13" s="54">
        <v>9</v>
      </c>
      <c r="E13" s="55">
        <v>0</v>
      </c>
      <c r="F13" s="55">
        <v>0</v>
      </c>
      <c r="G13" s="51">
        <v>0</v>
      </c>
      <c r="H13" s="51">
        <v>0</v>
      </c>
      <c r="I13" s="51">
        <v>0</v>
      </c>
      <c r="J13" s="69" t="s">
        <v>274</v>
      </c>
      <c r="K13" s="69" t="s">
        <v>275</v>
      </c>
      <c r="L13" s="69" t="s">
        <v>276</v>
      </c>
      <c r="M13" s="69">
        <v>0</v>
      </c>
      <c r="N13" s="69"/>
      <c r="O13">
        <v>7</v>
      </c>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row>
    <row r="14" spans="1:1017" ht="15" x14ac:dyDescent="0.25">
      <c r="A14" s="52" t="s">
        <v>156</v>
      </c>
      <c r="B14" s="53" t="s">
        <v>268</v>
      </c>
      <c r="C14" s="54">
        <v>12</v>
      </c>
      <c r="D14" s="54">
        <v>24</v>
      </c>
      <c r="E14" s="55">
        <v>1</v>
      </c>
      <c r="F14" s="55">
        <v>0</v>
      </c>
      <c r="G14" s="51">
        <v>3</v>
      </c>
      <c r="H14" s="51">
        <v>1</v>
      </c>
      <c r="I14" s="51">
        <v>1</v>
      </c>
      <c r="J14" s="69" t="s">
        <v>269</v>
      </c>
      <c r="K14" s="69">
        <v>0</v>
      </c>
      <c r="L14" s="69">
        <v>0</v>
      </c>
      <c r="M14" s="69">
        <v>0</v>
      </c>
      <c r="N14" s="69"/>
      <c r="O14">
        <v>15</v>
      </c>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row>
    <row r="15" spans="1:1017" ht="15" x14ac:dyDescent="0.25">
      <c r="A15" s="52" t="s">
        <v>163</v>
      </c>
      <c r="B15" s="53" t="s">
        <v>268</v>
      </c>
      <c r="C15" s="54">
        <v>12</v>
      </c>
      <c r="D15" s="54">
        <v>24</v>
      </c>
      <c r="E15" s="55">
        <v>1</v>
      </c>
      <c r="F15" s="55">
        <v>0</v>
      </c>
      <c r="G15" s="51">
        <v>4</v>
      </c>
      <c r="H15" s="51">
        <v>2</v>
      </c>
      <c r="I15" s="59">
        <v>1</v>
      </c>
      <c r="J15" s="69" t="s">
        <v>277</v>
      </c>
      <c r="K15" s="69" t="s">
        <v>272</v>
      </c>
      <c r="L15" s="69">
        <v>0</v>
      </c>
      <c r="M15" s="69">
        <v>0</v>
      </c>
      <c r="N15" s="69"/>
      <c r="O15">
        <v>20</v>
      </c>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row>
    <row r="16" spans="1:1017" ht="15" x14ac:dyDescent="0.25">
      <c r="A16" s="58" t="s">
        <v>150</v>
      </c>
      <c r="B16" s="53" t="s">
        <v>268</v>
      </c>
      <c r="C16" s="54">
        <v>10</v>
      </c>
      <c r="D16" s="54">
        <v>18</v>
      </c>
      <c r="E16" s="55">
        <v>1</v>
      </c>
      <c r="F16" s="55">
        <v>0</v>
      </c>
      <c r="G16" s="51">
        <v>3</v>
      </c>
      <c r="H16" s="60">
        <v>0</v>
      </c>
      <c r="I16" s="59">
        <v>1</v>
      </c>
      <c r="J16" s="69" t="s">
        <v>269</v>
      </c>
      <c r="K16" s="69">
        <v>0</v>
      </c>
      <c r="L16" s="69">
        <v>0</v>
      </c>
      <c r="M16" s="69">
        <v>0</v>
      </c>
      <c r="N16" s="69"/>
      <c r="O16">
        <v>12</v>
      </c>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row>
    <row r="17" spans="1:1017" ht="15" x14ac:dyDescent="0.25">
      <c r="A17" s="52" t="s">
        <v>132</v>
      </c>
      <c r="B17" s="53" t="s">
        <v>268</v>
      </c>
      <c r="C17" s="54">
        <v>12</v>
      </c>
      <c r="D17" s="54">
        <v>20</v>
      </c>
      <c r="E17" s="55">
        <v>1</v>
      </c>
      <c r="F17" s="55">
        <v>0</v>
      </c>
      <c r="G17" s="51">
        <v>3</v>
      </c>
      <c r="H17" s="51">
        <v>0</v>
      </c>
      <c r="I17" s="51">
        <v>1</v>
      </c>
      <c r="J17" s="69" t="s">
        <v>269</v>
      </c>
      <c r="K17" s="69">
        <v>0</v>
      </c>
      <c r="L17" s="69">
        <v>0</v>
      </c>
      <c r="M17" s="69">
        <v>0</v>
      </c>
      <c r="N17" s="69"/>
      <c r="O17">
        <v>12</v>
      </c>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row>
    <row r="18" spans="1:1017" ht="15" x14ac:dyDescent="0.25">
      <c r="A18" s="52" t="s">
        <v>162</v>
      </c>
      <c r="B18" s="53" t="s">
        <v>268</v>
      </c>
      <c r="C18" s="54">
        <v>10</v>
      </c>
      <c r="D18" s="54">
        <v>18</v>
      </c>
      <c r="E18" s="55">
        <v>1</v>
      </c>
      <c r="F18" s="55">
        <v>0</v>
      </c>
      <c r="G18" s="51">
        <v>4</v>
      </c>
      <c r="H18" s="51">
        <v>2</v>
      </c>
      <c r="I18" s="51">
        <v>1</v>
      </c>
      <c r="J18" s="69" t="s">
        <v>277</v>
      </c>
      <c r="K18" s="69" t="s">
        <v>272</v>
      </c>
      <c r="L18" s="69">
        <v>0</v>
      </c>
      <c r="M18" s="69">
        <v>0</v>
      </c>
      <c r="N18" s="69"/>
      <c r="O18">
        <v>19</v>
      </c>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row>
    <row r="19" spans="1:1017" ht="15" x14ac:dyDescent="0.25">
      <c r="A19" s="61" t="s">
        <v>155</v>
      </c>
      <c r="B19" s="53" t="s">
        <v>270</v>
      </c>
      <c r="C19" s="54">
        <v>6</v>
      </c>
      <c r="D19" s="54">
        <v>9</v>
      </c>
      <c r="E19" s="55">
        <v>1</v>
      </c>
      <c r="F19" s="55">
        <v>0</v>
      </c>
      <c r="G19" s="51" t="s">
        <v>273</v>
      </c>
      <c r="H19" s="62">
        <v>0</v>
      </c>
      <c r="I19" s="51">
        <v>1</v>
      </c>
      <c r="J19" s="69">
        <v>0</v>
      </c>
      <c r="K19" s="69">
        <v>0</v>
      </c>
      <c r="L19" s="69">
        <v>0</v>
      </c>
      <c r="M19" s="69">
        <v>0</v>
      </c>
      <c r="N19" s="69"/>
      <c r="O19">
        <v>6</v>
      </c>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row>
    <row r="20" spans="1:1017" ht="15" x14ac:dyDescent="0.25">
      <c r="A20" s="61" t="s">
        <v>134</v>
      </c>
      <c r="B20" s="53" t="s">
        <v>270</v>
      </c>
      <c r="C20" s="54">
        <v>6</v>
      </c>
      <c r="D20" s="54">
        <v>9</v>
      </c>
      <c r="E20" s="55">
        <v>1</v>
      </c>
      <c r="F20" s="55">
        <v>0</v>
      </c>
      <c r="G20" s="51" t="s">
        <v>3</v>
      </c>
      <c r="H20" s="62">
        <v>0</v>
      </c>
      <c r="I20" s="51">
        <v>1</v>
      </c>
      <c r="J20" s="69" t="s">
        <v>269</v>
      </c>
      <c r="K20" s="69">
        <v>0</v>
      </c>
      <c r="L20" s="69">
        <v>0</v>
      </c>
      <c r="M20" s="69">
        <v>0</v>
      </c>
      <c r="N20" s="69"/>
      <c r="O20">
        <v>7</v>
      </c>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row>
    <row r="21" spans="1:1017" ht="15" x14ac:dyDescent="0.25">
      <c r="A21" s="61" t="s">
        <v>161</v>
      </c>
      <c r="B21" s="53" t="s">
        <v>270</v>
      </c>
      <c r="C21" s="54">
        <v>6</v>
      </c>
      <c r="D21" s="54">
        <v>12</v>
      </c>
      <c r="E21" s="55">
        <v>1</v>
      </c>
      <c r="F21" s="55">
        <v>0</v>
      </c>
      <c r="G21" s="51">
        <v>5</v>
      </c>
      <c r="H21" s="62">
        <v>3</v>
      </c>
      <c r="I21" s="51">
        <v>1</v>
      </c>
      <c r="J21" s="69" t="s">
        <v>271</v>
      </c>
      <c r="K21" s="69" t="s">
        <v>272</v>
      </c>
      <c r="L21" s="69">
        <v>0</v>
      </c>
      <c r="M21" s="69">
        <v>0</v>
      </c>
      <c r="N21" s="69"/>
      <c r="O21">
        <v>15</v>
      </c>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row>
    <row r="22" spans="1:1017" ht="15" x14ac:dyDescent="0.25">
      <c r="A22" s="63" t="s">
        <v>129</v>
      </c>
      <c r="B22" s="64" t="s">
        <v>278</v>
      </c>
      <c r="C22" s="65">
        <v>0</v>
      </c>
      <c r="D22" s="65">
        <v>0</v>
      </c>
      <c r="E22" s="66">
        <v>0</v>
      </c>
      <c r="F22" s="66">
        <v>0</v>
      </c>
      <c r="G22" s="67" t="s">
        <v>273</v>
      </c>
      <c r="H22" s="68">
        <v>1</v>
      </c>
      <c r="I22" s="67">
        <v>1</v>
      </c>
      <c r="J22" s="69" t="s">
        <v>279</v>
      </c>
      <c r="K22" s="69"/>
      <c r="L22" s="69">
        <v>0</v>
      </c>
      <c r="M22" s="69">
        <v>0</v>
      </c>
      <c r="N22" s="69"/>
      <c r="O22">
        <v>10</v>
      </c>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row>
    <row r="23" spans="1:1017" ht="15" x14ac:dyDescent="0.25">
      <c r="A23" s="63" t="s">
        <v>170</v>
      </c>
      <c r="B23" s="64" t="s">
        <v>278</v>
      </c>
      <c r="C23" s="65">
        <v>0</v>
      </c>
      <c r="D23" s="65">
        <v>0</v>
      </c>
      <c r="E23" s="66">
        <v>0</v>
      </c>
      <c r="F23" s="66">
        <v>0</v>
      </c>
      <c r="G23" s="67" t="s">
        <v>3</v>
      </c>
      <c r="H23" s="68">
        <v>0</v>
      </c>
      <c r="I23" s="67">
        <v>1</v>
      </c>
      <c r="J23" s="69" t="s">
        <v>279</v>
      </c>
      <c r="K23" s="69" t="s">
        <v>280</v>
      </c>
      <c r="L23" s="69" t="s">
        <v>351</v>
      </c>
      <c r="M23" s="69">
        <v>0</v>
      </c>
      <c r="N23" s="69"/>
      <c r="O23">
        <v>6</v>
      </c>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row>
    <row r="24" spans="1:1017" ht="15" x14ac:dyDescent="0.25">
      <c r="A24" s="63" t="s">
        <v>145</v>
      </c>
      <c r="B24" s="64" t="s">
        <v>278</v>
      </c>
      <c r="C24" s="65">
        <v>0</v>
      </c>
      <c r="D24" s="65">
        <v>0</v>
      </c>
      <c r="E24" s="66">
        <v>0</v>
      </c>
      <c r="F24" s="66">
        <v>0</v>
      </c>
      <c r="G24" s="67" t="s">
        <v>3</v>
      </c>
      <c r="H24" s="68">
        <v>1</v>
      </c>
      <c r="I24" s="67">
        <v>1</v>
      </c>
      <c r="J24" s="69" t="s">
        <v>279</v>
      </c>
      <c r="K24" s="69" t="s">
        <v>280</v>
      </c>
      <c r="L24" s="69" t="s">
        <v>281</v>
      </c>
      <c r="M24" s="69" t="s">
        <v>282</v>
      </c>
      <c r="N24" s="69"/>
      <c r="O24">
        <v>9</v>
      </c>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row>
    <row r="25" spans="1:1017" ht="15" x14ac:dyDescent="0.25">
      <c r="A25" s="63" t="s">
        <v>322</v>
      </c>
      <c r="B25" s="64" t="s">
        <v>278</v>
      </c>
      <c r="C25" s="65">
        <v>0</v>
      </c>
      <c r="D25" s="65">
        <v>0</v>
      </c>
      <c r="E25" s="66">
        <v>0</v>
      </c>
      <c r="F25" s="66">
        <v>0</v>
      </c>
      <c r="G25" s="67" t="s">
        <v>3</v>
      </c>
      <c r="H25" s="68">
        <v>1</v>
      </c>
      <c r="I25" s="67">
        <v>1</v>
      </c>
      <c r="J25" s="69" t="s">
        <v>279</v>
      </c>
      <c r="K25" s="69">
        <v>0</v>
      </c>
      <c r="L25" s="69">
        <v>0</v>
      </c>
      <c r="M25" s="69">
        <v>0</v>
      </c>
      <c r="N25" s="69"/>
      <c r="O25">
        <v>8</v>
      </c>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row>
    <row r="26" spans="1:1017" ht="15" x14ac:dyDescent="0.25">
      <c r="A26" s="63" t="s">
        <v>228</v>
      </c>
      <c r="B26" s="64" t="s">
        <v>278</v>
      </c>
      <c r="C26" s="65">
        <v>0</v>
      </c>
      <c r="D26" s="65">
        <v>0</v>
      </c>
      <c r="E26" s="66">
        <v>0</v>
      </c>
      <c r="F26" s="66">
        <v>-1</v>
      </c>
      <c r="G26" s="67" t="s">
        <v>283</v>
      </c>
      <c r="H26" s="68">
        <v>1</v>
      </c>
      <c r="I26" s="67">
        <v>1</v>
      </c>
      <c r="J26" s="69" t="s">
        <v>279</v>
      </c>
      <c r="K26" s="69">
        <v>0</v>
      </c>
      <c r="L26" s="69" t="s">
        <v>281</v>
      </c>
      <c r="M26" s="69" t="s">
        <v>352</v>
      </c>
      <c r="N26" s="69"/>
      <c r="O26">
        <v>13</v>
      </c>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row>
    <row r="27" spans="1:1017" ht="15" x14ac:dyDescent="0.25">
      <c r="A27" s="63" t="s">
        <v>142</v>
      </c>
      <c r="B27" s="64" t="s">
        <v>278</v>
      </c>
      <c r="C27" s="65">
        <v>0</v>
      </c>
      <c r="D27" s="65">
        <v>0</v>
      </c>
      <c r="E27" s="66">
        <v>0</v>
      </c>
      <c r="F27" s="66">
        <v>0</v>
      </c>
      <c r="G27" s="67" t="s">
        <v>3</v>
      </c>
      <c r="H27" s="68"/>
      <c r="I27" s="67">
        <v>2</v>
      </c>
      <c r="J27" s="69" t="s">
        <v>279</v>
      </c>
      <c r="K27" s="69" t="s">
        <v>281</v>
      </c>
      <c r="L27" s="69">
        <v>0</v>
      </c>
      <c r="M27" s="69">
        <v>0</v>
      </c>
      <c r="N27" s="69"/>
      <c r="O27">
        <v>8</v>
      </c>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row>
    <row r="28" spans="1:1017" ht="15" x14ac:dyDescent="0.25">
      <c r="A28" s="63" t="s">
        <v>144</v>
      </c>
      <c r="B28" s="64" t="s">
        <v>278</v>
      </c>
      <c r="C28" s="65">
        <v>0</v>
      </c>
      <c r="D28" s="65">
        <v>0</v>
      </c>
      <c r="E28" s="66">
        <v>0</v>
      </c>
      <c r="F28" s="66">
        <v>-1</v>
      </c>
      <c r="G28" s="67" t="s">
        <v>285</v>
      </c>
      <c r="H28" s="68">
        <v>0</v>
      </c>
      <c r="I28" s="67">
        <v>1</v>
      </c>
      <c r="J28" s="69" t="s">
        <v>279</v>
      </c>
      <c r="K28" s="69" t="s">
        <v>282</v>
      </c>
      <c r="L28" s="69" t="s">
        <v>281</v>
      </c>
      <c r="M28" s="69">
        <v>0</v>
      </c>
      <c r="N28" s="69"/>
      <c r="O28">
        <v>8</v>
      </c>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row>
    <row r="29" spans="1:1017" ht="15" x14ac:dyDescent="0.25">
      <c r="A29" s="63" t="s">
        <v>130</v>
      </c>
      <c r="B29" s="64" t="s">
        <v>278</v>
      </c>
      <c r="C29" s="65">
        <v>0</v>
      </c>
      <c r="D29" s="65">
        <v>0</v>
      </c>
      <c r="E29" s="66">
        <v>0</v>
      </c>
      <c r="F29" s="66">
        <v>0</v>
      </c>
      <c r="G29" s="67" t="s">
        <v>3</v>
      </c>
      <c r="H29" s="68">
        <v>0</v>
      </c>
      <c r="I29" s="67">
        <v>1</v>
      </c>
      <c r="J29" s="69" t="s">
        <v>279</v>
      </c>
      <c r="K29" s="69" t="s">
        <v>286</v>
      </c>
      <c r="L29" s="69"/>
      <c r="M29" s="69">
        <v>0</v>
      </c>
      <c r="N29" s="69"/>
      <c r="O29">
        <v>0</v>
      </c>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row>
    <row r="30" spans="1:1017" ht="15" x14ac:dyDescent="0.25">
      <c r="A30" s="63" t="s">
        <v>138</v>
      </c>
      <c r="B30" s="64" t="s">
        <v>278</v>
      </c>
      <c r="C30" s="65">
        <v>0</v>
      </c>
      <c r="D30" s="65">
        <v>1</v>
      </c>
      <c r="E30" s="66">
        <v>0</v>
      </c>
      <c r="F30" s="66">
        <v>1</v>
      </c>
      <c r="G30" s="67" t="s">
        <v>273</v>
      </c>
      <c r="H30" s="68">
        <v>1</v>
      </c>
      <c r="I30" s="67">
        <v>1</v>
      </c>
      <c r="J30" s="69" t="s">
        <v>279</v>
      </c>
      <c r="K30" s="69" t="s">
        <v>284</v>
      </c>
      <c r="L30" s="69" t="s">
        <v>138</v>
      </c>
      <c r="M30" s="69">
        <v>0</v>
      </c>
      <c r="N30" s="69"/>
      <c r="O30">
        <v>13</v>
      </c>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row>
    <row r="31" spans="1:1017" ht="15" x14ac:dyDescent="0.25">
      <c r="A31" s="63" t="s">
        <v>139</v>
      </c>
      <c r="B31" s="64" t="s">
        <v>278</v>
      </c>
      <c r="C31" s="65">
        <v>0</v>
      </c>
      <c r="D31" s="65">
        <v>1</v>
      </c>
      <c r="E31" s="66">
        <v>0</v>
      </c>
      <c r="F31" s="66">
        <v>0</v>
      </c>
      <c r="G31" s="67" t="s">
        <v>273</v>
      </c>
      <c r="H31" s="68">
        <v>1</v>
      </c>
      <c r="I31" s="67">
        <v>1</v>
      </c>
      <c r="J31" s="69" t="s">
        <v>279</v>
      </c>
      <c r="K31" s="69" t="s">
        <v>281</v>
      </c>
      <c r="L31" s="69" t="s">
        <v>284</v>
      </c>
      <c r="M31" s="69" t="s">
        <v>287</v>
      </c>
      <c r="N31" s="69"/>
      <c r="O31">
        <v>10</v>
      </c>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row>
    <row r="32" spans="1:1017" ht="15" x14ac:dyDescent="0.25">
      <c r="A32" s="63" t="s">
        <v>231</v>
      </c>
      <c r="B32" s="64" t="s">
        <v>278</v>
      </c>
      <c r="C32" s="65">
        <v>0</v>
      </c>
      <c r="D32" s="65">
        <v>0</v>
      </c>
      <c r="E32" s="66">
        <v>0</v>
      </c>
      <c r="F32" s="66">
        <v>0</v>
      </c>
      <c r="G32" s="67" t="s">
        <v>273</v>
      </c>
      <c r="H32" s="68">
        <v>0</v>
      </c>
      <c r="I32" s="67">
        <v>1</v>
      </c>
      <c r="J32" s="69" t="s">
        <v>279</v>
      </c>
      <c r="K32" s="69" t="s">
        <v>352</v>
      </c>
      <c r="L32" s="69">
        <v>0</v>
      </c>
      <c r="M32" s="69">
        <v>0</v>
      </c>
      <c r="N32" s="69"/>
      <c r="O32">
        <v>8</v>
      </c>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row>
    <row r="33" spans="1:1017" ht="15" x14ac:dyDescent="0.25">
      <c r="A33" s="63" t="s">
        <v>137</v>
      </c>
      <c r="B33" s="64" t="s">
        <v>278</v>
      </c>
      <c r="C33" s="65">
        <v>0</v>
      </c>
      <c r="D33" s="65">
        <v>0</v>
      </c>
      <c r="E33" s="66">
        <v>0</v>
      </c>
      <c r="F33" s="66">
        <v>1</v>
      </c>
      <c r="G33" s="67" t="s">
        <v>273</v>
      </c>
      <c r="H33" s="68">
        <v>0</v>
      </c>
      <c r="I33" s="67">
        <v>1</v>
      </c>
      <c r="J33" s="69" t="s">
        <v>279</v>
      </c>
      <c r="K33" s="69" t="s">
        <v>281</v>
      </c>
      <c r="L33" s="69" t="s">
        <v>280</v>
      </c>
      <c r="M33" s="69">
        <v>0</v>
      </c>
      <c r="N33" s="69"/>
      <c r="O33">
        <v>8</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row>
    <row r="34" spans="1:1017" ht="15" x14ac:dyDescent="0.25">
      <c r="A34" s="63" t="s">
        <v>135</v>
      </c>
      <c r="B34" s="64" t="s">
        <v>278</v>
      </c>
      <c r="C34" s="65">
        <v>0</v>
      </c>
      <c r="D34" s="65">
        <v>1</v>
      </c>
      <c r="E34" s="66">
        <v>0</v>
      </c>
      <c r="F34" s="66">
        <v>1</v>
      </c>
      <c r="G34" s="67" t="s">
        <v>3</v>
      </c>
      <c r="H34" s="68">
        <v>1</v>
      </c>
      <c r="I34" s="67">
        <v>1</v>
      </c>
      <c r="J34" s="69" t="s">
        <v>279</v>
      </c>
      <c r="K34" s="69" t="s">
        <v>284</v>
      </c>
      <c r="L34" s="69" t="s">
        <v>288</v>
      </c>
      <c r="M34" s="69" t="s">
        <v>135</v>
      </c>
      <c r="N34" s="69"/>
      <c r="O34">
        <v>12</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row>
    <row r="35" spans="1:1017" ht="15" x14ac:dyDescent="0.25">
      <c r="A35" s="63" t="s">
        <v>136</v>
      </c>
      <c r="B35" s="64" t="s">
        <v>278</v>
      </c>
      <c r="C35" s="65">
        <v>0</v>
      </c>
      <c r="D35" s="65">
        <v>0</v>
      </c>
      <c r="E35" s="66">
        <v>0</v>
      </c>
      <c r="F35" s="66">
        <v>0</v>
      </c>
      <c r="G35" s="67" t="s">
        <v>273</v>
      </c>
      <c r="H35" s="68">
        <v>2</v>
      </c>
      <c r="I35" s="67">
        <v>1</v>
      </c>
      <c r="J35" s="69" t="s">
        <v>279</v>
      </c>
      <c r="K35" s="69" t="s">
        <v>289</v>
      </c>
      <c r="L35" s="69">
        <v>0</v>
      </c>
      <c r="M35" s="69">
        <v>0</v>
      </c>
      <c r="N35" s="69"/>
      <c r="O35">
        <v>14</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row>
    <row r="36" spans="1:1017" ht="15" x14ac:dyDescent="0.25">
      <c r="A36" s="63" t="s">
        <v>133</v>
      </c>
      <c r="B36" s="64" t="s">
        <v>278</v>
      </c>
      <c r="C36" s="65">
        <v>0</v>
      </c>
      <c r="D36" s="65">
        <v>0</v>
      </c>
      <c r="E36" s="66">
        <v>0</v>
      </c>
      <c r="F36" s="66">
        <v>0</v>
      </c>
      <c r="G36" s="67" t="s">
        <v>3</v>
      </c>
      <c r="H36" s="68">
        <v>2</v>
      </c>
      <c r="I36" s="67">
        <v>1</v>
      </c>
      <c r="J36" s="69" t="s">
        <v>279</v>
      </c>
      <c r="K36" s="69">
        <v>0</v>
      </c>
      <c r="L36" s="69">
        <v>0</v>
      </c>
      <c r="M36" s="69">
        <v>0</v>
      </c>
      <c r="N36" s="69"/>
      <c r="O36">
        <v>11</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row>
    <row r="37" spans="1:1017" ht="15" x14ac:dyDescent="0.25">
      <c r="A37" s="63" t="s">
        <v>131</v>
      </c>
      <c r="B37" s="64" t="s">
        <v>278</v>
      </c>
      <c r="C37" s="65">
        <v>0</v>
      </c>
      <c r="D37" s="65">
        <v>0</v>
      </c>
      <c r="E37" s="66">
        <v>0</v>
      </c>
      <c r="F37" s="66">
        <v>0</v>
      </c>
      <c r="G37" s="67" t="s">
        <v>3</v>
      </c>
      <c r="H37" s="68">
        <v>2</v>
      </c>
      <c r="I37" s="67">
        <v>1</v>
      </c>
      <c r="J37" s="69" t="s">
        <v>279</v>
      </c>
      <c r="K37" s="69" t="s">
        <v>282</v>
      </c>
      <c r="L37" s="69">
        <v>0</v>
      </c>
      <c r="M37" s="69">
        <v>0</v>
      </c>
      <c r="N37" s="69"/>
      <c r="O37">
        <v>12</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row>
    <row r="38" spans="1:1017" ht="15" x14ac:dyDescent="0.25">
      <c r="A38" s="63" t="s">
        <v>146</v>
      </c>
      <c r="B38" s="64" t="s">
        <v>278</v>
      </c>
      <c r="C38" s="65">
        <v>0</v>
      </c>
      <c r="D38" s="65">
        <v>0</v>
      </c>
      <c r="E38" s="66">
        <v>0</v>
      </c>
      <c r="F38" s="66">
        <v>-1</v>
      </c>
      <c r="G38" s="67" t="s">
        <v>285</v>
      </c>
      <c r="H38" s="68">
        <v>3</v>
      </c>
      <c r="I38" s="67">
        <v>2</v>
      </c>
      <c r="J38" s="69" t="s">
        <v>279</v>
      </c>
      <c r="K38" s="69">
        <v>0</v>
      </c>
      <c r="L38" s="69" t="s">
        <v>281</v>
      </c>
      <c r="M38" s="69" t="s">
        <v>289</v>
      </c>
      <c r="N38" s="69"/>
      <c r="O38">
        <v>21</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row>
    <row r="39" spans="1:1017" ht="15" x14ac:dyDescent="0.25">
      <c r="A39" s="63" t="s">
        <v>290</v>
      </c>
      <c r="B39" s="64" t="s">
        <v>278</v>
      </c>
      <c r="C39" s="65">
        <v>0</v>
      </c>
      <c r="D39" s="65">
        <v>0</v>
      </c>
      <c r="E39" s="66">
        <v>0</v>
      </c>
      <c r="F39" s="66">
        <v>0</v>
      </c>
      <c r="G39" s="67" t="s">
        <v>3</v>
      </c>
      <c r="H39" s="68">
        <v>1</v>
      </c>
      <c r="I39" s="67">
        <v>1</v>
      </c>
      <c r="J39" s="69" t="s">
        <v>279</v>
      </c>
      <c r="K39" s="69" t="s">
        <v>280</v>
      </c>
      <c r="L39" s="69">
        <v>0</v>
      </c>
      <c r="M39" s="69">
        <v>0</v>
      </c>
      <c r="N39" s="69"/>
      <c r="O39">
        <v>9</v>
      </c>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row>
    <row r="40" spans="1:1017" ht="15" x14ac:dyDescent="0.25">
      <c r="A40" s="63" t="s">
        <v>327</v>
      </c>
      <c r="B40" s="64" t="s">
        <v>278</v>
      </c>
      <c r="C40" s="65">
        <v>0</v>
      </c>
      <c r="D40" s="65">
        <v>0</v>
      </c>
      <c r="E40" s="66">
        <v>0</v>
      </c>
      <c r="F40" s="66">
        <v>0</v>
      </c>
      <c r="G40" s="67" t="s">
        <v>3</v>
      </c>
      <c r="H40" s="68">
        <v>0</v>
      </c>
      <c r="I40" s="67">
        <v>1</v>
      </c>
      <c r="J40" s="69" t="s">
        <v>279</v>
      </c>
      <c r="K40" s="69" t="s">
        <v>286</v>
      </c>
      <c r="L40" s="69"/>
      <c r="M40" s="69">
        <v>0</v>
      </c>
      <c r="N40" s="69"/>
      <c r="O40">
        <v>6</v>
      </c>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row>
    <row r="41" spans="1:1017" ht="15" x14ac:dyDescent="0.25">
      <c r="A41" s="63" t="s">
        <v>324</v>
      </c>
      <c r="B41" s="64" t="s">
        <v>278</v>
      </c>
      <c r="C41" s="65">
        <v>0</v>
      </c>
      <c r="D41" s="65">
        <v>0</v>
      </c>
      <c r="E41" s="66">
        <v>0</v>
      </c>
      <c r="F41" s="66">
        <v>0</v>
      </c>
      <c r="G41" s="67" t="s">
        <v>3</v>
      </c>
      <c r="H41" s="68">
        <v>2</v>
      </c>
      <c r="I41" s="67">
        <v>1</v>
      </c>
      <c r="J41" s="69" t="s">
        <v>279</v>
      </c>
      <c r="K41" s="69" t="s">
        <v>282</v>
      </c>
      <c r="L41" s="69">
        <v>0</v>
      </c>
      <c r="M41" s="69">
        <v>0</v>
      </c>
      <c r="N41" s="69"/>
      <c r="O41">
        <v>12</v>
      </c>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row>
    <row r="42" spans="1:1017" ht="15" x14ac:dyDescent="0.25">
      <c r="A42" s="63" t="s">
        <v>168</v>
      </c>
      <c r="B42" s="64" t="s">
        <v>278</v>
      </c>
      <c r="C42" s="65">
        <v>0</v>
      </c>
      <c r="D42" s="65">
        <v>0</v>
      </c>
      <c r="E42" s="66">
        <v>0</v>
      </c>
      <c r="F42" s="66">
        <v>0</v>
      </c>
      <c r="G42" s="67" t="s">
        <v>3</v>
      </c>
      <c r="H42" s="68">
        <v>0</v>
      </c>
      <c r="I42" s="67">
        <v>1</v>
      </c>
      <c r="J42" s="69" t="s">
        <v>279</v>
      </c>
      <c r="K42" s="69" t="s">
        <v>353</v>
      </c>
      <c r="L42" s="69" t="s">
        <v>351</v>
      </c>
      <c r="M42" s="69">
        <v>0</v>
      </c>
      <c r="N42" s="69"/>
      <c r="O42">
        <v>5</v>
      </c>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row>
    <row r="43" spans="1:1017" ht="15" x14ac:dyDescent="0.25">
      <c r="A43" s="63" t="s">
        <v>326</v>
      </c>
      <c r="B43" s="64" t="s">
        <v>278</v>
      </c>
      <c r="C43" s="65">
        <v>0</v>
      </c>
      <c r="D43" s="65">
        <v>1</v>
      </c>
      <c r="E43" s="66">
        <v>-1</v>
      </c>
      <c r="F43" s="66">
        <v>1</v>
      </c>
      <c r="G43" s="67" t="s">
        <v>3</v>
      </c>
      <c r="H43" s="68">
        <v>1</v>
      </c>
      <c r="I43" s="67">
        <v>1</v>
      </c>
      <c r="J43" s="69" t="s">
        <v>279</v>
      </c>
      <c r="K43" s="69" t="s">
        <v>284</v>
      </c>
      <c r="L43" s="69" t="s">
        <v>287</v>
      </c>
      <c r="M43" s="69" t="s">
        <v>354</v>
      </c>
      <c r="N43" s="69" t="s">
        <v>355</v>
      </c>
      <c r="O43">
        <v>8</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row>
    <row r="44" spans="1:1017" ht="15" x14ac:dyDescent="0.25">
      <c r="A44" s="63" t="s">
        <v>128</v>
      </c>
      <c r="B44" s="64" t="s">
        <v>278</v>
      </c>
      <c r="C44" s="65">
        <v>0</v>
      </c>
      <c r="D44" s="65">
        <v>0</v>
      </c>
      <c r="E44" s="66">
        <v>0</v>
      </c>
      <c r="F44" s="66">
        <v>1</v>
      </c>
      <c r="G44" s="67" t="s">
        <v>3</v>
      </c>
      <c r="H44" s="68">
        <v>0</v>
      </c>
      <c r="I44" s="67">
        <v>1</v>
      </c>
      <c r="J44" s="69" t="s">
        <v>279</v>
      </c>
      <c r="K44" s="69" t="s">
        <v>280</v>
      </c>
      <c r="L44" s="69">
        <v>0</v>
      </c>
      <c r="M44" s="69">
        <v>0</v>
      </c>
      <c r="N44" s="69"/>
      <c r="O44">
        <v>7</v>
      </c>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row>
    <row r="45" spans="1:1017" ht="15" x14ac:dyDescent="0.25">
      <c r="A45" s="63" t="s">
        <v>291</v>
      </c>
      <c r="B45" s="64" t="s">
        <v>278</v>
      </c>
      <c r="C45" s="65">
        <v>0</v>
      </c>
      <c r="D45" s="65">
        <v>0</v>
      </c>
      <c r="E45" s="66">
        <v>0</v>
      </c>
      <c r="F45" s="66">
        <v>0</v>
      </c>
      <c r="G45" s="67" t="s">
        <v>3</v>
      </c>
      <c r="H45" s="68">
        <v>0</v>
      </c>
      <c r="I45" s="67">
        <v>1</v>
      </c>
      <c r="J45" s="69" t="s">
        <v>292</v>
      </c>
      <c r="K45" s="69">
        <v>0</v>
      </c>
      <c r="L45" s="69">
        <v>0</v>
      </c>
      <c r="M45" s="69">
        <v>0</v>
      </c>
      <c r="N45" s="69"/>
      <c r="O45" s="1">
        <v>6</v>
      </c>
      <c r="ALZ45"/>
      <c r="AMA45"/>
      <c r="AMB45"/>
      <c r="AMC45"/>
    </row>
    <row r="46" spans="1:1017" ht="15" x14ac:dyDescent="0.25">
      <c r="A46" s="63" t="s">
        <v>141</v>
      </c>
      <c r="B46" s="64" t="s">
        <v>278</v>
      </c>
      <c r="C46" s="65">
        <v>0</v>
      </c>
      <c r="D46" s="65">
        <v>0</v>
      </c>
      <c r="E46" s="66">
        <v>0</v>
      </c>
      <c r="F46" s="66">
        <v>-1</v>
      </c>
      <c r="G46" s="67" t="s">
        <v>283</v>
      </c>
      <c r="H46" s="68">
        <v>2</v>
      </c>
      <c r="I46" s="67">
        <v>1</v>
      </c>
      <c r="J46" s="69" t="s">
        <v>279</v>
      </c>
      <c r="K46" s="69">
        <v>0</v>
      </c>
      <c r="L46" s="69" t="s">
        <v>281</v>
      </c>
      <c r="M46" s="69">
        <v>0</v>
      </c>
      <c r="N46" s="69"/>
      <c r="O46" s="1">
        <v>15</v>
      </c>
      <c r="ALZ46"/>
      <c r="AMA46"/>
      <c r="AMB46"/>
      <c r="AMC46"/>
    </row>
    <row r="47" spans="1:1017" ht="15" x14ac:dyDescent="0.25">
      <c r="A47" s="63" t="s">
        <v>140</v>
      </c>
      <c r="B47" s="64" t="s">
        <v>278</v>
      </c>
      <c r="C47" s="65">
        <v>0</v>
      </c>
      <c r="D47" s="65">
        <v>0</v>
      </c>
      <c r="E47" s="66">
        <v>0</v>
      </c>
      <c r="F47" s="66">
        <v>0</v>
      </c>
      <c r="G47" s="67" t="s">
        <v>285</v>
      </c>
      <c r="H47" s="68">
        <v>1</v>
      </c>
      <c r="I47" s="67">
        <v>1</v>
      </c>
      <c r="J47" s="69" t="s">
        <v>279</v>
      </c>
      <c r="K47" s="69">
        <v>0</v>
      </c>
      <c r="L47" s="69" t="s">
        <v>281</v>
      </c>
      <c r="M47" s="69">
        <v>0</v>
      </c>
      <c r="N47" s="69"/>
      <c r="O47" s="1">
        <v>11</v>
      </c>
      <c r="ALZ47"/>
      <c r="AMA47"/>
      <c r="AMB47"/>
      <c r="AMC47"/>
    </row>
    <row r="48" spans="1:1017" ht="15" x14ac:dyDescent="0.25">
      <c r="A48" s="63" t="s">
        <v>143</v>
      </c>
      <c r="B48" s="64" t="s">
        <v>278</v>
      </c>
      <c r="C48" s="65">
        <v>0</v>
      </c>
      <c r="D48" s="65">
        <v>0</v>
      </c>
      <c r="E48" s="66">
        <v>0</v>
      </c>
      <c r="F48" s="66">
        <v>-1</v>
      </c>
      <c r="G48" s="67" t="s">
        <v>283</v>
      </c>
      <c r="H48" s="68">
        <v>2</v>
      </c>
      <c r="I48" s="67">
        <v>2</v>
      </c>
      <c r="J48" s="69" t="s">
        <v>279</v>
      </c>
      <c r="K48" s="69" t="s">
        <v>289</v>
      </c>
      <c r="L48" s="69" t="s">
        <v>281</v>
      </c>
      <c r="M48" s="69">
        <v>0</v>
      </c>
      <c r="N48" s="69"/>
      <c r="O48" s="1">
        <v>20</v>
      </c>
      <c r="ALZ48"/>
      <c r="AMA48"/>
      <c r="AMB48"/>
      <c r="AMC48"/>
    </row>
    <row r="49" spans="9:9" x14ac:dyDescent="0.2">
      <c r="I49" s="22"/>
    </row>
  </sheetData>
  <protectedRanges>
    <protectedRange sqref="C2:C16" name="Unit Details"/>
  </protectedRange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
  <sheetViews>
    <sheetView zoomScale="90" zoomScaleNormal="90" workbookViewId="0">
      <selection activeCell="B33" sqref="B33"/>
    </sheetView>
  </sheetViews>
  <sheetFormatPr defaultColWidth="11.5703125" defaultRowHeight="12.75" x14ac:dyDescent="0.2"/>
  <cols>
    <col min="1" max="1" width="14" bestFit="1" customWidth="1"/>
    <col min="2" max="2" width="114.5703125" bestFit="1" customWidth="1"/>
  </cols>
  <sheetData>
    <row r="1" spans="1:2" ht="15" x14ac:dyDescent="0.25">
      <c r="A1" t="s">
        <v>13</v>
      </c>
      <c r="B1" s="82" t="s">
        <v>293</v>
      </c>
    </row>
    <row r="2" spans="1:2" ht="38.25" x14ac:dyDescent="0.2">
      <c r="A2" s="9" t="s">
        <v>408</v>
      </c>
      <c r="B2" s="23" t="s">
        <v>428</v>
      </c>
    </row>
    <row r="3" spans="1:2" x14ac:dyDescent="0.2">
      <c r="A3" s="9" t="s">
        <v>351</v>
      </c>
      <c r="B3" s="70" t="s">
        <v>429</v>
      </c>
    </row>
    <row r="4" spans="1:2" ht="27.75" x14ac:dyDescent="0.25">
      <c r="A4" s="9" t="s">
        <v>354</v>
      </c>
      <c r="B4" s="24" t="s">
        <v>430</v>
      </c>
    </row>
    <row r="5" spans="1:2" x14ac:dyDescent="0.2">
      <c r="A5" s="9" t="s">
        <v>409</v>
      </c>
      <c r="B5" s="24" t="s">
        <v>431</v>
      </c>
    </row>
    <row r="6" spans="1:2" ht="38.25" x14ac:dyDescent="0.2">
      <c r="A6" s="9" t="s">
        <v>275</v>
      </c>
      <c r="B6" s="24" t="s">
        <v>432</v>
      </c>
    </row>
    <row r="7" spans="1:2" x14ac:dyDescent="0.2">
      <c r="A7" s="9" t="s">
        <v>274</v>
      </c>
      <c r="B7" s="24" t="s">
        <v>433</v>
      </c>
    </row>
    <row r="8" spans="1:2" x14ac:dyDescent="0.2">
      <c r="A8" s="9" t="s">
        <v>352</v>
      </c>
      <c r="B8" t="s">
        <v>434</v>
      </c>
    </row>
    <row r="9" spans="1:2" x14ac:dyDescent="0.2">
      <c r="A9" s="9" t="s">
        <v>135</v>
      </c>
      <c r="B9" s="80" t="s">
        <v>435</v>
      </c>
    </row>
    <row r="10" spans="1:2" x14ac:dyDescent="0.2">
      <c r="A10" s="9" t="s">
        <v>279</v>
      </c>
      <c r="B10" s="24" t="s">
        <v>436</v>
      </c>
    </row>
    <row r="11" spans="1:2" ht="25.5" x14ac:dyDescent="0.2">
      <c r="A11" s="9" t="s">
        <v>410</v>
      </c>
      <c r="B11" s="81" t="s">
        <v>437</v>
      </c>
    </row>
    <row r="12" spans="1:2" ht="38.25" x14ac:dyDescent="0.2">
      <c r="A12" s="9" t="s">
        <v>286</v>
      </c>
      <c r="B12" s="24" t="s">
        <v>438</v>
      </c>
    </row>
    <row r="13" spans="1:2" ht="25.5" x14ac:dyDescent="0.2">
      <c r="A13" s="9" t="s">
        <v>280</v>
      </c>
      <c r="B13" s="24" t="s">
        <v>439</v>
      </c>
    </row>
    <row r="14" spans="1:2" ht="25.5" x14ac:dyDescent="0.2">
      <c r="A14" s="9" t="s">
        <v>289</v>
      </c>
      <c r="B14" s="24" t="s">
        <v>440</v>
      </c>
    </row>
    <row r="15" spans="1:2" x14ac:dyDescent="0.2">
      <c r="A15" s="9" t="s">
        <v>282</v>
      </c>
      <c r="B15" s="24" t="s">
        <v>441</v>
      </c>
    </row>
    <row r="16" spans="1:2" ht="38.25" x14ac:dyDescent="0.2">
      <c r="A16" s="9" t="s">
        <v>288</v>
      </c>
      <c r="B16" s="24" t="s">
        <v>442</v>
      </c>
    </row>
    <row r="17" spans="1:2" ht="25.5" x14ac:dyDescent="0.2">
      <c r="A17" s="9" t="s">
        <v>353</v>
      </c>
      <c r="B17" s="81" t="s">
        <v>443</v>
      </c>
    </row>
    <row r="18" spans="1:2" ht="63.75" x14ac:dyDescent="0.2">
      <c r="A18" s="9" t="s">
        <v>271</v>
      </c>
      <c r="B18" s="81" t="s">
        <v>444</v>
      </c>
    </row>
    <row r="19" spans="1:2" ht="38.25" x14ac:dyDescent="0.2">
      <c r="A19" s="9" t="s">
        <v>287</v>
      </c>
      <c r="B19" s="70" t="s">
        <v>445</v>
      </c>
    </row>
    <row r="20" spans="1:2" x14ac:dyDescent="0.2">
      <c r="A20" s="9" t="s">
        <v>281</v>
      </c>
      <c r="B20" s="24" t="s">
        <v>446</v>
      </c>
    </row>
    <row r="21" spans="1:2" ht="76.5" x14ac:dyDescent="0.2">
      <c r="A21" s="9" t="s">
        <v>284</v>
      </c>
      <c r="B21" s="81" t="s">
        <v>447</v>
      </c>
    </row>
    <row r="22" spans="1:2" x14ac:dyDescent="0.2">
      <c r="A22" s="9" t="s">
        <v>355</v>
      </c>
      <c r="B22" s="81" t="s">
        <v>448</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Fantasy_Baseline_Stats</vt:lpstr>
      <vt:lpstr>Fantasy_Units</vt:lpstr>
      <vt:lpstr>Fantasy_Relations</vt:lpstr>
      <vt:lpstr>Dark_Ages_Baseline_Stats</vt:lpstr>
      <vt:lpstr>Dark_Ages_Units</vt:lpstr>
      <vt:lpstr>Dark_Ages_Relations</vt:lpstr>
      <vt:lpstr>Factions</vt:lpstr>
      <vt:lpstr>Weapons</vt:lpstr>
      <vt:lpstr>Weapon_Traits</vt:lpstr>
      <vt:lpstr>Abilities</vt:lpstr>
      <vt:lpstr>Armour</vt:lpstr>
      <vt:lpstr>Mounts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Brooker, Mia</cp:lastModifiedBy>
  <cp:revision>43</cp:revision>
  <dcterms:created xsi:type="dcterms:W3CDTF">2022-12-28T15:46:05Z</dcterms:created>
  <dcterms:modified xsi:type="dcterms:W3CDTF">2023-05-06T19:22:47Z</dcterms:modified>
  <dc:language>en-CA</dc:language>
</cp:coreProperties>
</file>