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publishItems="1"/>
  <mc:AlternateContent xmlns:mc="http://schemas.openxmlformats.org/markup-compatibility/2006">
    <mc:Choice Requires="x15">
      <x15ac:absPath xmlns:x15ac="http://schemas.microsoft.com/office/spreadsheetml/2010/11/ac" url="https://renastech-my.sharepoint.com/personal/dominictrencio_renastech_onmicrosoft_com/Documents/"/>
    </mc:Choice>
  </mc:AlternateContent>
  <xr:revisionPtr revIDLastSave="0" documentId="8_{0F6B2D84-21F5-5F41-A2C7-840069233DDD}" xr6:coauthVersionLast="47" xr6:coauthVersionMax="47" xr10:uidLastSave="{00000000-0000-0000-0000-000000000000}"/>
  <bookViews>
    <workbookView xWindow="0" yWindow="500" windowWidth="38400" windowHeight="19320" activeTab="2" xr2:uid="{DB438AB8-0F60-4224-9C67-97043B861F24}"/>
  </bookViews>
  <sheets>
    <sheet name="Data" sheetId="1" r:id="rId1"/>
    <sheet name="DATA PREPPING" sheetId="2" r:id="rId2"/>
    <sheet name="Dashboard" sheetId="3" r:id="rId3"/>
  </sheets>
  <definedNames>
    <definedName name="_xlnm._FilterDatabase" localSheetId="0" hidden="1">Data!$A$1:$F$1919</definedName>
    <definedName name="_xlchart.v5.0" hidden="1">'DATA PREPPING'!$T$4</definedName>
    <definedName name="_xlchart.v5.1" hidden="1">'DATA PREPPING'!$T$5:$T$1922</definedName>
    <definedName name="_xlchart.v5.2" hidden="1">'DATA PREPPING'!$Y$3:$Y$4</definedName>
    <definedName name="_xlchart.v5.3" hidden="1">'DATA PREPPING'!$Y$4</definedName>
    <definedName name="_xlchart.v5.4" hidden="1">'DATA PREPPING'!$Y$5:$Y$1922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3" l="1" a="1"/>
  <c r="B8" i="3" s="1"/>
  <c r="B5" i="2" s="1"/>
  <c r="U1280" i="2" s="1"/>
  <c r="W1280" i="2" s="1"/>
  <c r="U1891" i="2" l="1"/>
  <c r="W1891" i="2" s="1"/>
  <c r="U1767" i="2"/>
  <c r="W1767" i="2" s="1"/>
  <c r="U1639" i="2"/>
  <c r="W1639" i="2" s="1"/>
  <c r="U1906" i="2"/>
  <c r="W1906" i="2" s="1"/>
  <c r="U1723" i="2"/>
  <c r="W1723" i="2" s="1"/>
  <c r="U1635" i="2"/>
  <c r="W1635" i="2" s="1"/>
  <c r="U1579" i="2"/>
  <c r="W1579" i="2" s="1"/>
  <c r="U1523" i="2"/>
  <c r="W1523" i="2" s="1"/>
  <c r="U1443" i="2"/>
  <c r="W1443" i="2" s="1"/>
  <c r="U1314" i="2"/>
  <c r="W1314" i="2" s="1"/>
  <c r="U1907" i="2"/>
  <c r="W1907" i="2" s="1"/>
  <c r="U1730" i="2"/>
  <c r="W1730" i="2" s="1"/>
  <c r="U1890" i="2"/>
  <c r="W1890" i="2" s="1"/>
  <c r="U1846" i="2"/>
  <c r="W1846" i="2" s="1"/>
  <c r="U1679" i="2"/>
  <c r="W1679" i="2" s="1"/>
  <c r="U1507" i="2"/>
  <c r="W1507" i="2" s="1"/>
  <c r="U1259" i="2"/>
  <c r="W1259" i="2" s="1"/>
  <c r="U5" i="2"/>
  <c r="W5" i="2" s="1"/>
  <c r="U1799" i="2"/>
  <c r="W1799" i="2" s="1"/>
  <c r="U1586" i="2"/>
  <c r="W1586" i="2" s="1"/>
  <c r="U1922" i="2"/>
  <c r="W1922" i="2" s="1"/>
  <c r="U1847" i="2"/>
  <c r="W1847" i="2" s="1"/>
  <c r="U1919" i="2"/>
  <c r="W1919" i="2" s="1"/>
  <c r="U1887" i="2"/>
  <c r="W1887" i="2" s="1"/>
  <c r="U1823" i="2"/>
  <c r="W1823" i="2" s="1"/>
  <c r="U1755" i="2"/>
  <c r="W1755" i="2" s="1"/>
  <c r="U1722" i="2"/>
  <c r="W1722" i="2" s="1"/>
  <c r="U1626" i="2"/>
  <c r="W1626" i="2" s="1"/>
  <c r="U1575" i="2"/>
  <c r="W1575" i="2" s="1"/>
  <c r="U1442" i="2"/>
  <c r="W1442" i="2" s="1"/>
  <c r="U1918" i="2"/>
  <c r="W1918" i="2" s="1"/>
  <c r="U1902" i="2"/>
  <c r="W1902" i="2" s="1"/>
  <c r="U1886" i="2"/>
  <c r="W1886" i="2" s="1"/>
  <c r="U1863" i="2"/>
  <c r="W1863" i="2" s="1"/>
  <c r="U1843" i="2"/>
  <c r="W1843" i="2" s="1"/>
  <c r="U1818" i="2"/>
  <c r="W1818" i="2" s="1"/>
  <c r="U1787" i="2"/>
  <c r="W1787" i="2" s="1"/>
  <c r="U1754" i="2"/>
  <c r="W1754" i="2" s="1"/>
  <c r="U1714" i="2"/>
  <c r="W1714" i="2" s="1"/>
  <c r="U1671" i="2"/>
  <c r="W1671" i="2" s="1"/>
  <c r="U1618" i="2"/>
  <c r="W1618" i="2" s="1"/>
  <c r="U1571" i="2"/>
  <c r="W1571" i="2" s="1"/>
  <c r="U1503" i="2"/>
  <c r="W1503" i="2" s="1"/>
  <c r="U1430" i="2"/>
  <c r="W1430" i="2" s="1"/>
  <c r="U1241" i="2"/>
  <c r="W1241" i="2" s="1"/>
  <c r="U1830" i="2"/>
  <c r="W1830" i="2" s="1"/>
  <c r="U1449" i="2"/>
  <c r="W1449" i="2" s="1"/>
  <c r="U1871" i="2"/>
  <c r="W1871" i="2" s="1"/>
  <c r="U1915" i="2"/>
  <c r="W1915" i="2" s="1"/>
  <c r="U1815" i="2"/>
  <c r="W1815" i="2" s="1"/>
  <c r="U1711" i="2"/>
  <c r="W1711" i="2" s="1"/>
  <c r="U1615" i="2"/>
  <c r="W1615" i="2" s="1"/>
  <c r="U1558" i="2"/>
  <c r="W1558" i="2" s="1"/>
  <c r="U1497" i="2"/>
  <c r="W1497" i="2" s="1"/>
  <c r="U1412" i="2"/>
  <c r="W1412" i="2" s="1"/>
  <c r="U1086" i="2"/>
  <c r="W1086" i="2" s="1"/>
  <c r="U1763" i="2"/>
  <c r="W1763" i="2" s="1"/>
  <c r="U1850" i="2"/>
  <c r="W1850" i="2" s="1"/>
  <c r="U1532" i="2"/>
  <c r="W1532" i="2" s="1"/>
  <c r="U1795" i="2"/>
  <c r="W1795" i="2" s="1"/>
  <c r="U1385" i="2"/>
  <c r="W1385" i="2" s="1"/>
  <c r="U1874" i="2"/>
  <c r="W1874" i="2" s="1"/>
  <c r="U1687" i="2"/>
  <c r="W1687" i="2" s="1"/>
  <c r="U1361" i="2"/>
  <c r="W1361" i="2" s="1"/>
  <c r="U1826" i="2"/>
  <c r="W1826" i="2" s="1"/>
  <c r="U1682" i="2"/>
  <c r="W1682" i="2" s="1"/>
  <c r="U1903" i="2"/>
  <c r="W1903" i="2" s="1"/>
  <c r="U1866" i="2"/>
  <c r="W1866" i="2" s="1"/>
  <c r="U1794" i="2"/>
  <c r="W1794" i="2" s="1"/>
  <c r="L8" i="2"/>
  <c r="U1899" i="2"/>
  <c r="W1899" i="2" s="1"/>
  <c r="U1882" i="2"/>
  <c r="W1882" i="2" s="1"/>
  <c r="U1862" i="2"/>
  <c r="W1862" i="2" s="1"/>
  <c r="U1842" i="2"/>
  <c r="W1842" i="2" s="1"/>
  <c r="U1786" i="2"/>
  <c r="W1786" i="2" s="1"/>
  <c r="U1751" i="2"/>
  <c r="W1751" i="2" s="1"/>
  <c r="U1667" i="2"/>
  <c r="W1667" i="2" s="1"/>
  <c r="L7" i="2"/>
  <c r="U1914" i="2"/>
  <c r="W1914" i="2" s="1"/>
  <c r="U1898" i="2"/>
  <c r="W1898" i="2" s="1"/>
  <c r="U1879" i="2"/>
  <c r="W1879" i="2" s="1"/>
  <c r="U1859" i="2"/>
  <c r="W1859" i="2" s="1"/>
  <c r="U1839" i="2"/>
  <c r="W1839" i="2" s="1"/>
  <c r="U1811" i="2"/>
  <c r="W1811" i="2" s="1"/>
  <c r="U1778" i="2"/>
  <c r="W1778" i="2" s="1"/>
  <c r="U1746" i="2"/>
  <c r="W1746" i="2" s="1"/>
  <c r="U1707" i="2"/>
  <c r="W1707" i="2" s="1"/>
  <c r="U1658" i="2"/>
  <c r="W1658" i="2" s="1"/>
  <c r="U1607" i="2"/>
  <c r="W1607" i="2" s="1"/>
  <c r="U1552" i="2"/>
  <c r="W1552" i="2" s="1"/>
  <c r="U1478" i="2"/>
  <c r="W1478" i="2" s="1"/>
  <c r="U1403" i="2"/>
  <c r="W1403" i="2" s="1"/>
  <c r="M8" i="2"/>
  <c r="U1911" i="2"/>
  <c r="W1911" i="2" s="1"/>
  <c r="U1895" i="2"/>
  <c r="W1895" i="2" s="1"/>
  <c r="U1878" i="2"/>
  <c r="W1878" i="2" s="1"/>
  <c r="U1858" i="2"/>
  <c r="W1858" i="2" s="1"/>
  <c r="U1834" i="2"/>
  <c r="W1834" i="2" s="1"/>
  <c r="U1807" i="2"/>
  <c r="W1807" i="2" s="1"/>
  <c r="U1775" i="2"/>
  <c r="W1775" i="2" s="1"/>
  <c r="U1743" i="2"/>
  <c r="W1743" i="2" s="1"/>
  <c r="U1691" i="2"/>
  <c r="W1691" i="2" s="1"/>
  <c r="U1650" i="2"/>
  <c r="W1650" i="2" s="1"/>
  <c r="U1602" i="2"/>
  <c r="W1602" i="2" s="1"/>
  <c r="U1549" i="2"/>
  <c r="W1549" i="2" s="1"/>
  <c r="U1477" i="2"/>
  <c r="W1477" i="2" s="1"/>
  <c r="M7" i="2"/>
  <c r="U1910" i="2"/>
  <c r="W1910" i="2" s="1"/>
  <c r="U1894" i="2"/>
  <c r="W1894" i="2" s="1"/>
  <c r="U1875" i="2"/>
  <c r="W1875" i="2" s="1"/>
  <c r="U1855" i="2"/>
  <c r="W1855" i="2" s="1"/>
  <c r="U1831" i="2"/>
  <c r="W1831" i="2" s="1"/>
  <c r="U1806" i="2"/>
  <c r="W1806" i="2" s="1"/>
  <c r="U1771" i="2"/>
  <c r="W1771" i="2" s="1"/>
  <c r="U1731" i="2"/>
  <c r="W1731" i="2" s="1"/>
  <c r="U1690" i="2"/>
  <c r="W1690" i="2" s="1"/>
  <c r="U1647" i="2"/>
  <c r="W1647" i="2" s="1"/>
  <c r="U1594" i="2"/>
  <c r="W1594" i="2" s="1"/>
  <c r="U1534" i="2"/>
  <c r="W1534" i="2" s="1"/>
  <c r="U1466" i="2"/>
  <c r="W1466" i="2" s="1"/>
  <c r="U1362" i="2"/>
  <c r="W1362" i="2" s="1"/>
  <c r="U1643" i="2"/>
  <c r="W1643" i="2" s="1"/>
  <c r="U1603" i="2"/>
  <c r="W1603" i="2" s="1"/>
  <c r="U1562" i="2"/>
  <c r="W1562" i="2" s="1"/>
  <c r="U1512" i="2"/>
  <c r="W1512" i="2" s="1"/>
  <c r="U1461" i="2"/>
  <c r="W1461" i="2" s="1"/>
  <c r="U1394" i="2"/>
  <c r="W1394" i="2" s="1"/>
  <c r="U1226" i="2"/>
  <c r="W1226" i="2" s="1"/>
  <c r="U1735" i="2"/>
  <c r="W1735" i="2" s="1"/>
  <c r="U1703" i="2"/>
  <c r="W1703" i="2" s="1"/>
  <c r="U1659" i="2"/>
  <c r="W1659" i="2" s="1"/>
  <c r="U1623" i="2"/>
  <c r="W1623" i="2" s="1"/>
  <c r="U1583" i="2"/>
  <c r="W1583" i="2" s="1"/>
  <c r="U1539" i="2"/>
  <c r="W1539" i="2" s="1"/>
  <c r="U1490" i="2"/>
  <c r="W1490" i="2" s="1"/>
  <c r="U1431" i="2"/>
  <c r="W1431" i="2" s="1"/>
  <c r="U1352" i="2"/>
  <c r="W1352" i="2" s="1"/>
  <c r="U1699" i="2"/>
  <c r="W1699" i="2" s="1"/>
  <c r="U1666" i="2"/>
  <c r="W1666" i="2" s="1"/>
  <c r="U1627" i="2"/>
  <c r="W1627" i="2" s="1"/>
  <c r="U1595" i="2"/>
  <c r="W1595" i="2" s="1"/>
  <c r="U1561" i="2"/>
  <c r="W1561" i="2" s="1"/>
  <c r="U1522" i="2"/>
  <c r="W1522" i="2" s="1"/>
  <c r="U1473" i="2"/>
  <c r="W1473" i="2" s="1"/>
  <c r="U1415" i="2"/>
  <c r="W1415" i="2" s="1"/>
  <c r="U1328" i="2"/>
  <c r="W1328" i="2" s="1"/>
  <c r="U1827" i="2"/>
  <c r="W1827" i="2" s="1"/>
  <c r="U1810" i="2"/>
  <c r="W1810" i="2" s="1"/>
  <c r="U1791" i="2"/>
  <c r="W1791" i="2" s="1"/>
  <c r="U1770" i="2"/>
  <c r="W1770" i="2" s="1"/>
  <c r="U1747" i="2"/>
  <c r="W1747" i="2" s="1"/>
  <c r="U1727" i="2"/>
  <c r="W1727" i="2" s="1"/>
  <c r="U1706" i="2"/>
  <c r="W1706" i="2" s="1"/>
  <c r="U1683" i="2"/>
  <c r="W1683" i="2" s="1"/>
  <c r="U1663" i="2"/>
  <c r="W1663" i="2" s="1"/>
  <c r="U1642" i="2"/>
  <c r="W1642" i="2" s="1"/>
  <c r="U1619" i="2"/>
  <c r="W1619" i="2" s="1"/>
  <c r="U1599" i="2"/>
  <c r="W1599" i="2" s="1"/>
  <c r="U1578" i="2"/>
  <c r="W1578" i="2" s="1"/>
  <c r="U1553" i="2"/>
  <c r="W1553" i="2" s="1"/>
  <c r="U1528" i="2"/>
  <c r="W1528" i="2" s="1"/>
  <c r="U1500" i="2"/>
  <c r="W1500" i="2" s="1"/>
  <c r="U1467" i="2"/>
  <c r="W1467" i="2" s="1"/>
  <c r="U1436" i="2"/>
  <c r="W1436" i="2" s="1"/>
  <c r="U1402" i="2"/>
  <c r="W1402" i="2" s="1"/>
  <c r="U1343" i="2"/>
  <c r="W1343" i="2" s="1"/>
  <c r="U1211" i="2"/>
  <c r="W1211" i="2" s="1"/>
  <c r="U1870" i="2"/>
  <c r="W1870" i="2" s="1"/>
  <c r="U1854" i="2"/>
  <c r="W1854" i="2" s="1"/>
  <c r="U1838" i="2"/>
  <c r="W1838" i="2" s="1"/>
  <c r="U1822" i="2"/>
  <c r="W1822" i="2" s="1"/>
  <c r="U1803" i="2"/>
  <c r="W1803" i="2" s="1"/>
  <c r="U1783" i="2"/>
  <c r="W1783" i="2" s="1"/>
  <c r="U1762" i="2"/>
  <c r="W1762" i="2" s="1"/>
  <c r="U1739" i="2"/>
  <c r="W1739" i="2" s="1"/>
  <c r="U1719" i="2"/>
  <c r="W1719" i="2" s="1"/>
  <c r="U1698" i="2"/>
  <c r="W1698" i="2" s="1"/>
  <c r="U1675" i="2"/>
  <c r="W1675" i="2" s="1"/>
  <c r="U1655" i="2"/>
  <c r="W1655" i="2" s="1"/>
  <c r="U1634" i="2"/>
  <c r="W1634" i="2" s="1"/>
  <c r="U1611" i="2"/>
  <c r="W1611" i="2" s="1"/>
  <c r="U1591" i="2"/>
  <c r="W1591" i="2" s="1"/>
  <c r="U1570" i="2"/>
  <c r="W1570" i="2" s="1"/>
  <c r="U1544" i="2"/>
  <c r="W1544" i="2" s="1"/>
  <c r="U1518" i="2"/>
  <c r="W1518" i="2" s="1"/>
  <c r="U1489" i="2"/>
  <c r="W1489" i="2" s="1"/>
  <c r="U1454" i="2"/>
  <c r="W1454" i="2" s="1"/>
  <c r="U1425" i="2"/>
  <c r="W1425" i="2" s="1"/>
  <c r="U1380" i="2"/>
  <c r="W1380" i="2" s="1"/>
  <c r="U1297" i="2"/>
  <c r="W1297" i="2" s="1"/>
  <c r="U1883" i="2"/>
  <c r="W1883" i="2" s="1"/>
  <c r="U1867" i="2"/>
  <c r="W1867" i="2" s="1"/>
  <c r="U1851" i="2"/>
  <c r="W1851" i="2" s="1"/>
  <c r="U1835" i="2"/>
  <c r="W1835" i="2" s="1"/>
  <c r="U1819" i="2"/>
  <c r="W1819" i="2" s="1"/>
  <c r="U1802" i="2"/>
  <c r="W1802" i="2" s="1"/>
  <c r="U1779" i="2"/>
  <c r="W1779" i="2" s="1"/>
  <c r="U1759" i="2"/>
  <c r="W1759" i="2" s="1"/>
  <c r="U1738" i="2"/>
  <c r="W1738" i="2" s="1"/>
  <c r="U1715" i="2"/>
  <c r="W1715" i="2" s="1"/>
  <c r="U1695" i="2"/>
  <c r="W1695" i="2" s="1"/>
  <c r="U1674" i="2"/>
  <c r="W1674" i="2" s="1"/>
  <c r="U1651" i="2"/>
  <c r="W1651" i="2" s="1"/>
  <c r="U1631" i="2"/>
  <c r="W1631" i="2" s="1"/>
  <c r="U1610" i="2"/>
  <c r="W1610" i="2" s="1"/>
  <c r="U1587" i="2"/>
  <c r="W1587" i="2" s="1"/>
  <c r="U1567" i="2"/>
  <c r="W1567" i="2" s="1"/>
  <c r="U1543" i="2"/>
  <c r="W1543" i="2" s="1"/>
  <c r="U1513" i="2"/>
  <c r="W1513" i="2" s="1"/>
  <c r="U1485" i="2"/>
  <c r="W1485" i="2" s="1"/>
  <c r="U1453" i="2"/>
  <c r="W1453" i="2" s="1"/>
  <c r="U1418" i="2"/>
  <c r="W1418" i="2" s="1"/>
  <c r="U1375" i="2"/>
  <c r="W1375" i="2" s="1"/>
  <c r="U1053" i="2"/>
  <c r="W1053" i="2" s="1"/>
  <c r="U1217" i="2"/>
  <c r="W1217" i="2" s="1"/>
  <c r="U1265" i="2"/>
  <c r="W1265" i="2" s="1"/>
  <c r="U1298" i="2"/>
  <c r="W1298" i="2" s="1"/>
  <c r="U1334" i="2"/>
  <c r="W1334" i="2" s="1"/>
  <c r="U1358" i="2"/>
  <c r="W1358" i="2" s="1"/>
  <c r="U1377" i="2"/>
  <c r="W1377" i="2" s="1"/>
  <c r="U1398" i="2"/>
  <c r="W1398" i="2" s="1"/>
  <c r="U1413" i="2"/>
  <c r="W1413" i="2" s="1"/>
  <c r="U1426" i="2"/>
  <c r="W1426" i="2" s="1"/>
  <c r="U1438" i="2"/>
  <c r="W1438" i="2" s="1"/>
  <c r="U1451" i="2"/>
  <c r="W1451" i="2" s="1"/>
  <c r="U1462" i="2"/>
  <c r="W1462" i="2" s="1"/>
  <c r="U1475" i="2"/>
  <c r="W1475" i="2" s="1"/>
  <c r="U1486" i="2"/>
  <c r="W1486" i="2" s="1"/>
  <c r="U1498" i="2"/>
  <c r="W1498" i="2" s="1"/>
  <c r="U1508" i="2"/>
  <c r="W1508" i="2" s="1"/>
  <c r="U1519" i="2"/>
  <c r="W1519" i="2" s="1"/>
  <c r="U1530" i="2"/>
  <c r="W1530" i="2" s="1"/>
  <c r="U1540" i="2"/>
  <c r="W1540" i="2" s="1"/>
  <c r="U1550" i="2"/>
  <c r="W1550" i="2" s="1"/>
  <c r="U1559" i="2"/>
  <c r="W1559" i="2" s="1"/>
  <c r="U1568" i="2"/>
  <c r="W1568" i="2" s="1"/>
  <c r="U1576" i="2"/>
  <c r="W1576" i="2" s="1"/>
  <c r="U1584" i="2"/>
  <c r="W1584" i="2" s="1"/>
  <c r="U1592" i="2"/>
  <c r="W1592" i="2" s="1"/>
  <c r="U1600" i="2"/>
  <c r="W1600" i="2" s="1"/>
  <c r="U1608" i="2"/>
  <c r="W1608" i="2" s="1"/>
  <c r="U1616" i="2"/>
  <c r="W1616" i="2" s="1"/>
  <c r="U1624" i="2"/>
  <c r="W1624" i="2" s="1"/>
  <c r="U1632" i="2"/>
  <c r="W1632" i="2" s="1"/>
  <c r="U1640" i="2"/>
  <c r="W1640" i="2" s="1"/>
  <c r="U1648" i="2"/>
  <c r="W1648" i="2" s="1"/>
  <c r="U1656" i="2"/>
  <c r="W1656" i="2" s="1"/>
  <c r="U1664" i="2"/>
  <c r="W1664" i="2" s="1"/>
  <c r="U1672" i="2"/>
  <c r="W1672" i="2" s="1"/>
  <c r="U1680" i="2"/>
  <c r="W1680" i="2" s="1"/>
  <c r="U1688" i="2"/>
  <c r="W1688" i="2" s="1"/>
  <c r="U1696" i="2"/>
  <c r="W1696" i="2" s="1"/>
  <c r="U1704" i="2"/>
  <c r="W1704" i="2" s="1"/>
  <c r="U1712" i="2"/>
  <c r="W1712" i="2" s="1"/>
  <c r="U1720" i="2"/>
  <c r="W1720" i="2" s="1"/>
  <c r="U1728" i="2"/>
  <c r="W1728" i="2" s="1"/>
  <c r="U1736" i="2"/>
  <c r="W1736" i="2" s="1"/>
  <c r="U1744" i="2"/>
  <c r="W1744" i="2" s="1"/>
  <c r="U1752" i="2"/>
  <c r="W1752" i="2" s="1"/>
  <c r="U1760" i="2"/>
  <c r="W1760" i="2" s="1"/>
  <c r="U1768" i="2"/>
  <c r="W1768" i="2" s="1"/>
  <c r="U1776" i="2"/>
  <c r="W1776" i="2" s="1"/>
  <c r="U1784" i="2"/>
  <c r="W1784" i="2" s="1"/>
  <c r="U1792" i="2"/>
  <c r="W1792" i="2" s="1"/>
  <c r="U1800" i="2"/>
  <c r="W1800" i="2" s="1"/>
  <c r="U1808" i="2"/>
  <c r="W1808" i="2" s="1"/>
  <c r="U1816" i="2"/>
  <c r="W1816" i="2" s="1"/>
  <c r="U1824" i="2"/>
  <c r="W1824" i="2" s="1"/>
  <c r="U1832" i="2"/>
  <c r="W1832" i="2" s="1"/>
  <c r="U1840" i="2"/>
  <c r="W1840" i="2" s="1"/>
  <c r="U1848" i="2"/>
  <c r="W1848" i="2" s="1"/>
  <c r="U1856" i="2"/>
  <c r="W1856" i="2" s="1"/>
  <c r="U1864" i="2"/>
  <c r="W1864" i="2" s="1"/>
  <c r="U1872" i="2"/>
  <c r="W1872" i="2" s="1"/>
  <c r="U1880" i="2"/>
  <c r="W1880" i="2" s="1"/>
  <c r="U1888" i="2"/>
  <c r="W1888" i="2" s="1"/>
  <c r="U1896" i="2"/>
  <c r="W1896" i="2" s="1"/>
  <c r="U1904" i="2"/>
  <c r="W1904" i="2" s="1"/>
  <c r="U1912" i="2"/>
  <c r="W1912" i="2" s="1"/>
  <c r="U1920" i="2"/>
  <c r="W1920" i="2" s="1"/>
  <c r="M5" i="2"/>
  <c r="U1729" i="2"/>
  <c r="W1729" i="2" s="1"/>
  <c r="U1745" i="2"/>
  <c r="W1745" i="2" s="1"/>
  <c r="U1769" i="2"/>
  <c r="W1769" i="2" s="1"/>
  <c r="U1785" i="2"/>
  <c r="W1785" i="2" s="1"/>
  <c r="U1801" i="2"/>
  <c r="W1801" i="2" s="1"/>
  <c r="U1809" i="2"/>
  <c r="W1809" i="2" s="1"/>
  <c r="U1825" i="2"/>
  <c r="W1825" i="2" s="1"/>
  <c r="U1841" i="2"/>
  <c r="W1841" i="2" s="1"/>
  <c r="U1849" i="2"/>
  <c r="W1849" i="2" s="1"/>
  <c r="U1865" i="2"/>
  <c r="W1865" i="2" s="1"/>
  <c r="U1873" i="2"/>
  <c r="W1873" i="2" s="1"/>
  <c r="U1889" i="2"/>
  <c r="W1889" i="2" s="1"/>
  <c r="U1905" i="2"/>
  <c r="W1905" i="2" s="1"/>
  <c r="U1921" i="2"/>
  <c r="W1921" i="2" s="1"/>
  <c r="L6" i="2"/>
  <c r="U1273" i="2"/>
  <c r="W1273" i="2" s="1"/>
  <c r="U1312" i="2"/>
  <c r="W1312" i="2" s="1"/>
  <c r="U1338" i="2"/>
  <c r="W1338" i="2" s="1"/>
  <c r="U1222" i="2"/>
  <c r="W1222" i="2" s="1"/>
  <c r="U1271" i="2"/>
  <c r="W1271" i="2" s="1"/>
  <c r="U1310" i="2"/>
  <c r="W1310" i="2" s="1"/>
  <c r="U1335" i="2"/>
  <c r="W1335" i="2" s="1"/>
  <c r="U1360" i="2"/>
  <c r="W1360" i="2" s="1"/>
  <c r="U1378" i="2"/>
  <c r="W1378" i="2" s="1"/>
  <c r="U1399" i="2"/>
  <c r="W1399" i="2" s="1"/>
  <c r="U1414" i="2"/>
  <c r="W1414" i="2" s="1"/>
  <c r="U1427" i="2"/>
  <c r="W1427" i="2" s="1"/>
  <c r="U1441" i="2"/>
  <c r="W1441" i="2" s="1"/>
  <c r="U1452" i="2"/>
  <c r="W1452" i="2" s="1"/>
  <c r="U1463" i="2"/>
  <c r="W1463" i="2" s="1"/>
  <c r="U1476" i="2"/>
  <c r="W1476" i="2" s="1"/>
  <c r="U1487" i="2"/>
  <c r="W1487" i="2" s="1"/>
  <c r="U1499" i="2"/>
  <c r="W1499" i="2" s="1"/>
  <c r="U1510" i="2"/>
  <c r="W1510" i="2" s="1"/>
  <c r="U1521" i="2"/>
  <c r="W1521" i="2" s="1"/>
  <c r="U1531" i="2"/>
  <c r="W1531" i="2" s="1"/>
  <c r="U1542" i="2"/>
  <c r="W1542" i="2" s="1"/>
  <c r="U1551" i="2"/>
  <c r="W1551" i="2" s="1"/>
  <c r="U1560" i="2"/>
  <c r="W1560" i="2" s="1"/>
  <c r="U1569" i="2"/>
  <c r="W1569" i="2" s="1"/>
  <c r="U1577" i="2"/>
  <c r="W1577" i="2" s="1"/>
  <c r="U1585" i="2"/>
  <c r="W1585" i="2" s="1"/>
  <c r="U1593" i="2"/>
  <c r="W1593" i="2" s="1"/>
  <c r="U1601" i="2"/>
  <c r="W1601" i="2" s="1"/>
  <c r="U1609" i="2"/>
  <c r="W1609" i="2" s="1"/>
  <c r="U1617" i="2"/>
  <c r="W1617" i="2" s="1"/>
  <c r="U1625" i="2"/>
  <c r="W1625" i="2" s="1"/>
  <c r="U1633" i="2"/>
  <c r="W1633" i="2" s="1"/>
  <c r="U1641" i="2"/>
  <c r="W1641" i="2" s="1"/>
  <c r="U1649" i="2"/>
  <c r="W1649" i="2" s="1"/>
  <c r="U1657" i="2"/>
  <c r="W1657" i="2" s="1"/>
  <c r="U1665" i="2"/>
  <c r="W1665" i="2" s="1"/>
  <c r="U1673" i="2"/>
  <c r="W1673" i="2" s="1"/>
  <c r="U1681" i="2"/>
  <c r="W1681" i="2" s="1"/>
  <c r="U1689" i="2"/>
  <c r="W1689" i="2" s="1"/>
  <c r="U1697" i="2"/>
  <c r="W1697" i="2" s="1"/>
  <c r="U1705" i="2"/>
  <c r="W1705" i="2" s="1"/>
  <c r="U1713" i="2"/>
  <c r="W1713" i="2" s="1"/>
  <c r="U1721" i="2"/>
  <c r="W1721" i="2" s="1"/>
  <c r="U1737" i="2"/>
  <c r="W1737" i="2" s="1"/>
  <c r="U1753" i="2"/>
  <c r="W1753" i="2" s="1"/>
  <c r="U1761" i="2"/>
  <c r="W1761" i="2" s="1"/>
  <c r="U1777" i="2"/>
  <c r="W1777" i="2" s="1"/>
  <c r="U1793" i="2"/>
  <c r="W1793" i="2" s="1"/>
  <c r="U1817" i="2"/>
  <c r="W1817" i="2" s="1"/>
  <c r="U1833" i="2"/>
  <c r="W1833" i="2" s="1"/>
  <c r="U1857" i="2"/>
  <c r="W1857" i="2" s="1"/>
  <c r="U1881" i="2"/>
  <c r="W1881" i="2" s="1"/>
  <c r="U1897" i="2"/>
  <c r="W1897" i="2" s="1"/>
  <c r="U1913" i="2"/>
  <c r="W1913" i="2" s="1"/>
  <c r="U1125" i="2"/>
  <c r="W1125" i="2" s="1"/>
  <c r="U1246" i="2"/>
  <c r="W1246" i="2" s="1"/>
  <c r="U1284" i="2"/>
  <c r="W1284" i="2" s="1"/>
  <c r="U1316" i="2"/>
  <c r="W1316" i="2" s="1"/>
  <c r="U1346" i="2"/>
  <c r="W1346" i="2" s="1"/>
  <c r="U1364" i="2"/>
  <c r="W1364" i="2" s="1"/>
  <c r="U1387" i="2"/>
  <c r="W1387" i="2" s="1"/>
  <c r="U1405" i="2"/>
  <c r="W1405" i="2" s="1"/>
  <c r="U1421" i="2"/>
  <c r="W1421" i="2" s="1"/>
  <c r="U1433" i="2"/>
  <c r="W1433" i="2" s="1"/>
  <c r="U1444" i="2"/>
  <c r="W1444" i="2" s="1"/>
  <c r="U1457" i="2"/>
  <c r="W1457" i="2" s="1"/>
  <c r="U1468" i="2"/>
  <c r="W1468" i="2" s="1"/>
  <c r="U1479" i="2"/>
  <c r="W1479" i="2" s="1"/>
  <c r="U1493" i="2"/>
  <c r="W1493" i="2" s="1"/>
  <c r="U1504" i="2"/>
  <c r="W1504" i="2" s="1"/>
  <c r="U1514" i="2"/>
  <c r="W1514" i="2" s="1"/>
  <c r="U1524" i="2"/>
  <c r="W1524" i="2" s="1"/>
  <c r="U1535" i="2"/>
  <c r="W1535" i="2" s="1"/>
  <c r="U1545" i="2"/>
  <c r="W1545" i="2" s="1"/>
  <c r="U1554" i="2"/>
  <c r="W1554" i="2" s="1"/>
  <c r="U1564" i="2"/>
  <c r="W1564" i="2" s="1"/>
  <c r="U1572" i="2"/>
  <c r="W1572" i="2" s="1"/>
  <c r="U1580" i="2"/>
  <c r="W1580" i="2" s="1"/>
  <c r="U1588" i="2"/>
  <c r="W1588" i="2" s="1"/>
  <c r="U1596" i="2"/>
  <c r="W1596" i="2" s="1"/>
  <c r="U1604" i="2"/>
  <c r="W1604" i="2" s="1"/>
  <c r="U1612" i="2"/>
  <c r="W1612" i="2" s="1"/>
  <c r="U1620" i="2"/>
  <c r="W1620" i="2" s="1"/>
  <c r="U1628" i="2"/>
  <c r="W1628" i="2" s="1"/>
  <c r="U1636" i="2"/>
  <c r="W1636" i="2" s="1"/>
  <c r="U1644" i="2"/>
  <c r="W1644" i="2" s="1"/>
  <c r="U1652" i="2"/>
  <c r="W1652" i="2" s="1"/>
  <c r="U1660" i="2"/>
  <c r="W1660" i="2" s="1"/>
  <c r="U1668" i="2"/>
  <c r="W1668" i="2" s="1"/>
  <c r="U1676" i="2"/>
  <c r="W1676" i="2" s="1"/>
  <c r="U1684" i="2"/>
  <c r="W1684" i="2" s="1"/>
  <c r="U1692" i="2"/>
  <c r="W1692" i="2" s="1"/>
  <c r="U1700" i="2"/>
  <c r="W1700" i="2" s="1"/>
  <c r="U1708" i="2"/>
  <c r="W1708" i="2" s="1"/>
  <c r="U1716" i="2"/>
  <c r="W1716" i="2" s="1"/>
  <c r="U1724" i="2"/>
  <c r="W1724" i="2" s="1"/>
  <c r="U1732" i="2"/>
  <c r="W1732" i="2" s="1"/>
  <c r="U1740" i="2"/>
  <c r="W1740" i="2" s="1"/>
  <c r="U1748" i="2"/>
  <c r="W1748" i="2" s="1"/>
  <c r="U1756" i="2"/>
  <c r="W1756" i="2" s="1"/>
  <c r="U1764" i="2"/>
  <c r="W1764" i="2" s="1"/>
  <c r="U1772" i="2"/>
  <c r="W1772" i="2" s="1"/>
  <c r="U1780" i="2"/>
  <c r="W1780" i="2" s="1"/>
  <c r="U1788" i="2"/>
  <c r="W1788" i="2" s="1"/>
  <c r="U1796" i="2"/>
  <c r="W1796" i="2" s="1"/>
  <c r="U1804" i="2"/>
  <c r="W1804" i="2" s="1"/>
  <c r="U1812" i="2"/>
  <c r="W1812" i="2" s="1"/>
  <c r="U1820" i="2"/>
  <c r="W1820" i="2" s="1"/>
  <c r="U1828" i="2"/>
  <c r="W1828" i="2" s="1"/>
  <c r="U1836" i="2"/>
  <c r="W1836" i="2" s="1"/>
  <c r="U1844" i="2"/>
  <c r="W1844" i="2" s="1"/>
  <c r="U1852" i="2"/>
  <c r="W1852" i="2" s="1"/>
  <c r="U1860" i="2"/>
  <c r="W1860" i="2" s="1"/>
  <c r="U1868" i="2"/>
  <c r="W1868" i="2" s="1"/>
  <c r="U1876" i="2"/>
  <c r="W1876" i="2" s="1"/>
  <c r="U1884" i="2"/>
  <c r="W1884" i="2" s="1"/>
  <c r="U1892" i="2"/>
  <c r="W1892" i="2" s="1"/>
  <c r="U1900" i="2"/>
  <c r="W1900" i="2" s="1"/>
  <c r="U1908" i="2"/>
  <c r="W1908" i="2" s="1"/>
  <c r="U1916" i="2"/>
  <c r="W1916" i="2" s="1"/>
  <c r="L5" i="2"/>
  <c r="U1196" i="2"/>
  <c r="W1196" i="2" s="1"/>
  <c r="U1374" i="2"/>
  <c r="W1374" i="2" s="1"/>
  <c r="U1411" i="2"/>
  <c r="W1411" i="2" s="1"/>
  <c r="U1447" i="2"/>
  <c r="W1447" i="2" s="1"/>
  <c r="U1471" i="2"/>
  <c r="W1471" i="2" s="1"/>
  <c r="U1506" i="2"/>
  <c r="W1506" i="2" s="1"/>
  <c r="U1537" i="2"/>
  <c r="W1537" i="2" s="1"/>
  <c r="U1557" i="2"/>
  <c r="W1557" i="2" s="1"/>
  <c r="U1574" i="2"/>
  <c r="W1574" i="2" s="1"/>
  <c r="U1598" i="2"/>
  <c r="W1598" i="2" s="1"/>
  <c r="U1614" i="2"/>
  <c r="W1614" i="2" s="1"/>
  <c r="U1638" i="2"/>
  <c r="W1638" i="2" s="1"/>
  <c r="U1662" i="2"/>
  <c r="W1662" i="2" s="1"/>
  <c r="U1686" i="2"/>
  <c r="W1686" i="2" s="1"/>
  <c r="U1718" i="2"/>
  <c r="W1718" i="2" s="1"/>
  <c r="U1742" i="2"/>
  <c r="W1742" i="2" s="1"/>
  <c r="U1766" i="2"/>
  <c r="W1766" i="2" s="1"/>
  <c r="U1790" i="2"/>
  <c r="W1790" i="2" s="1"/>
  <c r="U1176" i="2"/>
  <c r="W1176" i="2" s="1"/>
  <c r="U1250" i="2"/>
  <c r="W1250" i="2" s="1"/>
  <c r="U1290" i="2"/>
  <c r="W1290" i="2" s="1"/>
  <c r="U1319" i="2"/>
  <c r="W1319" i="2" s="1"/>
  <c r="U1347" i="2"/>
  <c r="W1347" i="2" s="1"/>
  <c r="U1367" i="2"/>
  <c r="W1367" i="2" s="1"/>
  <c r="U1392" i="2"/>
  <c r="W1392" i="2" s="1"/>
  <c r="U1407" i="2"/>
  <c r="W1407" i="2" s="1"/>
  <c r="U1422" i="2"/>
  <c r="W1422" i="2" s="1"/>
  <c r="U1434" i="2"/>
  <c r="W1434" i="2" s="1"/>
  <c r="U1445" i="2"/>
  <c r="W1445" i="2" s="1"/>
  <c r="U1458" i="2"/>
  <c r="W1458" i="2" s="1"/>
  <c r="U1469" i="2"/>
  <c r="W1469" i="2" s="1"/>
  <c r="U1482" i="2"/>
  <c r="W1482" i="2" s="1"/>
  <c r="U1494" i="2"/>
  <c r="W1494" i="2" s="1"/>
  <c r="U1505" i="2"/>
  <c r="W1505" i="2" s="1"/>
  <c r="U1515" i="2"/>
  <c r="W1515" i="2" s="1"/>
  <c r="U1526" i="2"/>
  <c r="W1526" i="2" s="1"/>
  <c r="U1536" i="2"/>
  <c r="W1536" i="2" s="1"/>
  <c r="U1546" i="2"/>
  <c r="W1546" i="2" s="1"/>
  <c r="U1556" i="2"/>
  <c r="W1556" i="2" s="1"/>
  <c r="U1565" i="2"/>
  <c r="W1565" i="2" s="1"/>
  <c r="U1573" i="2"/>
  <c r="W1573" i="2" s="1"/>
  <c r="U1581" i="2"/>
  <c r="W1581" i="2" s="1"/>
  <c r="U1589" i="2"/>
  <c r="W1589" i="2" s="1"/>
  <c r="U1597" i="2"/>
  <c r="W1597" i="2" s="1"/>
  <c r="U1605" i="2"/>
  <c r="W1605" i="2" s="1"/>
  <c r="U1613" i="2"/>
  <c r="W1613" i="2" s="1"/>
  <c r="U1621" i="2"/>
  <c r="W1621" i="2" s="1"/>
  <c r="U1629" i="2"/>
  <c r="W1629" i="2" s="1"/>
  <c r="U1637" i="2"/>
  <c r="W1637" i="2" s="1"/>
  <c r="U1645" i="2"/>
  <c r="W1645" i="2" s="1"/>
  <c r="U1653" i="2"/>
  <c r="W1653" i="2" s="1"/>
  <c r="U1661" i="2"/>
  <c r="W1661" i="2" s="1"/>
  <c r="U1669" i="2"/>
  <c r="W1669" i="2" s="1"/>
  <c r="U1677" i="2"/>
  <c r="W1677" i="2" s="1"/>
  <c r="U1685" i="2"/>
  <c r="W1685" i="2" s="1"/>
  <c r="U1693" i="2"/>
  <c r="W1693" i="2" s="1"/>
  <c r="U1701" i="2"/>
  <c r="W1701" i="2" s="1"/>
  <c r="U1709" i="2"/>
  <c r="W1709" i="2" s="1"/>
  <c r="U1717" i="2"/>
  <c r="W1717" i="2" s="1"/>
  <c r="U1725" i="2"/>
  <c r="W1725" i="2" s="1"/>
  <c r="U1733" i="2"/>
  <c r="W1733" i="2" s="1"/>
  <c r="U1741" i="2"/>
  <c r="W1741" i="2" s="1"/>
  <c r="U1749" i="2"/>
  <c r="W1749" i="2" s="1"/>
  <c r="U1757" i="2"/>
  <c r="W1757" i="2" s="1"/>
  <c r="U1765" i="2"/>
  <c r="W1765" i="2" s="1"/>
  <c r="U1773" i="2"/>
  <c r="W1773" i="2" s="1"/>
  <c r="U1781" i="2"/>
  <c r="W1781" i="2" s="1"/>
  <c r="U1789" i="2"/>
  <c r="W1789" i="2" s="1"/>
  <c r="U1797" i="2"/>
  <c r="W1797" i="2" s="1"/>
  <c r="U1805" i="2"/>
  <c r="W1805" i="2" s="1"/>
  <c r="U1813" i="2"/>
  <c r="W1813" i="2" s="1"/>
  <c r="U1821" i="2"/>
  <c r="W1821" i="2" s="1"/>
  <c r="U1829" i="2"/>
  <c r="W1829" i="2" s="1"/>
  <c r="U1837" i="2"/>
  <c r="W1837" i="2" s="1"/>
  <c r="U1845" i="2"/>
  <c r="W1845" i="2" s="1"/>
  <c r="U1853" i="2"/>
  <c r="W1853" i="2" s="1"/>
  <c r="U1861" i="2"/>
  <c r="W1861" i="2" s="1"/>
  <c r="U1869" i="2"/>
  <c r="W1869" i="2" s="1"/>
  <c r="U1877" i="2"/>
  <c r="W1877" i="2" s="1"/>
  <c r="U1885" i="2"/>
  <c r="W1885" i="2" s="1"/>
  <c r="U1893" i="2"/>
  <c r="W1893" i="2" s="1"/>
  <c r="U1901" i="2"/>
  <c r="W1901" i="2" s="1"/>
  <c r="U1909" i="2"/>
  <c r="W1909" i="2" s="1"/>
  <c r="U1917" i="2"/>
  <c r="W1917" i="2" s="1"/>
  <c r="M6" i="2"/>
  <c r="U1251" i="2"/>
  <c r="W1251" i="2" s="1"/>
  <c r="U1393" i="2"/>
  <c r="W1393" i="2" s="1"/>
  <c r="U1423" i="2"/>
  <c r="W1423" i="2" s="1"/>
  <c r="U1459" i="2"/>
  <c r="W1459" i="2" s="1"/>
  <c r="U1495" i="2"/>
  <c r="W1495" i="2" s="1"/>
  <c r="U1516" i="2"/>
  <c r="W1516" i="2" s="1"/>
  <c r="U1548" i="2"/>
  <c r="W1548" i="2" s="1"/>
  <c r="U1582" i="2"/>
  <c r="W1582" i="2" s="1"/>
  <c r="U1606" i="2"/>
  <c r="W1606" i="2" s="1"/>
  <c r="U1630" i="2"/>
  <c r="W1630" i="2" s="1"/>
  <c r="U1654" i="2"/>
  <c r="W1654" i="2" s="1"/>
  <c r="U1670" i="2"/>
  <c r="W1670" i="2" s="1"/>
  <c r="U1694" i="2"/>
  <c r="W1694" i="2" s="1"/>
  <c r="U1710" i="2"/>
  <c r="W1710" i="2" s="1"/>
  <c r="U1734" i="2"/>
  <c r="W1734" i="2" s="1"/>
  <c r="U1758" i="2"/>
  <c r="W1758" i="2" s="1"/>
  <c r="U1782" i="2"/>
  <c r="W1782" i="2" s="1"/>
  <c r="U1814" i="2"/>
  <c r="W1814" i="2" s="1"/>
  <c r="U1291" i="2"/>
  <c r="W1291" i="2" s="1"/>
  <c r="U1327" i="2"/>
  <c r="W1327" i="2" s="1"/>
  <c r="U1350" i="2"/>
  <c r="W1350" i="2" s="1"/>
  <c r="U1435" i="2"/>
  <c r="W1435" i="2" s="1"/>
  <c r="U1484" i="2"/>
  <c r="W1484" i="2" s="1"/>
  <c r="U1527" i="2"/>
  <c r="W1527" i="2" s="1"/>
  <c r="U1566" i="2"/>
  <c r="W1566" i="2" s="1"/>
  <c r="U1590" i="2"/>
  <c r="W1590" i="2" s="1"/>
  <c r="U1622" i="2"/>
  <c r="W1622" i="2" s="1"/>
  <c r="U1646" i="2"/>
  <c r="W1646" i="2" s="1"/>
  <c r="U1678" i="2"/>
  <c r="W1678" i="2" s="1"/>
  <c r="U1702" i="2"/>
  <c r="W1702" i="2" s="1"/>
  <c r="U1726" i="2"/>
  <c r="W1726" i="2" s="1"/>
  <c r="U1750" i="2"/>
  <c r="W1750" i="2" s="1"/>
  <c r="U1774" i="2"/>
  <c r="W1774" i="2" s="1"/>
  <c r="U1798" i="2"/>
  <c r="W1798" i="2" s="1"/>
  <c r="U1296" i="2"/>
  <c r="W1296" i="2" s="1"/>
  <c r="U1266" i="2"/>
  <c r="W1266" i="2" s="1"/>
  <c r="U1227" i="2"/>
  <c r="W1227" i="2" s="1"/>
  <c r="U1172" i="2"/>
  <c r="W1172" i="2" s="1"/>
  <c r="U1563" i="2"/>
  <c r="W1563" i="2" s="1"/>
  <c r="U1555" i="2"/>
  <c r="W1555" i="2" s="1"/>
  <c r="U1547" i="2"/>
  <c r="W1547" i="2" s="1"/>
  <c r="U1538" i="2"/>
  <c r="W1538" i="2" s="1"/>
  <c r="U1529" i="2"/>
  <c r="W1529" i="2" s="1"/>
  <c r="U1520" i="2"/>
  <c r="W1520" i="2" s="1"/>
  <c r="U1511" i="2"/>
  <c r="W1511" i="2" s="1"/>
  <c r="U1502" i="2"/>
  <c r="W1502" i="2" s="1"/>
  <c r="U1491" i="2"/>
  <c r="W1491" i="2" s="1"/>
  <c r="U1481" i="2"/>
  <c r="W1481" i="2" s="1"/>
  <c r="U1470" i="2"/>
  <c r="W1470" i="2" s="1"/>
  <c r="U1460" i="2"/>
  <c r="W1460" i="2" s="1"/>
  <c r="U1450" i="2"/>
  <c r="W1450" i="2" s="1"/>
  <c r="U1439" i="2"/>
  <c r="W1439" i="2" s="1"/>
  <c r="U1429" i="2"/>
  <c r="W1429" i="2" s="1"/>
  <c r="U1417" i="2"/>
  <c r="W1417" i="2" s="1"/>
  <c r="U1404" i="2"/>
  <c r="W1404" i="2" s="1"/>
  <c r="U1388" i="2"/>
  <c r="W1388" i="2" s="1"/>
  <c r="U1371" i="2"/>
  <c r="W1371" i="2" s="1"/>
  <c r="U1351" i="2"/>
  <c r="W1351" i="2" s="1"/>
  <c r="U1329" i="2"/>
  <c r="W1329" i="2" s="1"/>
  <c r="U1307" i="2"/>
  <c r="W1307" i="2" s="1"/>
  <c r="U1274" i="2"/>
  <c r="W1274" i="2" s="1"/>
  <c r="U1248" i="2"/>
  <c r="W1248" i="2" s="1"/>
  <c r="U1201" i="2"/>
  <c r="W1201" i="2" s="1"/>
  <c r="U1384" i="2"/>
  <c r="W1384" i="2" s="1"/>
  <c r="U1370" i="2"/>
  <c r="W1370" i="2" s="1"/>
  <c r="U1356" i="2"/>
  <c r="W1356" i="2" s="1"/>
  <c r="U1340" i="2"/>
  <c r="W1340" i="2" s="1"/>
  <c r="U1324" i="2"/>
  <c r="W1324" i="2" s="1"/>
  <c r="U1306" i="2"/>
  <c r="W1306" i="2" s="1"/>
  <c r="U1283" i="2"/>
  <c r="W1283" i="2" s="1"/>
  <c r="U1263" i="2"/>
  <c r="W1263" i="2" s="1"/>
  <c r="U1238" i="2"/>
  <c r="W1238" i="2" s="1"/>
  <c r="U1199" i="2"/>
  <c r="W1199" i="2" s="1"/>
  <c r="U1420" i="2"/>
  <c r="W1420" i="2" s="1"/>
  <c r="U1409" i="2"/>
  <c r="W1409" i="2" s="1"/>
  <c r="U1395" i="2"/>
  <c r="W1395" i="2" s="1"/>
  <c r="U1383" i="2"/>
  <c r="W1383" i="2" s="1"/>
  <c r="U1368" i="2"/>
  <c r="W1368" i="2" s="1"/>
  <c r="U1353" i="2"/>
  <c r="W1353" i="2" s="1"/>
  <c r="U1339" i="2"/>
  <c r="W1339" i="2" s="1"/>
  <c r="U1320" i="2"/>
  <c r="W1320" i="2" s="1"/>
  <c r="U1302" i="2"/>
  <c r="W1302" i="2" s="1"/>
  <c r="U1282" i="2"/>
  <c r="W1282" i="2" s="1"/>
  <c r="U1260" i="2"/>
  <c r="W1260" i="2" s="1"/>
  <c r="U1231" i="2"/>
  <c r="W1231" i="2" s="1"/>
  <c r="U1197" i="2"/>
  <c r="W1197" i="2" s="1"/>
  <c r="U1406" i="2"/>
  <c r="W1406" i="2" s="1"/>
  <c r="U1396" i="2"/>
  <c r="W1396" i="2" s="1"/>
  <c r="U1386" i="2"/>
  <c r="W1386" i="2" s="1"/>
  <c r="U1376" i="2"/>
  <c r="W1376" i="2" s="1"/>
  <c r="U1366" i="2"/>
  <c r="W1366" i="2" s="1"/>
  <c r="U1355" i="2"/>
  <c r="W1355" i="2" s="1"/>
  <c r="U1344" i="2"/>
  <c r="W1344" i="2" s="1"/>
  <c r="U1330" i="2"/>
  <c r="W1330" i="2" s="1"/>
  <c r="U1318" i="2"/>
  <c r="W1318" i="2" s="1"/>
  <c r="U1303" i="2"/>
  <c r="W1303" i="2" s="1"/>
  <c r="U1287" i="2"/>
  <c r="W1287" i="2" s="1"/>
  <c r="U1272" i="2"/>
  <c r="W1272" i="2" s="1"/>
  <c r="U1255" i="2"/>
  <c r="W1255" i="2" s="1"/>
  <c r="U1232" i="2"/>
  <c r="W1232" i="2" s="1"/>
  <c r="U1209" i="2"/>
  <c r="W1209" i="2" s="1"/>
  <c r="U1141" i="2"/>
  <c r="W1141" i="2" s="1"/>
  <c r="U1541" i="2"/>
  <c r="W1541" i="2" s="1"/>
  <c r="U1533" i="2"/>
  <c r="W1533" i="2" s="1"/>
  <c r="U1525" i="2"/>
  <c r="W1525" i="2" s="1"/>
  <c r="U1517" i="2"/>
  <c r="W1517" i="2" s="1"/>
  <c r="U1509" i="2"/>
  <c r="W1509" i="2" s="1"/>
  <c r="U1501" i="2"/>
  <c r="W1501" i="2" s="1"/>
  <c r="U1492" i="2"/>
  <c r="W1492" i="2" s="1"/>
  <c r="U1483" i="2"/>
  <c r="W1483" i="2" s="1"/>
  <c r="U1474" i="2"/>
  <c r="W1474" i="2" s="1"/>
  <c r="U1465" i="2"/>
  <c r="W1465" i="2" s="1"/>
  <c r="U1455" i="2"/>
  <c r="W1455" i="2" s="1"/>
  <c r="U1446" i="2"/>
  <c r="W1446" i="2" s="1"/>
  <c r="U1437" i="2"/>
  <c r="W1437" i="2" s="1"/>
  <c r="U1428" i="2"/>
  <c r="W1428" i="2" s="1"/>
  <c r="U1419" i="2"/>
  <c r="W1419" i="2" s="1"/>
  <c r="U1410" i="2"/>
  <c r="W1410" i="2" s="1"/>
  <c r="U1401" i="2"/>
  <c r="W1401" i="2" s="1"/>
  <c r="U1390" i="2"/>
  <c r="W1390" i="2" s="1"/>
  <c r="U1379" i="2"/>
  <c r="W1379" i="2" s="1"/>
  <c r="U1369" i="2"/>
  <c r="W1369" i="2" s="1"/>
  <c r="U1359" i="2"/>
  <c r="W1359" i="2" s="1"/>
  <c r="U1348" i="2"/>
  <c r="W1348" i="2" s="1"/>
  <c r="U1337" i="2"/>
  <c r="W1337" i="2" s="1"/>
  <c r="U1323" i="2"/>
  <c r="W1323" i="2" s="1"/>
  <c r="U1308" i="2"/>
  <c r="W1308" i="2" s="1"/>
  <c r="U1294" i="2"/>
  <c r="W1294" i="2" s="1"/>
  <c r="U1278" i="2"/>
  <c r="W1278" i="2" s="1"/>
  <c r="U1262" i="2"/>
  <c r="W1262" i="2" s="1"/>
  <c r="U1242" i="2"/>
  <c r="W1242" i="2" s="1"/>
  <c r="U1219" i="2"/>
  <c r="W1219" i="2" s="1"/>
  <c r="U1188" i="2"/>
  <c r="W1188" i="2" s="1"/>
  <c r="U1254" i="2"/>
  <c r="W1254" i="2" s="1"/>
  <c r="U1236" i="2"/>
  <c r="W1236" i="2" s="1"/>
  <c r="U1215" i="2"/>
  <c r="W1215" i="2" s="1"/>
  <c r="U1184" i="2"/>
  <c r="W1184" i="2" s="1"/>
  <c r="U1342" i="2"/>
  <c r="W1342" i="2" s="1"/>
  <c r="U1332" i="2"/>
  <c r="W1332" i="2" s="1"/>
  <c r="U1321" i="2"/>
  <c r="W1321" i="2" s="1"/>
  <c r="U1311" i="2"/>
  <c r="W1311" i="2" s="1"/>
  <c r="U1300" i="2"/>
  <c r="W1300" i="2" s="1"/>
  <c r="U1288" i="2"/>
  <c r="W1288" i="2" s="1"/>
  <c r="U1275" i="2"/>
  <c r="W1275" i="2" s="1"/>
  <c r="U1264" i="2"/>
  <c r="W1264" i="2" s="1"/>
  <c r="U1252" i="2"/>
  <c r="W1252" i="2" s="1"/>
  <c r="U1240" i="2"/>
  <c r="W1240" i="2" s="1"/>
  <c r="U1224" i="2"/>
  <c r="W1224" i="2" s="1"/>
  <c r="U1208" i="2"/>
  <c r="W1208" i="2" s="1"/>
  <c r="U1180" i="2"/>
  <c r="W1180" i="2" s="1"/>
  <c r="U1117" i="2"/>
  <c r="W1117" i="2" s="1"/>
  <c r="U1013" i="2"/>
  <c r="W1013" i="2" s="1"/>
  <c r="U1164" i="2"/>
  <c r="W1164" i="2" s="1"/>
  <c r="U1156" i="2"/>
  <c r="W1156" i="2" s="1"/>
  <c r="U1496" i="2"/>
  <c r="W1496" i="2" s="1"/>
  <c r="U1488" i="2"/>
  <c r="W1488" i="2" s="1"/>
  <c r="U1480" i="2"/>
  <c r="W1480" i="2" s="1"/>
  <c r="U1472" i="2"/>
  <c r="W1472" i="2" s="1"/>
  <c r="U1464" i="2"/>
  <c r="W1464" i="2" s="1"/>
  <c r="U1456" i="2"/>
  <c r="W1456" i="2" s="1"/>
  <c r="U1448" i="2"/>
  <c r="W1448" i="2" s="1"/>
  <c r="U1440" i="2"/>
  <c r="W1440" i="2" s="1"/>
  <c r="U1432" i="2"/>
  <c r="W1432" i="2" s="1"/>
  <c r="U1424" i="2"/>
  <c r="W1424" i="2" s="1"/>
  <c r="U1416" i="2"/>
  <c r="W1416" i="2" s="1"/>
  <c r="U1408" i="2"/>
  <c r="W1408" i="2" s="1"/>
  <c r="U1400" i="2"/>
  <c r="W1400" i="2" s="1"/>
  <c r="U1391" i="2"/>
  <c r="W1391" i="2" s="1"/>
  <c r="U1382" i="2"/>
  <c r="W1382" i="2" s="1"/>
  <c r="U1372" i="2"/>
  <c r="W1372" i="2" s="1"/>
  <c r="U1363" i="2"/>
  <c r="W1363" i="2" s="1"/>
  <c r="U1354" i="2"/>
  <c r="W1354" i="2" s="1"/>
  <c r="U1345" i="2"/>
  <c r="W1345" i="2" s="1"/>
  <c r="U1336" i="2"/>
  <c r="W1336" i="2" s="1"/>
  <c r="U1326" i="2"/>
  <c r="W1326" i="2" s="1"/>
  <c r="U1315" i="2"/>
  <c r="W1315" i="2" s="1"/>
  <c r="U1305" i="2"/>
  <c r="W1305" i="2" s="1"/>
  <c r="U1292" i="2"/>
  <c r="W1292" i="2" s="1"/>
  <c r="U1281" i="2"/>
  <c r="W1281" i="2" s="1"/>
  <c r="U1270" i="2"/>
  <c r="W1270" i="2" s="1"/>
  <c r="U1256" i="2"/>
  <c r="W1256" i="2" s="1"/>
  <c r="U1244" i="2"/>
  <c r="W1244" i="2" s="1"/>
  <c r="U1230" i="2"/>
  <c r="W1230" i="2" s="1"/>
  <c r="U1214" i="2"/>
  <c r="W1214" i="2" s="1"/>
  <c r="U1193" i="2"/>
  <c r="W1193" i="2" s="1"/>
  <c r="U1150" i="2"/>
  <c r="W1150" i="2" s="1"/>
  <c r="U1094" i="2"/>
  <c r="W1094" i="2" s="1"/>
  <c r="U1299" i="2"/>
  <c r="W1299" i="2" s="1"/>
  <c r="U1289" i="2"/>
  <c r="W1289" i="2" s="1"/>
  <c r="U1279" i="2"/>
  <c r="W1279" i="2" s="1"/>
  <c r="U1268" i="2"/>
  <c r="W1268" i="2" s="1"/>
  <c r="U1257" i="2"/>
  <c r="W1257" i="2" s="1"/>
  <c r="U1247" i="2"/>
  <c r="W1247" i="2" s="1"/>
  <c r="U1235" i="2"/>
  <c r="W1235" i="2" s="1"/>
  <c r="U1220" i="2"/>
  <c r="W1220" i="2" s="1"/>
  <c r="U1205" i="2"/>
  <c r="W1205" i="2" s="1"/>
  <c r="U1183" i="2"/>
  <c r="W1183" i="2" s="1"/>
  <c r="U1126" i="2"/>
  <c r="W1126" i="2" s="1"/>
  <c r="U1233" i="2"/>
  <c r="W1233" i="2" s="1"/>
  <c r="U1223" i="2"/>
  <c r="W1223" i="2" s="1"/>
  <c r="U1212" i="2"/>
  <c r="W1212" i="2" s="1"/>
  <c r="U1198" i="2"/>
  <c r="W1198" i="2" s="1"/>
  <c r="U1181" i="2"/>
  <c r="W1181" i="2" s="1"/>
  <c r="U1149" i="2"/>
  <c r="W1149" i="2" s="1"/>
  <c r="U1085" i="2"/>
  <c r="W1085" i="2" s="1"/>
  <c r="U1331" i="2"/>
  <c r="W1331" i="2" s="1"/>
  <c r="U1322" i="2"/>
  <c r="W1322" i="2" s="1"/>
  <c r="U1313" i="2"/>
  <c r="W1313" i="2" s="1"/>
  <c r="U1304" i="2"/>
  <c r="W1304" i="2" s="1"/>
  <c r="U1295" i="2"/>
  <c r="W1295" i="2" s="1"/>
  <c r="U1286" i="2"/>
  <c r="W1286" i="2" s="1"/>
  <c r="U1276" i="2"/>
  <c r="W1276" i="2" s="1"/>
  <c r="U1267" i="2"/>
  <c r="W1267" i="2" s="1"/>
  <c r="U1258" i="2"/>
  <c r="W1258" i="2" s="1"/>
  <c r="U1249" i="2"/>
  <c r="W1249" i="2" s="1"/>
  <c r="U1239" i="2"/>
  <c r="W1239" i="2" s="1"/>
  <c r="U1228" i="2"/>
  <c r="W1228" i="2" s="1"/>
  <c r="U1218" i="2"/>
  <c r="W1218" i="2" s="1"/>
  <c r="U1207" i="2"/>
  <c r="W1207" i="2" s="1"/>
  <c r="U1189" i="2"/>
  <c r="W1189" i="2" s="1"/>
  <c r="U1165" i="2"/>
  <c r="W1165" i="2" s="1"/>
  <c r="U1124" i="2"/>
  <c r="W1124" i="2" s="1"/>
  <c r="U1243" i="2"/>
  <c r="W1243" i="2" s="1"/>
  <c r="U1234" i="2"/>
  <c r="W1234" i="2" s="1"/>
  <c r="U1225" i="2"/>
  <c r="W1225" i="2" s="1"/>
  <c r="U1216" i="2"/>
  <c r="W1216" i="2" s="1"/>
  <c r="U1206" i="2"/>
  <c r="W1206" i="2" s="1"/>
  <c r="U1192" i="2"/>
  <c r="W1192" i="2" s="1"/>
  <c r="U1173" i="2"/>
  <c r="W1173" i="2" s="1"/>
  <c r="U1132" i="2"/>
  <c r="W1132" i="2" s="1"/>
  <c r="U1021" i="2"/>
  <c r="W1021" i="2" s="1"/>
  <c r="U1045" i="2"/>
  <c r="W1045" i="2" s="1"/>
  <c r="U1397" i="2"/>
  <c r="W1397" i="2" s="1"/>
  <c r="U1389" i="2"/>
  <c r="W1389" i="2" s="1"/>
  <c r="U1381" i="2"/>
  <c r="W1381" i="2" s="1"/>
  <c r="U1373" i="2"/>
  <c r="W1373" i="2" s="1"/>
  <c r="U1365" i="2"/>
  <c r="W1365" i="2" s="1"/>
  <c r="U1357" i="2"/>
  <c r="W1357" i="2" s="1"/>
  <c r="U1349" i="2"/>
  <c r="W1349" i="2" s="1"/>
  <c r="U1341" i="2"/>
  <c r="W1341" i="2" s="1"/>
  <c r="U1333" i="2"/>
  <c r="W1333" i="2" s="1"/>
  <c r="U1325" i="2"/>
  <c r="W1325" i="2" s="1"/>
  <c r="U1317" i="2"/>
  <c r="W1317" i="2" s="1"/>
  <c r="U1309" i="2"/>
  <c r="W1309" i="2" s="1"/>
  <c r="U1301" i="2"/>
  <c r="W1301" i="2" s="1"/>
  <c r="U1293" i="2"/>
  <c r="W1293" i="2" s="1"/>
  <c r="U1285" i="2"/>
  <c r="W1285" i="2" s="1"/>
  <c r="U1277" i="2"/>
  <c r="W1277" i="2" s="1"/>
  <c r="U1269" i="2"/>
  <c r="W1269" i="2" s="1"/>
  <c r="U1261" i="2"/>
  <c r="W1261" i="2" s="1"/>
  <c r="U1253" i="2"/>
  <c r="W1253" i="2" s="1"/>
  <c r="U1245" i="2"/>
  <c r="W1245" i="2" s="1"/>
  <c r="U1237" i="2"/>
  <c r="W1237" i="2" s="1"/>
  <c r="U1229" i="2"/>
  <c r="W1229" i="2" s="1"/>
  <c r="U1221" i="2"/>
  <c r="W1221" i="2" s="1"/>
  <c r="U1213" i="2"/>
  <c r="W1213" i="2" s="1"/>
  <c r="U1204" i="2"/>
  <c r="W1204" i="2" s="1"/>
  <c r="U1191" i="2"/>
  <c r="W1191" i="2" s="1"/>
  <c r="U1174" i="2"/>
  <c r="W1174" i="2" s="1"/>
  <c r="U1148" i="2"/>
  <c r="W1148" i="2" s="1"/>
  <c r="U1093" i="2"/>
  <c r="W1093" i="2" s="1"/>
  <c r="U1140" i="2"/>
  <c r="W1140" i="2" s="1"/>
  <c r="U1109" i="2"/>
  <c r="W1109" i="2" s="1"/>
  <c r="U1037" i="2"/>
  <c r="W1037" i="2" s="1"/>
  <c r="U1210" i="2"/>
  <c r="W1210" i="2" s="1"/>
  <c r="U1200" i="2"/>
  <c r="W1200" i="2" s="1"/>
  <c r="U1190" i="2"/>
  <c r="W1190" i="2" s="1"/>
  <c r="U1177" i="2"/>
  <c r="W1177" i="2" s="1"/>
  <c r="U1158" i="2"/>
  <c r="W1158" i="2" s="1"/>
  <c r="U1133" i="2"/>
  <c r="W1133" i="2" s="1"/>
  <c r="U1102" i="2"/>
  <c r="W1102" i="2" s="1"/>
  <c r="U1029" i="2"/>
  <c r="W1029" i="2" s="1"/>
  <c r="U1182" i="2"/>
  <c r="W1182" i="2" s="1"/>
  <c r="U1166" i="2"/>
  <c r="W1166" i="2" s="1"/>
  <c r="U1142" i="2"/>
  <c r="W1142" i="2" s="1"/>
  <c r="U1118" i="2"/>
  <c r="W1118" i="2" s="1"/>
  <c r="U1077" i="2"/>
  <c r="W1077" i="2" s="1"/>
  <c r="U1185" i="2"/>
  <c r="W1185" i="2" s="1"/>
  <c r="U1175" i="2"/>
  <c r="W1175" i="2" s="1"/>
  <c r="U1157" i="2"/>
  <c r="W1157" i="2" s="1"/>
  <c r="U1134" i="2"/>
  <c r="W1134" i="2" s="1"/>
  <c r="U1110" i="2"/>
  <c r="W1110" i="2" s="1"/>
  <c r="U1069" i="2"/>
  <c r="W1069" i="2" s="1"/>
  <c r="U1061" i="2"/>
  <c r="W1061" i="2" s="1"/>
  <c r="U1101" i="2"/>
  <c r="W1101" i="2" s="1"/>
  <c r="U49" i="2"/>
  <c r="W49" i="2" s="1"/>
  <c r="X1883" i="2"/>
  <c r="U150" i="2"/>
  <c r="W150" i="2" s="1"/>
  <c r="U221" i="2"/>
  <c r="W221" i="2" s="1"/>
  <c r="U307" i="2"/>
  <c r="W307" i="2" s="1"/>
  <c r="U366" i="2"/>
  <c r="W366" i="2" s="1"/>
  <c r="U419" i="2"/>
  <c r="W419" i="2" s="1"/>
  <c r="U459" i="2"/>
  <c r="W459" i="2" s="1"/>
  <c r="U491" i="2"/>
  <c r="W491" i="2" s="1"/>
  <c r="U511" i="2"/>
  <c r="W511" i="2" s="1"/>
  <c r="U526" i="2"/>
  <c r="W526" i="2" s="1"/>
  <c r="U537" i="2"/>
  <c r="W537" i="2" s="1"/>
  <c r="U551" i="2"/>
  <c r="W551" i="2" s="1"/>
  <c r="U565" i="2"/>
  <c r="W565" i="2" s="1"/>
  <c r="U576" i="2"/>
  <c r="W576" i="2" s="1"/>
  <c r="U589" i="2"/>
  <c r="W589" i="2" s="1"/>
  <c r="U599" i="2"/>
  <c r="W599" i="2" s="1"/>
  <c r="U609" i="2"/>
  <c r="W609" i="2" s="1"/>
  <c r="U621" i="2"/>
  <c r="W621" i="2" s="1"/>
  <c r="U631" i="2"/>
  <c r="W631" i="2" s="1"/>
  <c r="U641" i="2"/>
  <c r="W641" i="2" s="1"/>
  <c r="U653" i="2"/>
  <c r="W653" i="2" s="1"/>
  <c r="U663" i="2"/>
  <c r="W663" i="2" s="1"/>
  <c r="U673" i="2"/>
  <c r="W673" i="2" s="1"/>
  <c r="U685" i="2"/>
  <c r="W685" i="2" s="1"/>
  <c r="U695" i="2"/>
  <c r="W695" i="2" s="1"/>
  <c r="U705" i="2"/>
  <c r="W705" i="2" s="1"/>
  <c r="U717" i="2"/>
  <c r="W717" i="2" s="1"/>
  <c r="U727" i="2"/>
  <c r="W727" i="2" s="1"/>
  <c r="U737" i="2"/>
  <c r="W737" i="2" s="1"/>
  <c r="U749" i="2"/>
  <c r="W749" i="2" s="1"/>
  <c r="U759" i="2"/>
  <c r="W759" i="2" s="1"/>
  <c r="U769" i="2"/>
  <c r="W769" i="2" s="1"/>
  <c r="U780" i="2"/>
  <c r="W780" i="2" s="1"/>
  <c r="U789" i="2"/>
  <c r="W789" i="2" s="1"/>
  <c r="U798" i="2"/>
  <c r="W798" i="2" s="1"/>
  <c r="U807" i="2"/>
  <c r="W807" i="2" s="1"/>
  <c r="U815" i="2"/>
  <c r="W815" i="2" s="1"/>
  <c r="U823" i="2"/>
  <c r="W823" i="2" s="1"/>
  <c r="U831" i="2"/>
  <c r="W831" i="2" s="1"/>
  <c r="U839" i="2"/>
  <c r="W839" i="2" s="1"/>
  <c r="U847" i="2"/>
  <c r="W847" i="2" s="1"/>
  <c r="U855" i="2"/>
  <c r="W855" i="2" s="1"/>
  <c r="U863" i="2"/>
  <c r="W863" i="2" s="1"/>
  <c r="U871" i="2"/>
  <c r="W871" i="2" s="1"/>
  <c r="U879" i="2"/>
  <c r="W879" i="2" s="1"/>
  <c r="U887" i="2"/>
  <c r="W887" i="2" s="1"/>
  <c r="U895" i="2"/>
  <c r="W895" i="2" s="1"/>
  <c r="U903" i="2"/>
  <c r="W903" i="2" s="1"/>
  <c r="U911" i="2"/>
  <c r="W911" i="2" s="1"/>
  <c r="U919" i="2"/>
  <c r="W919" i="2" s="1"/>
  <c r="U927" i="2"/>
  <c r="W927" i="2" s="1"/>
  <c r="U935" i="2"/>
  <c r="W935" i="2" s="1"/>
  <c r="U943" i="2"/>
  <c r="W943" i="2" s="1"/>
  <c r="U951" i="2"/>
  <c r="W951" i="2" s="1"/>
  <c r="U959" i="2"/>
  <c r="W959" i="2" s="1"/>
  <c r="U967" i="2"/>
  <c r="W967" i="2" s="1"/>
  <c r="U975" i="2"/>
  <c r="W975" i="2" s="1"/>
  <c r="U983" i="2"/>
  <c r="W983" i="2" s="1"/>
  <c r="U991" i="2"/>
  <c r="W991" i="2" s="1"/>
  <c r="U999" i="2"/>
  <c r="W999" i="2" s="1"/>
  <c r="U1007" i="2"/>
  <c r="W1007" i="2" s="1"/>
  <c r="U1015" i="2"/>
  <c r="W1015" i="2" s="1"/>
  <c r="U1023" i="2"/>
  <c r="W1023" i="2" s="1"/>
  <c r="U1031" i="2"/>
  <c r="W1031" i="2" s="1"/>
  <c r="U1039" i="2"/>
  <c r="W1039" i="2" s="1"/>
  <c r="U1047" i="2"/>
  <c r="W1047" i="2" s="1"/>
  <c r="U1055" i="2"/>
  <c r="W1055" i="2" s="1"/>
  <c r="U1063" i="2"/>
  <c r="W1063" i="2" s="1"/>
  <c r="U1071" i="2"/>
  <c r="W1071" i="2" s="1"/>
  <c r="U1079" i="2"/>
  <c r="W1079" i="2" s="1"/>
  <c r="U1087" i="2"/>
  <c r="W1087" i="2" s="1"/>
  <c r="U1095" i="2"/>
  <c r="W1095" i="2" s="1"/>
  <c r="U1103" i="2"/>
  <c r="W1103" i="2" s="1"/>
  <c r="U1111" i="2"/>
  <c r="W1111" i="2" s="1"/>
  <c r="U1119" i="2"/>
  <c r="W1119" i="2" s="1"/>
  <c r="U1127" i="2"/>
  <c r="W1127" i="2" s="1"/>
  <c r="U1135" i="2"/>
  <c r="W1135" i="2" s="1"/>
  <c r="U1143" i="2"/>
  <c r="W1143" i="2" s="1"/>
  <c r="U1151" i="2"/>
  <c r="W1151" i="2" s="1"/>
  <c r="U1159" i="2"/>
  <c r="W1159" i="2" s="1"/>
  <c r="U1167" i="2"/>
  <c r="W1167" i="2" s="1"/>
  <c r="X1915" i="2"/>
  <c r="U161" i="2"/>
  <c r="W161" i="2" s="1"/>
  <c r="U246" i="2"/>
  <c r="W246" i="2" s="1"/>
  <c r="U308" i="2"/>
  <c r="W308" i="2" s="1"/>
  <c r="U385" i="2"/>
  <c r="W385" i="2" s="1"/>
  <c r="U420" i="2"/>
  <c r="W420" i="2" s="1"/>
  <c r="U462" i="2"/>
  <c r="W462" i="2" s="1"/>
  <c r="U492" i="2"/>
  <c r="W492" i="2" s="1"/>
  <c r="U512" i="2"/>
  <c r="W512" i="2" s="1"/>
  <c r="U527" i="2"/>
  <c r="W527" i="2" s="1"/>
  <c r="U541" i="2"/>
  <c r="W541" i="2" s="1"/>
  <c r="U552" i="2"/>
  <c r="W552" i="2" s="1"/>
  <c r="U566" i="2"/>
  <c r="W566" i="2" s="1"/>
  <c r="U577" i="2"/>
  <c r="W577" i="2" s="1"/>
  <c r="U590" i="2"/>
  <c r="W590" i="2" s="1"/>
  <c r="U600" i="2"/>
  <c r="W600" i="2" s="1"/>
  <c r="U612" i="2"/>
  <c r="W612" i="2" s="1"/>
  <c r="U622" i="2"/>
  <c r="W622" i="2" s="1"/>
  <c r="U632" i="2"/>
  <c r="W632" i="2" s="1"/>
  <c r="U644" i="2"/>
  <c r="W644" i="2" s="1"/>
  <c r="U654" i="2"/>
  <c r="W654" i="2" s="1"/>
  <c r="U664" i="2"/>
  <c r="W664" i="2" s="1"/>
  <c r="U676" i="2"/>
  <c r="W676" i="2" s="1"/>
  <c r="U686" i="2"/>
  <c r="W686" i="2" s="1"/>
  <c r="U696" i="2"/>
  <c r="W696" i="2" s="1"/>
  <c r="U708" i="2"/>
  <c r="W708" i="2" s="1"/>
  <c r="U718" i="2"/>
  <c r="W718" i="2" s="1"/>
  <c r="U728" i="2"/>
  <c r="W728" i="2" s="1"/>
  <c r="U740" i="2"/>
  <c r="W740" i="2" s="1"/>
  <c r="U750" i="2"/>
  <c r="W750" i="2" s="1"/>
  <c r="U760" i="2"/>
  <c r="W760" i="2" s="1"/>
  <c r="U772" i="2"/>
  <c r="W772" i="2" s="1"/>
  <c r="U781" i="2"/>
  <c r="W781" i="2" s="1"/>
  <c r="U790" i="2"/>
  <c r="W790" i="2" s="1"/>
  <c r="U799" i="2"/>
  <c r="W799" i="2" s="1"/>
  <c r="U808" i="2"/>
  <c r="W808" i="2" s="1"/>
  <c r="U816" i="2"/>
  <c r="W816" i="2" s="1"/>
  <c r="U824" i="2"/>
  <c r="W824" i="2" s="1"/>
  <c r="U832" i="2"/>
  <c r="W832" i="2" s="1"/>
  <c r="U840" i="2"/>
  <c r="W840" i="2" s="1"/>
  <c r="U848" i="2"/>
  <c r="W848" i="2" s="1"/>
  <c r="U856" i="2"/>
  <c r="W856" i="2" s="1"/>
  <c r="U864" i="2"/>
  <c r="W864" i="2" s="1"/>
  <c r="U872" i="2"/>
  <c r="W872" i="2" s="1"/>
  <c r="U880" i="2"/>
  <c r="W880" i="2" s="1"/>
  <c r="U888" i="2"/>
  <c r="W888" i="2" s="1"/>
  <c r="U896" i="2"/>
  <c r="W896" i="2" s="1"/>
  <c r="U904" i="2"/>
  <c r="W904" i="2" s="1"/>
  <c r="U912" i="2"/>
  <c r="W912" i="2" s="1"/>
  <c r="U920" i="2"/>
  <c r="W920" i="2" s="1"/>
  <c r="U928" i="2"/>
  <c r="W928" i="2" s="1"/>
  <c r="U936" i="2"/>
  <c r="W936" i="2" s="1"/>
  <c r="U944" i="2"/>
  <c r="W944" i="2" s="1"/>
  <c r="U952" i="2"/>
  <c r="W952" i="2" s="1"/>
  <c r="U960" i="2"/>
  <c r="W960" i="2" s="1"/>
  <c r="U968" i="2"/>
  <c r="W968" i="2" s="1"/>
  <c r="U976" i="2"/>
  <c r="W976" i="2" s="1"/>
  <c r="U984" i="2"/>
  <c r="W984" i="2" s="1"/>
  <c r="U992" i="2"/>
  <c r="W992" i="2" s="1"/>
  <c r="U1000" i="2"/>
  <c r="W1000" i="2" s="1"/>
  <c r="U1008" i="2"/>
  <c r="W1008" i="2" s="1"/>
  <c r="U1016" i="2"/>
  <c r="W1016" i="2" s="1"/>
  <c r="U1024" i="2"/>
  <c r="W1024" i="2" s="1"/>
  <c r="U1032" i="2"/>
  <c r="W1032" i="2" s="1"/>
  <c r="U1040" i="2"/>
  <c r="W1040" i="2" s="1"/>
  <c r="U1048" i="2"/>
  <c r="W1048" i="2" s="1"/>
  <c r="U1056" i="2"/>
  <c r="W1056" i="2" s="1"/>
  <c r="U1064" i="2"/>
  <c r="W1064" i="2" s="1"/>
  <c r="U1072" i="2"/>
  <c r="W1072" i="2" s="1"/>
  <c r="U1080" i="2"/>
  <c r="W1080" i="2" s="1"/>
  <c r="U1088" i="2"/>
  <c r="W1088" i="2" s="1"/>
  <c r="U1096" i="2"/>
  <c r="W1096" i="2" s="1"/>
  <c r="U1104" i="2"/>
  <c r="W1104" i="2" s="1"/>
  <c r="U1112" i="2"/>
  <c r="W1112" i="2" s="1"/>
  <c r="U1120" i="2"/>
  <c r="W1120" i="2" s="1"/>
  <c r="U1128" i="2"/>
  <c r="W1128" i="2" s="1"/>
  <c r="U1136" i="2"/>
  <c r="W1136" i="2" s="1"/>
  <c r="U1144" i="2"/>
  <c r="W1144" i="2" s="1"/>
  <c r="U1152" i="2"/>
  <c r="W1152" i="2" s="1"/>
  <c r="U1160" i="2"/>
  <c r="W1160" i="2" s="1"/>
  <c r="U1168" i="2"/>
  <c r="W1168" i="2" s="1"/>
  <c r="U24" i="2"/>
  <c r="W24" i="2" s="1"/>
  <c r="U173" i="2"/>
  <c r="W173" i="2" s="1"/>
  <c r="U248" i="2"/>
  <c r="W248" i="2" s="1"/>
  <c r="U318" i="2"/>
  <c r="W318" i="2" s="1"/>
  <c r="U387" i="2"/>
  <c r="W387" i="2" s="1"/>
  <c r="U428" i="2"/>
  <c r="W428" i="2" s="1"/>
  <c r="U469" i="2"/>
  <c r="W469" i="2" s="1"/>
  <c r="U493" i="2"/>
  <c r="W493" i="2" s="1"/>
  <c r="U517" i="2"/>
  <c r="W517" i="2" s="1"/>
  <c r="U528" i="2"/>
  <c r="W528" i="2" s="1"/>
  <c r="U542" i="2"/>
  <c r="W542" i="2" s="1"/>
  <c r="U553" i="2"/>
  <c r="W553" i="2" s="1"/>
  <c r="U567" i="2"/>
  <c r="W567" i="2" s="1"/>
  <c r="U581" i="2"/>
  <c r="W581" i="2" s="1"/>
  <c r="U591" i="2"/>
  <c r="W591" i="2" s="1"/>
  <c r="U601" i="2"/>
  <c r="W601" i="2" s="1"/>
  <c r="U613" i="2"/>
  <c r="W613" i="2" s="1"/>
  <c r="U623" i="2"/>
  <c r="W623" i="2" s="1"/>
  <c r="U633" i="2"/>
  <c r="W633" i="2" s="1"/>
  <c r="U645" i="2"/>
  <c r="W645" i="2" s="1"/>
  <c r="U655" i="2"/>
  <c r="W655" i="2" s="1"/>
  <c r="U665" i="2"/>
  <c r="W665" i="2" s="1"/>
  <c r="U677" i="2"/>
  <c r="W677" i="2" s="1"/>
  <c r="U687" i="2"/>
  <c r="W687" i="2" s="1"/>
  <c r="U697" i="2"/>
  <c r="W697" i="2" s="1"/>
  <c r="U709" i="2"/>
  <c r="W709" i="2" s="1"/>
  <c r="U719" i="2"/>
  <c r="W719" i="2" s="1"/>
  <c r="U729" i="2"/>
  <c r="W729" i="2" s="1"/>
  <c r="U741" i="2"/>
  <c r="W741" i="2" s="1"/>
  <c r="U751" i="2"/>
  <c r="W751" i="2" s="1"/>
  <c r="U761" i="2"/>
  <c r="W761" i="2" s="1"/>
  <c r="U773" i="2"/>
  <c r="W773" i="2" s="1"/>
  <c r="U782" i="2"/>
  <c r="W782" i="2" s="1"/>
  <c r="U791" i="2"/>
  <c r="W791" i="2" s="1"/>
  <c r="U800" i="2"/>
  <c r="W800" i="2" s="1"/>
  <c r="U809" i="2"/>
  <c r="W809" i="2" s="1"/>
  <c r="U817" i="2"/>
  <c r="W817" i="2" s="1"/>
  <c r="U825" i="2"/>
  <c r="W825" i="2" s="1"/>
  <c r="U833" i="2"/>
  <c r="W833" i="2" s="1"/>
  <c r="U841" i="2"/>
  <c r="W841" i="2" s="1"/>
  <c r="U849" i="2"/>
  <c r="W849" i="2" s="1"/>
  <c r="U857" i="2"/>
  <c r="W857" i="2" s="1"/>
  <c r="U865" i="2"/>
  <c r="W865" i="2" s="1"/>
  <c r="U873" i="2"/>
  <c r="W873" i="2" s="1"/>
  <c r="U881" i="2"/>
  <c r="W881" i="2" s="1"/>
  <c r="U889" i="2"/>
  <c r="W889" i="2" s="1"/>
  <c r="U897" i="2"/>
  <c r="W897" i="2" s="1"/>
  <c r="U905" i="2"/>
  <c r="W905" i="2" s="1"/>
  <c r="U913" i="2"/>
  <c r="W913" i="2" s="1"/>
  <c r="U921" i="2"/>
  <c r="W921" i="2" s="1"/>
  <c r="U929" i="2"/>
  <c r="W929" i="2" s="1"/>
  <c r="U937" i="2"/>
  <c r="W937" i="2" s="1"/>
  <c r="U945" i="2"/>
  <c r="W945" i="2" s="1"/>
  <c r="U953" i="2"/>
  <c r="W953" i="2" s="1"/>
  <c r="U961" i="2"/>
  <c r="W961" i="2" s="1"/>
  <c r="U969" i="2"/>
  <c r="W969" i="2" s="1"/>
  <c r="U977" i="2"/>
  <c r="W977" i="2" s="1"/>
  <c r="U985" i="2"/>
  <c r="W985" i="2" s="1"/>
  <c r="U993" i="2"/>
  <c r="W993" i="2" s="1"/>
  <c r="U1001" i="2"/>
  <c r="W1001" i="2" s="1"/>
  <c r="U1009" i="2"/>
  <c r="W1009" i="2" s="1"/>
  <c r="U1017" i="2"/>
  <c r="W1017" i="2" s="1"/>
  <c r="U1025" i="2"/>
  <c r="W1025" i="2" s="1"/>
  <c r="U1033" i="2"/>
  <c r="W1033" i="2" s="1"/>
  <c r="U1041" i="2"/>
  <c r="W1041" i="2" s="1"/>
  <c r="U1049" i="2"/>
  <c r="W1049" i="2" s="1"/>
  <c r="U1057" i="2"/>
  <c r="W1057" i="2" s="1"/>
  <c r="U1065" i="2"/>
  <c r="W1065" i="2" s="1"/>
  <c r="U1073" i="2"/>
  <c r="W1073" i="2" s="1"/>
  <c r="U1081" i="2"/>
  <c r="W1081" i="2" s="1"/>
  <c r="U1089" i="2"/>
  <c r="W1089" i="2" s="1"/>
  <c r="U1097" i="2"/>
  <c r="W1097" i="2" s="1"/>
  <c r="U1105" i="2"/>
  <c r="W1105" i="2" s="1"/>
  <c r="U1113" i="2"/>
  <c r="W1113" i="2" s="1"/>
  <c r="U1121" i="2"/>
  <c r="W1121" i="2" s="1"/>
  <c r="U1129" i="2"/>
  <c r="W1129" i="2" s="1"/>
  <c r="U1137" i="2"/>
  <c r="W1137" i="2" s="1"/>
  <c r="U1145" i="2"/>
  <c r="W1145" i="2" s="1"/>
  <c r="U1153" i="2"/>
  <c r="W1153" i="2" s="1"/>
  <c r="U1161" i="2"/>
  <c r="W1161" i="2" s="1"/>
  <c r="U1169" i="2"/>
  <c r="W1169" i="2" s="1"/>
  <c r="U101" i="2"/>
  <c r="W101" i="2" s="1"/>
  <c r="U174" i="2"/>
  <c r="W174" i="2" s="1"/>
  <c r="U259" i="2"/>
  <c r="W259" i="2" s="1"/>
  <c r="U321" i="2"/>
  <c r="W321" i="2" s="1"/>
  <c r="U389" i="2"/>
  <c r="W389" i="2" s="1"/>
  <c r="U429" i="2"/>
  <c r="W429" i="2" s="1"/>
  <c r="U471" i="2"/>
  <c r="W471" i="2" s="1"/>
  <c r="U500" i="2"/>
  <c r="W500" i="2" s="1"/>
  <c r="U518" i="2"/>
  <c r="W518" i="2" s="1"/>
  <c r="U529" i="2"/>
  <c r="W529" i="2" s="1"/>
  <c r="U543" i="2"/>
  <c r="W543" i="2" s="1"/>
  <c r="U557" i="2"/>
  <c r="W557" i="2" s="1"/>
  <c r="U568" i="2"/>
  <c r="W568" i="2" s="1"/>
  <c r="U582" i="2"/>
  <c r="W582" i="2" s="1"/>
  <c r="U592" i="2"/>
  <c r="W592" i="2" s="1"/>
  <c r="U604" i="2"/>
  <c r="W604" i="2" s="1"/>
  <c r="U614" i="2"/>
  <c r="W614" i="2" s="1"/>
  <c r="U624" i="2"/>
  <c r="W624" i="2" s="1"/>
  <c r="U636" i="2"/>
  <c r="W636" i="2" s="1"/>
  <c r="U646" i="2"/>
  <c r="W646" i="2" s="1"/>
  <c r="U656" i="2"/>
  <c r="W656" i="2" s="1"/>
  <c r="U668" i="2"/>
  <c r="W668" i="2" s="1"/>
  <c r="U678" i="2"/>
  <c r="W678" i="2" s="1"/>
  <c r="U688" i="2"/>
  <c r="W688" i="2" s="1"/>
  <c r="U700" i="2"/>
  <c r="W700" i="2" s="1"/>
  <c r="U710" i="2"/>
  <c r="W710" i="2" s="1"/>
  <c r="U720" i="2"/>
  <c r="W720" i="2" s="1"/>
  <c r="U732" i="2"/>
  <c r="W732" i="2" s="1"/>
  <c r="U742" i="2"/>
  <c r="W742" i="2" s="1"/>
  <c r="U752" i="2"/>
  <c r="W752" i="2" s="1"/>
  <c r="U764" i="2"/>
  <c r="W764" i="2" s="1"/>
  <c r="U774" i="2"/>
  <c r="W774" i="2" s="1"/>
  <c r="U783" i="2"/>
  <c r="W783" i="2" s="1"/>
  <c r="U792" i="2"/>
  <c r="W792" i="2" s="1"/>
  <c r="U801" i="2"/>
  <c r="W801" i="2" s="1"/>
  <c r="U810" i="2"/>
  <c r="W810" i="2" s="1"/>
  <c r="U818" i="2"/>
  <c r="W818" i="2" s="1"/>
  <c r="U826" i="2"/>
  <c r="W826" i="2" s="1"/>
  <c r="U834" i="2"/>
  <c r="W834" i="2" s="1"/>
  <c r="U842" i="2"/>
  <c r="W842" i="2" s="1"/>
  <c r="U850" i="2"/>
  <c r="W850" i="2" s="1"/>
  <c r="U858" i="2"/>
  <c r="W858" i="2" s="1"/>
  <c r="U866" i="2"/>
  <c r="W866" i="2" s="1"/>
  <c r="U874" i="2"/>
  <c r="W874" i="2" s="1"/>
  <c r="U882" i="2"/>
  <c r="W882" i="2" s="1"/>
  <c r="U890" i="2"/>
  <c r="W890" i="2" s="1"/>
  <c r="U898" i="2"/>
  <c r="W898" i="2" s="1"/>
  <c r="U906" i="2"/>
  <c r="W906" i="2" s="1"/>
  <c r="U914" i="2"/>
  <c r="W914" i="2" s="1"/>
  <c r="U922" i="2"/>
  <c r="W922" i="2" s="1"/>
  <c r="U930" i="2"/>
  <c r="W930" i="2" s="1"/>
  <c r="U938" i="2"/>
  <c r="W938" i="2" s="1"/>
  <c r="U946" i="2"/>
  <c r="W946" i="2" s="1"/>
  <c r="U954" i="2"/>
  <c r="W954" i="2" s="1"/>
  <c r="U962" i="2"/>
  <c r="W962" i="2" s="1"/>
  <c r="U970" i="2"/>
  <c r="W970" i="2" s="1"/>
  <c r="U978" i="2"/>
  <c r="W978" i="2" s="1"/>
  <c r="U986" i="2"/>
  <c r="W986" i="2" s="1"/>
  <c r="U994" i="2"/>
  <c r="W994" i="2" s="1"/>
  <c r="U1002" i="2"/>
  <c r="W1002" i="2" s="1"/>
  <c r="U1010" i="2"/>
  <c r="W1010" i="2" s="1"/>
  <c r="U1018" i="2"/>
  <c r="W1018" i="2" s="1"/>
  <c r="U1026" i="2"/>
  <c r="W1026" i="2" s="1"/>
  <c r="U1034" i="2"/>
  <c r="W1034" i="2" s="1"/>
  <c r="U1042" i="2"/>
  <c r="W1042" i="2" s="1"/>
  <c r="U1050" i="2"/>
  <c r="W1050" i="2" s="1"/>
  <c r="U1058" i="2"/>
  <c r="W1058" i="2" s="1"/>
  <c r="U1066" i="2"/>
  <c r="W1066" i="2" s="1"/>
  <c r="U1074" i="2"/>
  <c r="W1074" i="2" s="1"/>
  <c r="U1082" i="2"/>
  <c r="W1082" i="2" s="1"/>
  <c r="U1090" i="2"/>
  <c r="W1090" i="2" s="1"/>
  <c r="U1098" i="2"/>
  <c r="W1098" i="2" s="1"/>
  <c r="U1106" i="2"/>
  <c r="W1106" i="2" s="1"/>
  <c r="U1114" i="2"/>
  <c r="W1114" i="2" s="1"/>
  <c r="U1122" i="2"/>
  <c r="W1122" i="2" s="1"/>
  <c r="U1130" i="2"/>
  <c r="W1130" i="2" s="1"/>
  <c r="U1138" i="2"/>
  <c r="W1138" i="2" s="1"/>
  <c r="U1146" i="2"/>
  <c r="W1146" i="2" s="1"/>
  <c r="U1154" i="2"/>
  <c r="W1154" i="2" s="1"/>
  <c r="U1162" i="2"/>
  <c r="W1162" i="2" s="1"/>
  <c r="U1170" i="2"/>
  <c r="W1170" i="2" s="1"/>
  <c r="U1178" i="2"/>
  <c r="W1178" i="2" s="1"/>
  <c r="U1186" i="2"/>
  <c r="W1186" i="2" s="1"/>
  <c r="U1194" i="2"/>
  <c r="W1194" i="2" s="1"/>
  <c r="U1202" i="2"/>
  <c r="W1202" i="2" s="1"/>
  <c r="U113" i="2"/>
  <c r="W113" i="2" s="1"/>
  <c r="U197" i="2"/>
  <c r="W197" i="2" s="1"/>
  <c r="U260" i="2"/>
  <c r="W260" i="2" s="1"/>
  <c r="U344" i="2"/>
  <c r="W344" i="2" s="1"/>
  <c r="U396" i="2"/>
  <c r="W396" i="2" s="1"/>
  <c r="U439" i="2"/>
  <c r="W439" i="2" s="1"/>
  <c r="U473" i="2"/>
  <c r="W473" i="2" s="1"/>
  <c r="U501" i="2"/>
  <c r="W501" i="2" s="1"/>
  <c r="U519" i="2"/>
  <c r="W519" i="2" s="1"/>
  <c r="U533" i="2"/>
  <c r="W533" i="2" s="1"/>
  <c r="U544" i="2"/>
  <c r="W544" i="2" s="1"/>
  <c r="U558" i="2"/>
  <c r="W558" i="2" s="1"/>
  <c r="U569" i="2"/>
  <c r="W569" i="2" s="1"/>
  <c r="U583" i="2"/>
  <c r="W583" i="2" s="1"/>
  <c r="U593" i="2"/>
  <c r="W593" i="2" s="1"/>
  <c r="U605" i="2"/>
  <c r="W605" i="2" s="1"/>
  <c r="U615" i="2"/>
  <c r="W615" i="2" s="1"/>
  <c r="U625" i="2"/>
  <c r="W625" i="2" s="1"/>
  <c r="U637" i="2"/>
  <c r="W637" i="2" s="1"/>
  <c r="U647" i="2"/>
  <c r="W647" i="2" s="1"/>
  <c r="U657" i="2"/>
  <c r="W657" i="2" s="1"/>
  <c r="U669" i="2"/>
  <c r="W669" i="2" s="1"/>
  <c r="U679" i="2"/>
  <c r="W679" i="2" s="1"/>
  <c r="U689" i="2"/>
  <c r="W689" i="2" s="1"/>
  <c r="U701" i="2"/>
  <c r="W701" i="2" s="1"/>
  <c r="U711" i="2"/>
  <c r="W711" i="2" s="1"/>
  <c r="U721" i="2"/>
  <c r="W721" i="2" s="1"/>
  <c r="U733" i="2"/>
  <c r="W733" i="2" s="1"/>
  <c r="U743" i="2"/>
  <c r="W743" i="2" s="1"/>
  <c r="U753" i="2"/>
  <c r="W753" i="2" s="1"/>
  <c r="U765" i="2"/>
  <c r="W765" i="2" s="1"/>
  <c r="U775" i="2"/>
  <c r="W775" i="2" s="1"/>
  <c r="U784" i="2"/>
  <c r="W784" i="2" s="1"/>
  <c r="U793" i="2"/>
  <c r="W793" i="2" s="1"/>
  <c r="U803" i="2"/>
  <c r="W803" i="2" s="1"/>
  <c r="U811" i="2"/>
  <c r="W811" i="2" s="1"/>
  <c r="U819" i="2"/>
  <c r="W819" i="2" s="1"/>
  <c r="U827" i="2"/>
  <c r="W827" i="2" s="1"/>
  <c r="U835" i="2"/>
  <c r="W835" i="2" s="1"/>
  <c r="U843" i="2"/>
  <c r="W843" i="2" s="1"/>
  <c r="U851" i="2"/>
  <c r="W851" i="2" s="1"/>
  <c r="U859" i="2"/>
  <c r="W859" i="2" s="1"/>
  <c r="U867" i="2"/>
  <c r="W867" i="2" s="1"/>
  <c r="U875" i="2"/>
  <c r="W875" i="2" s="1"/>
  <c r="U883" i="2"/>
  <c r="W883" i="2" s="1"/>
  <c r="U891" i="2"/>
  <c r="W891" i="2" s="1"/>
  <c r="U899" i="2"/>
  <c r="W899" i="2" s="1"/>
  <c r="U907" i="2"/>
  <c r="W907" i="2" s="1"/>
  <c r="U915" i="2"/>
  <c r="W915" i="2" s="1"/>
  <c r="U923" i="2"/>
  <c r="W923" i="2" s="1"/>
  <c r="U931" i="2"/>
  <c r="W931" i="2" s="1"/>
  <c r="U939" i="2"/>
  <c r="W939" i="2" s="1"/>
  <c r="U947" i="2"/>
  <c r="W947" i="2" s="1"/>
  <c r="U955" i="2"/>
  <c r="W955" i="2" s="1"/>
  <c r="U963" i="2"/>
  <c r="W963" i="2" s="1"/>
  <c r="U971" i="2"/>
  <c r="W971" i="2" s="1"/>
  <c r="U979" i="2"/>
  <c r="W979" i="2" s="1"/>
  <c r="U987" i="2"/>
  <c r="W987" i="2" s="1"/>
  <c r="U995" i="2"/>
  <c r="W995" i="2" s="1"/>
  <c r="U1003" i="2"/>
  <c r="W1003" i="2" s="1"/>
  <c r="U1011" i="2"/>
  <c r="W1011" i="2" s="1"/>
  <c r="U1019" i="2"/>
  <c r="W1019" i="2" s="1"/>
  <c r="U1027" i="2"/>
  <c r="W1027" i="2" s="1"/>
  <c r="U1035" i="2"/>
  <c r="W1035" i="2" s="1"/>
  <c r="U1043" i="2"/>
  <c r="W1043" i="2" s="1"/>
  <c r="U1051" i="2"/>
  <c r="W1051" i="2" s="1"/>
  <c r="U1059" i="2"/>
  <c r="W1059" i="2" s="1"/>
  <c r="U1067" i="2"/>
  <c r="W1067" i="2" s="1"/>
  <c r="U1075" i="2"/>
  <c r="W1075" i="2" s="1"/>
  <c r="U1083" i="2"/>
  <c r="W1083" i="2" s="1"/>
  <c r="U1091" i="2"/>
  <c r="W1091" i="2" s="1"/>
  <c r="U1099" i="2"/>
  <c r="W1099" i="2" s="1"/>
  <c r="U1107" i="2"/>
  <c r="W1107" i="2" s="1"/>
  <c r="U1115" i="2"/>
  <c r="W1115" i="2" s="1"/>
  <c r="U1123" i="2"/>
  <c r="W1123" i="2" s="1"/>
  <c r="U1131" i="2"/>
  <c r="W1131" i="2" s="1"/>
  <c r="U1139" i="2"/>
  <c r="W1139" i="2" s="1"/>
  <c r="U1147" i="2"/>
  <c r="W1147" i="2" s="1"/>
  <c r="U1155" i="2"/>
  <c r="W1155" i="2" s="1"/>
  <c r="U1163" i="2"/>
  <c r="W1163" i="2" s="1"/>
  <c r="U1171" i="2"/>
  <c r="W1171" i="2" s="1"/>
  <c r="U1179" i="2"/>
  <c r="W1179" i="2" s="1"/>
  <c r="U1187" i="2"/>
  <c r="W1187" i="2" s="1"/>
  <c r="U1195" i="2"/>
  <c r="W1195" i="2" s="1"/>
  <c r="U1203" i="2"/>
  <c r="W1203" i="2" s="1"/>
  <c r="U124" i="2"/>
  <c r="W124" i="2" s="1"/>
  <c r="U198" i="2"/>
  <c r="W198" i="2" s="1"/>
  <c r="U270" i="2"/>
  <c r="W270" i="2" s="1"/>
  <c r="U345" i="2"/>
  <c r="W345" i="2" s="1"/>
  <c r="U398" i="2"/>
  <c r="W398" i="2" s="1"/>
  <c r="U448" i="2"/>
  <c r="W448" i="2" s="1"/>
  <c r="U480" i="2"/>
  <c r="W480" i="2" s="1"/>
  <c r="U503" i="2"/>
  <c r="W503" i="2" s="1"/>
  <c r="U520" i="2"/>
  <c r="W520" i="2" s="1"/>
  <c r="U534" i="2"/>
  <c r="W534" i="2" s="1"/>
  <c r="U545" i="2"/>
  <c r="W545" i="2" s="1"/>
  <c r="U559" i="2"/>
  <c r="W559" i="2" s="1"/>
  <c r="U573" i="2"/>
  <c r="W573" i="2" s="1"/>
  <c r="U584" i="2"/>
  <c r="W584" i="2" s="1"/>
  <c r="U596" i="2"/>
  <c r="W596" i="2" s="1"/>
  <c r="U606" i="2"/>
  <c r="W606" i="2" s="1"/>
  <c r="U616" i="2"/>
  <c r="W616" i="2" s="1"/>
  <c r="U628" i="2"/>
  <c r="W628" i="2" s="1"/>
  <c r="U638" i="2"/>
  <c r="W638" i="2" s="1"/>
  <c r="U648" i="2"/>
  <c r="W648" i="2" s="1"/>
  <c r="U660" i="2"/>
  <c r="W660" i="2" s="1"/>
  <c r="U670" i="2"/>
  <c r="W670" i="2" s="1"/>
  <c r="U680" i="2"/>
  <c r="W680" i="2" s="1"/>
  <c r="U692" i="2"/>
  <c r="W692" i="2" s="1"/>
  <c r="U702" i="2"/>
  <c r="W702" i="2" s="1"/>
  <c r="U712" i="2"/>
  <c r="W712" i="2" s="1"/>
  <c r="U724" i="2"/>
  <c r="W724" i="2" s="1"/>
  <c r="U734" i="2"/>
  <c r="W734" i="2" s="1"/>
  <c r="U744" i="2"/>
  <c r="W744" i="2" s="1"/>
  <c r="U756" i="2"/>
  <c r="W756" i="2" s="1"/>
  <c r="U766" i="2"/>
  <c r="W766" i="2" s="1"/>
  <c r="U776" i="2"/>
  <c r="W776" i="2" s="1"/>
  <c r="U785" i="2"/>
  <c r="W785" i="2" s="1"/>
  <c r="U795" i="2"/>
  <c r="W795" i="2" s="1"/>
  <c r="U804" i="2"/>
  <c r="W804" i="2" s="1"/>
  <c r="U812" i="2"/>
  <c r="W812" i="2" s="1"/>
  <c r="U820" i="2"/>
  <c r="W820" i="2" s="1"/>
  <c r="U828" i="2"/>
  <c r="W828" i="2" s="1"/>
  <c r="U836" i="2"/>
  <c r="W836" i="2" s="1"/>
  <c r="U844" i="2"/>
  <c r="W844" i="2" s="1"/>
  <c r="U852" i="2"/>
  <c r="W852" i="2" s="1"/>
  <c r="U860" i="2"/>
  <c r="W860" i="2" s="1"/>
  <c r="U868" i="2"/>
  <c r="W868" i="2" s="1"/>
  <c r="U876" i="2"/>
  <c r="W876" i="2" s="1"/>
  <c r="U884" i="2"/>
  <c r="W884" i="2" s="1"/>
  <c r="U892" i="2"/>
  <c r="W892" i="2" s="1"/>
  <c r="U900" i="2"/>
  <c r="W900" i="2" s="1"/>
  <c r="U908" i="2"/>
  <c r="W908" i="2" s="1"/>
  <c r="U916" i="2"/>
  <c r="W916" i="2" s="1"/>
  <c r="U924" i="2"/>
  <c r="W924" i="2" s="1"/>
  <c r="U932" i="2"/>
  <c r="W932" i="2" s="1"/>
  <c r="U940" i="2"/>
  <c r="W940" i="2" s="1"/>
  <c r="U948" i="2"/>
  <c r="W948" i="2" s="1"/>
  <c r="U956" i="2"/>
  <c r="W956" i="2" s="1"/>
  <c r="U964" i="2"/>
  <c r="W964" i="2" s="1"/>
  <c r="U972" i="2"/>
  <c r="W972" i="2" s="1"/>
  <c r="U980" i="2"/>
  <c r="W980" i="2" s="1"/>
  <c r="U988" i="2"/>
  <c r="W988" i="2" s="1"/>
  <c r="U996" i="2"/>
  <c r="W996" i="2" s="1"/>
  <c r="U1004" i="2"/>
  <c r="W1004" i="2" s="1"/>
  <c r="U1012" i="2"/>
  <c r="W1012" i="2" s="1"/>
  <c r="U1020" i="2"/>
  <c r="W1020" i="2" s="1"/>
  <c r="U1028" i="2"/>
  <c r="W1028" i="2" s="1"/>
  <c r="U1036" i="2"/>
  <c r="W1036" i="2" s="1"/>
  <c r="U1044" i="2"/>
  <c r="W1044" i="2" s="1"/>
  <c r="U1052" i="2"/>
  <c r="W1052" i="2" s="1"/>
  <c r="U1060" i="2"/>
  <c r="W1060" i="2" s="1"/>
  <c r="U1068" i="2"/>
  <c r="W1068" i="2" s="1"/>
  <c r="U1076" i="2"/>
  <c r="W1076" i="2" s="1"/>
  <c r="U1084" i="2"/>
  <c r="W1084" i="2" s="1"/>
  <c r="U1092" i="2"/>
  <c r="W1092" i="2" s="1"/>
  <c r="U1100" i="2"/>
  <c r="W1100" i="2" s="1"/>
  <c r="U1108" i="2"/>
  <c r="W1108" i="2" s="1"/>
  <c r="U1116" i="2"/>
  <c r="W1116" i="2" s="1"/>
  <c r="X1794" i="2"/>
  <c r="U125" i="2"/>
  <c r="W125" i="2" s="1"/>
  <c r="U209" i="2"/>
  <c r="W209" i="2" s="1"/>
  <c r="U272" i="2"/>
  <c r="W272" i="2" s="1"/>
  <c r="U355" i="2"/>
  <c r="W355" i="2" s="1"/>
  <c r="U409" i="2"/>
  <c r="W409" i="2" s="1"/>
  <c r="U449" i="2"/>
  <c r="W449" i="2" s="1"/>
  <c r="U481" i="2"/>
  <c r="W481" i="2" s="1"/>
  <c r="U509" i="2"/>
  <c r="W509" i="2" s="1"/>
  <c r="U521" i="2"/>
  <c r="W521" i="2" s="1"/>
  <c r="U535" i="2"/>
  <c r="W535" i="2" s="1"/>
  <c r="U549" i="2"/>
  <c r="W549" i="2" s="1"/>
  <c r="U560" i="2"/>
  <c r="W560" i="2" s="1"/>
  <c r="U574" i="2"/>
  <c r="W574" i="2" s="1"/>
  <c r="U585" i="2"/>
  <c r="W585" i="2" s="1"/>
  <c r="U597" i="2"/>
  <c r="W597" i="2" s="1"/>
  <c r="U607" i="2"/>
  <c r="W607" i="2" s="1"/>
  <c r="U617" i="2"/>
  <c r="W617" i="2" s="1"/>
  <c r="U629" i="2"/>
  <c r="W629" i="2" s="1"/>
  <c r="U639" i="2"/>
  <c r="W639" i="2" s="1"/>
  <c r="U649" i="2"/>
  <c r="W649" i="2" s="1"/>
  <c r="U661" i="2"/>
  <c r="W661" i="2" s="1"/>
  <c r="U671" i="2"/>
  <c r="W671" i="2" s="1"/>
  <c r="U681" i="2"/>
  <c r="W681" i="2" s="1"/>
  <c r="U693" i="2"/>
  <c r="W693" i="2" s="1"/>
  <c r="U703" i="2"/>
  <c r="W703" i="2" s="1"/>
  <c r="U713" i="2"/>
  <c r="W713" i="2" s="1"/>
  <c r="U725" i="2"/>
  <c r="W725" i="2" s="1"/>
  <c r="U735" i="2"/>
  <c r="W735" i="2" s="1"/>
  <c r="U745" i="2"/>
  <c r="W745" i="2" s="1"/>
  <c r="U757" i="2"/>
  <c r="W757" i="2" s="1"/>
  <c r="U767" i="2"/>
  <c r="W767" i="2" s="1"/>
  <c r="U777" i="2"/>
  <c r="W777" i="2" s="1"/>
  <c r="U787" i="2"/>
  <c r="W787" i="2" s="1"/>
  <c r="U796" i="2"/>
  <c r="W796" i="2" s="1"/>
  <c r="U805" i="2"/>
  <c r="W805" i="2" s="1"/>
  <c r="U813" i="2"/>
  <c r="W813" i="2" s="1"/>
  <c r="U821" i="2"/>
  <c r="W821" i="2" s="1"/>
  <c r="U829" i="2"/>
  <c r="W829" i="2" s="1"/>
  <c r="U837" i="2"/>
  <c r="W837" i="2" s="1"/>
  <c r="U845" i="2"/>
  <c r="W845" i="2" s="1"/>
  <c r="U853" i="2"/>
  <c r="W853" i="2" s="1"/>
  <c r="U861" i="2"/>
  <c r="W861" i="2" s="1"/>
  <c r="U869" i="2"/>
  <c r="W869" i="2" s="1"/>
  <c r="U877" i="2"/>
  <c r="W877" i="2" s="1"/>
  <c r="U885" i="2"/>
  <c r="W885" i="2" s="1"/>
  <c r="U893" i="2"/>
  <c r="W893" i="2" s="1"/>
  <c r="U901" i="2"/>
  <c r="W901" i="2" s="1"/>
  <c r="U909" i="2"/>
  <c r="W909" i="2" s="1"/>
  <c r="U917" i="2"/>
  <c r="W917" i="2" s="1"/>
  <c r="U925" i="2"/>
  <c r="W925" i="2" s="1"/>
  <c r="U933" i="2"/>
  <c r="W933" i="2" s="1"/>
  <c r="U941" i="2"/>
  <c r="W941" i="2" s="1"/>
  <c r="U949" i="2"/>
  <c r="W949" i="2" s="1"/>
  <c r="U957" i="2"/>
  <c r="W957" i="2" s="1"/>
  <c r="U965" i="2"/>
  <c r="W965" i="2" s="1"/>
  <c r="U973" i="2"/>
  <c r="W973" i="2" s="1"/>
  <c r="U981" i="2"/>
  <c r="W981" i="2" s="1"/>
  <c r="U989" i="2"/>
  <c r="W989" i="2" s="1"/>
  <c r="U997" i="2"/>
  <c r="W997" i="2" s="1"/>
  <c r="U1005" i="2"/>
  <c r="W1005" i="2" s="1"/>
  <c r="X1845" i="2"/>
  <c r="U148" i="2"/>
  <c r="W148" i="2" s="1"/>
  <c r="U211" i="2"/>
  <c r="W211" i="2" s="1"/>
  <c r="U294" i="2"/>
  <c r="W294" i="2" s="1"/>
  <c r="U365" i="2"/>
  <c r="W365" i="2" s="1"/>
  <c r="U417" i="2"/>
  <c r="W417" i="2" s="1"/>
  <c r="U451" i="2"/>
  <c r="W451" i="2" s="1"/>
  <c r="U484" i="2"/>
  <c r="W484" i="2" s="1"/>
  <c r="U510" i="2"/>
  <c r="W510" i="2" s="1"/>
  <c r="U525" i="2"/>
  <c r="W525" i="2" s="1"/>
  <c r="U536" i="2"/>
  <c r="W536" i="2" s="1"/>
  <c r="U550" i="2"/>
  <c r="W550" i="2" s="1"/>
  <c r="U561" i="2"/>
  <c r="W561" i="2" s="1"/>
  <c r="U575" i="2"/>
  <c r="W575" i="2" s="1"/>
  <c r="U588" i="2"/>
  <c r="W588" i="2" s="1"/>
  <c r="U598" i="2"/>
  <c r="W598" i="2" s="1"/>
  <c r="U608" i="2"/>
  <c r="W608" i="2" s="1"/>
  <c r="U620" i="2"/>
  <c r="W620" i="2" s="1"/>
  <c r="U630" i="2"/>
  <c r="W630" i="2" s="1"/>
  <c r="U640" i="2"/>
  <c r="W640" i="2" s="1"/>
  <c r="U652" i="2"/>
  <c r="W652" i="2" s="1"/>
  <c r="U662" i="2"/>
  <c r="W662" i="2" s="1"/>
  <c r="U672" i="2"/>
  <c r="W672" i="2" s="1"/>
  <c r="U684" i="2"/>
  <c r="W684" i="2" s="1"/>
  <c r="U694" i="2"/>
  <c r="W694" i="2" s="1"/>
  <c r="U704" i="2"/>
  <c r="W704" i="2" s="1"/>
  <c r="U716" i="2"/>
  <c r="W716" i="2" s="1"/>
  <c r="U726" i="2"/>
  <c r="W726" i="2" s="1"/>
  <c r="U736" i="2"/>
  <c r="W736" i="2" s="1"/>
  <c r="U748" i="2"/>
  <c r="W748" i="2" s="1"/>
  <c r="U758" i="2"/>
  <c r="W758" i="2" s="1"/>
  <c r="U768" i="2"/>
  <c r="W768" i="2" s="1"/>
  <c r="U779" i="2"/>
  <c r="W779" i="2" s="1"/>
  <c r="U788" i="2"/>
  <c r="W788" i="2" s="1"/>
  <c r="U797" i="2"/>
  <c r="W797" i="2" s="1"/>
  <c r="U806" i="2"/>
  <c r="W806" i="2" s="1"/>
  <c r="U814" i="2"/>
  <c r="W814" i="2" s="1"/>
  <c r="U822" i="2"/>
  <c r="W822" i="2" s="1"/>
  <c r="U830" i="2"/>
  <c r="W830" i="2" s="1"/>
  <c r="U838" i="2"/>
  <c r="W838" i="2" s="1"/>
  <c r="U846" i="2"/>
  <c r="W846" i="2" s="1"/>
  <c r="U854" i="2"/>
  <c r="W854" i="2" s="1"/>
  <c r="U862" i="2"/>
  <c r="W862" i="2" s="1"/>
  <c r="U870" i="2"/>
  <c r="W870" i="2" s="1"/>
  <c r="U878" i="2"/>
  <c r="W878" i="2" s="1"/>
  <c r="U886" i="2"/>
  <c r="W886" i="2" s="1"/>
  <c r="U894" i="2"/>
  <c r="W894" i="2" s="1"/>
  <c r="U902" i="2"/>
  <c r="W902" i="2" s="1"/>
  <c r="U910" i="2"/>
  <c r="W910" i="2" s="1"/>
  <c r="U918" i="2"/>
  <c r="W918" i="2" s="1"/>
  <c r="U926" i="2"/>
  <c r="W926" i="2" s="1"/>
  <c r="U934" i="2"/>
  <c r="W934" i="2" s="1"/>
  <c r="U942" i="2"/>
  <c r="W942" i="2" s="1"/>
  <c r="U950" i="2"/>
  <c r="W950" i="2" s="1"/>
  <c r="U958" i="2"/>
  <c r="W958" i="2" s="1"/>
  <c r="U966" i="2"/>
  <c r="W966" i="2" s="1"/>
  <c r="U974" i="2"/>
  <c r="W974" i="2" s="1"/>
  <c r="U982" i="2"/>
  <c r="W982" i="2" s="1"/>
  <c r="U990" i="2"/>
  <c r="W990" i="2" s="1"/>
  <c r="U998" i="2"/>
  <c r="W998" i="2" s="1"/>
  <c r="U1006" i="2"/>
  <c r="W1006" i="2" s="1"/>
  <c r="U1014" i="2"/>
  <c r="W1014" i="2" s="1"/>
  <c r="U1022" i="2"/>
  <c r="W1022" i="2" s="1"/>
  <c r="U1030" i="2"/>
  <c r="W1030" i="2" s="1"/>
  <c r="U1038" i="2"/>
  <c r="W1038" i="2" s="1"/>
  <c r="U1046" i="2"/>
  <c r="W1046" i="2" s="1"/>
  <c r="U1054" i="2"/>
  <c r="W1054" i="2" s="1"/>
  <c r="U1062" i="2"/>
  <c r="W1062" i="2" s="1"/>
  <c r="U1070" i="2"/>
  <c r="W1070" i="2" s="1"/>
  <c r="U1078" i="2"/>
  <c r="W1078" i="2" s="1"/>
  <c r="U494" i="2"/>
  <c r="W494" i="2" s="1"/>
  <c r="U472" i="2"/>
  <c r="W472" i="2" s="1"/>
  <c r="U440" i="2"/>
  <c r="W440" i="2" s="1"/>
  <c r="U399" i="2"/>
  <c r="W399" i="2" s="1"/>
  <c r="U356" i="2"/>
  <c r="W356" i="2" s="1"/>
  <c r="U296" i="2"/>
  <c r="W296" i="2" s="1"/>
  <c r="U222" i="2"/>
  <c r="W222" i="2" s="1"/>
  <c r="U163" i="2"/>
  <c r="W163" i="2" s="1"/>
  <c r="U89" i="2"/>
  <c r="W89" i="2" s="1"/>
  <c r="U77" i="2"/>
  <c r="W77" i="2" s="1"/>
  <c r="U438" i="2"/>
  <c r="W438" i="2" s="1"/>
  <c r="U408" i="2"/>
  <c r="W408" i="2" s="1"/>
  <c r="U376" i="2"/>
  <c r="W376" i="2" s="1"/>
  <c r="U333" i="2"/>
  <c r="W333" i="2" s="1"/>
  <c r="U284" i="2"/>
  <c r="W284" i="2" s="1"/>
  <c r="U236" i="2"/>
  <c r="W236" i="2" s="1"/>
  <c r="U187" i="2"/>
  <c r="W187" i="2" s="1"/>
  <c r="U137" i="2"/>
  <c r="W137" i="2" s="1"/>
  <c r="U65" i="2"/>
  <c r="W65" i="2" s="1"/>
  <c r="U502" i="2"/>
  <c r="W502" i="2" s="1"/>
  <c r="U483" i="2"/>
  <c r="W483" i="2" s="1"/>
  <c r="U460" i="2"/>
  <c r="W460" i="2" s="1"/>
  <c r="U430" i="2"/>
  <c r="W430" i="2" s="1"/>
  <c r="U407" i="2"/>
  <c r="W407" i="2" s="1"/>
  <c r="U375" i="2"/>
  <c r="W375" i="2" s="1"/>
  <c r="U332" i="2"/>
  <c r="W332" i="2" s="1"/>
  <c r="U283" i="2"/>
  <c r="W283" i="2" s="1"/>
  <c r="U233" i="2"/>
  <c r="W233" i="2" s="1"/>
  <c r="U185" i="2"/>
  <c r="W185" i="2" s="1"/>
  <c r="U136" i="2"/>
  <c r="W136" i="2" s="1"/>
  <c r="X1137" i="2"/>
  <c r="X1601" i="2"/>
  <c r="X1731" i="2"/>
  <c r="X1811" i="2"/>
  <c r="X1852" i="2"/>
  <c r="X1889" i="2"/>
  <c r="X1921" i="2"/>
  <c r="U34" i="2"/>
  <c r="W34" i="2" s="1"/>
  <c r="U53" i="2"/>
  <c r="W53" i="2" s="1"/>
  <c r="U68" i="2"/>
  <c r="W68" i="2" s="1"/>
  <c r="U80" i="2"/>
  <c r="W80" i="2" s="1"/>
  <c r="U92" i="2"/>
  <c r="W92" i="2" s="1"/>
  <c r="U104" i="2"/>
  <c r="W104" i="2" s="1"/>
  <c r="U116" i="2"/>
  <c r="W116" i="2" s="1"/>
  <c r="U129" i="2"/>
  <c r="W129" i="2" s="1"/>
  <c r="U141" i="2"/>
  <c r="W141" i="2" s="1"/>
  <c r="U153" i="2"/>
  <c r="W153" i="2" s="1"/>
  <c r="U165" i="2"/>
  <c r="W165" i="2" s="1"/>
  <c r="U177" i="2"/>
  <c r="W177" i="2" s="1"/>
  <c r="U189" i="2"/>
  <c r="W189" i="2" s="1"/>
  <c r="U201" i="2"/>
  <c r="W201" i="2" s="1"/>
  <c r="U214" i="2"/>
  <c r="W214" i="2" s="1"/>
  <c r="U227" i="2"/>
  <c r="W227" i="2" s="1"/>
  <c r="U238" i="2"/>
  <c r="W238" i="2" s="1"/>
  <c r="U251" i="2"/>
  <c r="W251" i="2" s="1"/>
  <c r="U262" i="2"/>
  <c r="W262" i="2" s="1"/>
  <c r="U275" i="2"/>
  <c r="W275" i="2" s="1"/>
  <c r="U286" i="2"/>
  <c r="W286" i="2" s="1"/>
  <c r="U300" i="2"/>
  <c r="W300" i="2" s="1"/>
  <c r="U312" i="2"/>
  <c r="W312" i="2" s="1"/>
  <c r="U324" i="2"/>
  <c r="W324" i="2" s="1"/>
  <c r="U336" i="2"/>
  <c r="W336" i="2" s="1"/>
  <c r="U348" i="2"/>
  <c r="W348" i="2" s="1"/>
  <c r="U358" i="2"/>
  <c r="W358" i="2" s="1"/>
  <c r="U368" i="2"/>
  <c r="W368" i="2" s="1"/>
  <c r="U380" i="2"/>
  <c r="W380" i="2" s="1"/>
  <c r="U390" i="2"/>
  <c r="W390" i="2" s="1"/>
  <c r="U400" i="2"/>
  <c r="W400" i="2" s="1"/>
  <c r="U411" i="2"/>
  <c r="W411" i="2" s="1"/>
  <c r="U421" i="2"/>
  <c r="W421" i="2" s="1"/>
  <c r="U431" i="2"/>
  <c r="W431" i="2" s="1"/>
  <c r="U441" i="2"/>
  <c r="W441" i="2" s="1"/>
  <c r="U453" i="2"/>
  <c r="W453" i="2" s="1"/>
  <c r="U463" i="2"/>
  <c r="W463" i="2" s="1"/>
  <c r="X1619" i="2"/>
  <c r="X1741" i="2"/>
  <c r="X1821" i="2"/>
  <c r="X1859" i="2"/>
  <c r="X1893" i="2"/>
  <c r="U12" i="2"/>
  <c r="W12" i="2" s="1"/>
  <c r="U36" i="2"/>
  <c r="W36" i="2" s="1"/>
  <c r="U56" i="2"/>
  <c r="W56" i="2" s="1"/>
  <c r="U69" i="2"/>
  <c r="W69" i="2" s="1"/>
  <c r="U81" i="2"/>
  <c r="W81" i="2" s="1"/>
  <c r="U93" i="2"/>
  <c r="W93" i="2" s="1"/>
  <c r="U105" i="2"/>
  <c r="W105" i="2" s="1"/>
  <c r="U118" i="2"/>
  <c r="W118" i="2" s="1"/>
  <c r="U131" i="2"/>
  <c r="W131" i="2" s="1"/>
  <c r="U142" i="2"/>
  <c r="W142" i="2" s="1"/>
  <c r="U155" i="2"/>
  <c r="W155" i="2" s="1"/>
  <c r="U166" i="2"/>
  <c r="W166" i="2" s="1"/>
  <c r="U179" i="2"/>
  <c r="W179" i="2" s="1"/>
  <c r="U190" i="2"/>
  <c r="W190" i="2" s="1"/>
  <c r="U204" i="2"/>
  <c r="W204" i="2" s="1"/>
  <c r="U216" i="2"/>
  <c r="W216" i="2" s="1"/>
  <c r="U228" i="2"/>
  <c r="W228" i="2" s="1"/>
  <c r="U240" i="2"/>
  <c r="W240" i="2" s="1"/>
  <c r="U252" i="2"/>
  <c r="W252" i="2" s="1"/>
  <c r="U264" i="2"/>
  <c r="W264" i="2" s="1"/>
  <c r="U276" i="2"/>
  <c r="W276" i="2" s="1"/>
  <c r="U289" i="2"/>
  <c r="W289" i="2" s="1"/>
  <c r="U301" i="2"/>
  <c r="W301" i="2" s="1"/>
  <c r="U313" i="2"/>
  <c r="W313" i="2" s="1"/>
  <c r="U325" i="2"/>
  <c r="W325" i="2" s="1"/>
  <c r="U337" i="2"/>
  <c r="W337" i="2" s="1"/>
  <c r="U349" i="2"/>
  <c r="W349" i="2" s="1"/>
  <c r="U359" i="2"/>
  <c r="W359" i="2" s="1"/>
  <c r="U371" i="2"/>
  <c r="W371" i="2" s="1"/>
  <c r="U381" i="2"/>
  <c r="W381" i="2" s="1"/>
  <c r="U391" i="2"/>
  <c r="W391" i="2" s="1"/>
  <c r="U401" i="2"/>
  <c r="W401" i="2" s="1"/>
  <c r="U412" i="2"/>
  <c r="W412" i="2" s="1"/>
  <c r="U422" i="2"/>
  <c r="W422" i="2" s="1"/>
  <c r="U432" i="2"/>
  <c r="W432" i="2" s="1"/>
  <c r="U444" i="2"/>
  <c r="W444" i="2" s="1"/>
  <c r="U454" i="2"/>
  <c r="W454" i="2" s="1"/>
  <c r="U464" i="2"/>
  <c r="W464" i="2" s="1"/>
  <c r="U475" i="2"/>
  <c r="W475" i="2" s="1"/>
  <c r="U485" i="2"/>
  <c r="W485" i="2" s="1"/>
  <c r="U495" i="2"/>
  <c r="W495" i="2" s="1"/>
  <c r="U504" i="2"/>
  <c r="W504" i="2" s="1"/>
  <c r="U513" i="2"/>
  <c r="W513" i="2" s="1"/>
  <c r="U522" i="2"/>
  <c r="W522" i="2" s="1"/>
  <c r="U530" i="2"/>
  <c r="W530" i="2" s="1"/>
  <c r="U538" i="2"/>
  <c r="W538" i="2" s="1"/>
  <c r="U546" i="2"/>
  <c r="W546" i="2" s="1"/>
  <c r="U554" i="2"/>
  <c r="W554" i="2" s="1"/>
  <c r="U562" i="2"/>
  <c r="W562" i="2" s="1"/>
  <c r="U570" i="2"/>
  <c r="W570" i="2" s="1"/>
  <c r="U578" i="2"/>
  <c r="W578" i="2" s="1"/>
  <c r="U586" i="2"/>
  <c r="W586" i="2" s="1"/>
  <c r="U594" i="2"/>
  <c r="W594" i="2" s="1"/>
  <c r="U602" i="2"/>
  <c r="W602" i="2" s="1"/>
  <c r="U610" i="2"/>
  <c r="W610" i="2" s="1"/>
  <c r="U618" i="2"/>
  <c r="W618" i="2" s="1"/>
  <c r="U626" i="2"/>
  <c r="W626" i="2" s="1"/>
  <c r="U634" i="2"/>
  <c r="W634" i="2" s="1"/>
  <c r="U642" i="2"/>
  <c r="W642" i="2" s="1"/>
  <c r="U650" i="2"/>
  <c r="W650" i="2" s="1"/>
  <c r="U658" i="2"/>
  <c r="W658" i="2" s="1"/>
  <c r="U666" i="2"/>
  <c r="W666" i="2" s="1"/>
  <c r="U674" i="2"/>
  <c r="W674" i="2" s="1"/>
  <c r="U682" i="2"/>
  <c r="W682" i="2" s="1"/>
  <c r="U690" i="2"/>
  <c r="W690" i="2" s="1"/>
  <c r="U698" i="2"/>
  <c r="W698" i="2" s="1"/>
  <c r="U706" i="2"/>
  <c r="W706" i="2" s="1"/>
  <c r="U714" i="2"/>
  <c r="W714" i="2" s="1"/>
  <c r="U722" i="2"/>
  <c r="W722" i="2" s="1"/>
  <c r="U730" i="2"/>
  <c r="W730" i="2" s="1"/>
  <c r="U738" i="2"/>
  <c r="W738" i="2" s="1"/>
  <c r="U746" i="2"/>
  <c r="W746" i="2" s="1"/>
  <c r="U754" i="2"/>
  <c r="W754" i="2" s="1"/>
  <c r="U762" i="2"/>
  <c r="W762" i="2" s="1"/>
  <c r="U770" i="2"/>
  <c r="W770" i="2" s="1"/>
  <c r="U778" i="2"/>
  <c r="W778" i="2" s="1"/>
  <c r="U786" i="2"/>
  <c r="W786" i="2" s="1"/>
  <c r="U794" i="2"/>
  <c r="W794" i="2" s="1"/>
  <c r="U802" i="2"/>
  <c r="W802" i="2" s="1"/>
  <c r="X1650" i="2"/>
  <c r="X1748" i="2"/>
  <c r="X1825" i="2"/>
  <c r="X1861" i="2"/>
  <c r="X1899" i="2"/>
  <c r="U14" i="2"/>
  <c r="W14" i="2" s="1"/>
  <c r="U40" i="2"/>
  <c r="W40" i="2" s="1"/>
  <c r="U57" i="2"/>
  <c r="W57" i="2" s="1"/>
  <c r="U70" i="2"/>
  <c r="W70" i="2" s="1"/>
  <c r="U83" i="2"/>
  <c r="W83" i="2" s="1"/>
  <c r="U94" i="2"/>
  <c r="W94" i="2" s="1"/>
  <c r="U108" i="2"/>
  <c r="W108" i="2" s="1"/>
  <c r="U120" i="2"/>
  <c r="W120" i="2" s="1"/>
  <c r="U132" i="2"/>
  <c r="W132" i="2" s="1"/>
  <c r="U144" i="2"/>
  <c r="W144" i="2" s="1"/>
  <c r="U156" i="2"/>
  <c r="W156" i="2" s="1"/>
  <c r="U168" i="2"/>
  <c r="W168" i="2" s="1"/>
  <c r="U180" i="2"/>
  <c r="W180" i="2" s="1"/>
  <c r="U193" i="2"/>
  <c r="W193" i="2" s="1"/>
  <c r="U205" i="2"/>
  <c r="W205" i="2" s="1"/>
  <c r="U217" i="2"/>
  <c r="W217" i="2" s="1"/>
  <c r="U229" i="2"/>
  <c r="W229" i="2" s="1"/>
  <c r="U241" i="2"/>
  <c r="W241" i="2" s="1"/>
  <c r="U253" i="2"/>
  <c r="W253" i="2" s="1"/>
  <c r="U265" i="2"/>
  <c r="W265" i="2" s="1"/>
  <c r="U278" i="2"/>
  <c r="W278" i="2" s="1"/>
  <c r="U291" i="2"/>
  <c r="W291" i="2" s="1"/>
  <c r="U302" i="2"/>
  <c r="W302" i="2" s="1"/>
  <c r="U315" i="2"/>
  <c r="W315" i="2" s="1"/>
  <c r="U326" i="2"/>
  <c r="W326" i="2" s="1"/>
  <c r="U339" i="2"/>
  <c r="W339" i="2" s="1"/>
  <c r="U350" i="2"/>
  <c r="W350" i="2" s="1"/>
  <c r="U361" i="2"/>
  <c r="W361" i="2" s="1"/>
  <c r="U372" i="2"/>
  <c r="W372" i="2" s="1"/>
  <c r="U382" i="2"/>
  <c r="W382" i="2" s="1"/>
  <c r="U392" i="2"/>
  <c r="W392" i="2" s="1"/>
  <c r="U403" i="2"/>
  <c r="W403" i="2" s="1"/>
  <c r="U413" i="2"/>
  <c r="W413" i="2" s="1"/>
  <c r="U423" i="2"/>
  <c r="W423" i="2" s="1"/>
  <c r="U435" i="2"/>
  <c r="W435" i="2" s="1"/>
  <c r="U445" i="2"/>
  <c r="W445" i="2" s="1"/>
  <c r="U455" i="2"/>
  <c r="W455" i="2" s="1"/>
  <c r="U465" i="2"/>
  <c r="W465" i="2" s="1"/>
  <c r="U476" i="2"/>
  <c r="W476" i="2" s="1"/>
  <c r="U486" i="2"/>
  <c r="W486" i="2" s="1"/>
  <c r="U496" i="2"/>
  <c r="W496" i="2" s="1"/>
  <c r="U505" i="2"/>
  <c r="W505" i="2" s="1"/>
  <c r="U515" i="2"/>
  <c r="W515" i="2" s="1"/>
  <c r="U523" i="2"/>
  <c r="W523" i="2" s="1"/>
  <c r="U531" i="2"/>
  <c r="W531" i="2" s="1"/>
  <c r="U539" i="2"/>
  <c r="W539" i="2" s="1"/>
  <c r="U547" i="2"/>
  <c r="W547" i="2" s="1"/>
  <c r="U555" i="2"/>
  <c r="W555" i="2" s="1"/>
  <c r="U563" i="2"/>
  <c r="W563" i="2" s="1"/>
  <c r="U571" i="2"/>
  <c r="W571" i="2" s="1"/>
  <c r="U579" i="2"/>
  <c r="W579" i="2" s="1"/>
  <c r="U587" i="2"/>
  <c r="W587" i="2" s="1"/>
  <c r="U595" i="2"/>
  <c r="W595" i="2" s="1"/>
  <c r="U603" i="2"/>
  <c r="W603" i="2" s="1"/>
  <c r="U611" i="2"/>
  <c r="W611" i="2" s="1"/>
  <c r="U619" i="2"/>
  <c r="W619" i="2" s="1"/>
  <c r="U627" i="2"/>
  <c r="W627" i="2" s="1"/>
  <c r="U635" i="2"/>
  <c r="W635" i="2" s="1"/>
  <c r="U643" i="2"/>
  <c r="W643" i="2" s="1"/>
  <c r="U651" i="2"/>
  <c r="W651" i="2" s="1"/>
  <c r="U659" i="2"/>
  <c r="W659" i="2" s="1"/>
  <c r="U667" i="2"/>
  <c r="W667" i="2" s="1"/>
  <c r="U675" i="2"/>
  <c r="W675" i="2" s="1"/>
  <c r="U683" i="2"/>
  <c r="W683" i="2" s="1"/>
  <c r="U691" i="2"/>
  <c r="W691" i="2" s="1"/>
  <c r="U699" i="2"/>
  <c r="W699" i="2" s="1"/>
  <c r="U707" i="2"/>
  <c r="W707" i="2" s="1"/>
  <c r="U715" i="2"/>
  <c r="W715" i="2" s="1"/>
  <c r="U723" i="2"/>
  <c r="W723" i="2" s="1"/>
  <c r="U731" i="2"/>
  <c r="W731" i="2" s="1"/>
  <c r="U739" i="2"/>
  <c r="W739" i="2" s="1"/>
  <c r="U747" i="2"/>
  <c r="W747" i="2" s="1"/>
  <c r="U755" i="2"/>
  <c r="W755" i="2" s="1"/>
  <c r="U763" i="2"/>
  <c r="W763" i="2" s="1"/>
  <c r="U771" i="2"/>
  <c r="W771" i="2" s="1"/>
  <c r="X1671" i="2"/>
  <c r="X1761" i="2"/>
  <c r="X1828" i="2"/>
  <c r="X1871" i="2"/>
  <c r="X1905" i="2"/>
  <c r="U20" i="2"/>
  <c r="W20" i="2" s="1"/>
  <c r="U42" i="2"/>
  <c r="W42" i="2" s="1"/>
  <c r="U59" i="2"/>
  <c r="W59" i="2" s="1"/>
  <c r="U72" i="2"/>
  <c r="W72" i="2" s="1"/>
  <c r="U84" i="2"/>
  <c r="W84" i="2" s="1"/>
  <c r="U97" i="2"/>
  <c r="W97" i="2" s="1"/>
  <c r="U109" i="2"/>
  <c r="W109" i="2" s="1"/>
  <c r="U121" i="2"/>
  <c r="W121" i="2" s="1"/>
  <c r="U133" i="2"/>
  <c r="W133" i="2" s="1"/>
  <c r="U145" i="2"/>
  <c r="W145" i="2" s="1"/>
  <c r="U157" i="2"/>
  <c r="W157" i="2" s="1"/>
  <c r="U169" i="2"/>
  <c r="W169" i="2" s="1"/>
  <c r="U182" i="2"/>
  <c r="W182" i="2" s="1"/>
  <c r="U195" i="2"/>
  <c r="W195" i="2" s="1"/>
  <c r="U206" i="2"/>
  <c r="W206" i="2" s="1"/>
  <c r="U219" i="2"/>
  <c r="W219" i="2" s="1"/>
  <c r="U230" i="2"/>
  <c r="W230" i="2" s="1"/>
  <c r="U243" i="2"/>
  <c r="W243" i="2" s="1"/>
  <c r="U254" i="2"/>
  <c r="W254" i="2" s="1"/>
  <c r="U268" i="2"/>
  <c r="W268" i="2" s="1"/>
  <c r="U280" i="2"/>
  <c r="W280" i="2" s="1"/>
  <c r="U292" i="2"/>
  <c r="W292" i="2" s="1"/>
  <c r="U304" i="2"/>
  <c r="W304" i="2" s="1"/>
  <c r="U316" i="2"/>
  <c r="W316" i="2" s="1"/>
  <c r="U328" i="2"/>
  <c r="W328" i="2" s="1"/>
  <c r="U340" i="2"/>
  <c r="W340" i="2" s="1"/>
  <c r="U352" i="2"/>
  <c r="W352" i="2" s="1"/>
  <c r="U363" i="2"/>
  <c r="W363" i="2" s="1"/>
  <c r="U373" i="2"/>
  <c r="W373" i="2" s="1"/>
  <c r="U383" i="2"/>
  <c r="W383" i="2" s="1"/>
  <c r="U393" i="2"/>
  <c r="W393" i="2" s="1"/>
  <c r="U404" i="2"/>
  <c r="W404" i="2" s="1"/>
  <c r="U414" i="2"/>
  <c r="W414" i="2" s="1"/>
  <c r="U425" i="2"/>
  <c r="W425" i="2" s="1"/>
  <c r="U436" i="2"/>
  <c r="W436" i="2" s="1"/>
  <c r="U446" i="2"/>
  <c r="W446" i="2" s="1"/>
  <c r="U456" i="2"/>
  <c r="W456" i="2" s="1"/>
  <c r="U467" i="2"/>
  <c r="W467" i="2" s="1"/>
  <c r="U477" i="2"/>
  <c r="W477" i="2" s="1"/>
  <c r="U487" i="2"/>
  <c r="W487" i="2" s="1"/>
  <c r="U497" i="2"/>
  <c r="W497" i="2" s="1"/>
  <c r="U507" i="2"/>
  <c r="W507" i="2" s="1"/>
  <c r="U516" i="2"/>
  <c r="W516" i="2" s="1"/>
  <c r="U524" i="2"/>
  <c r="W524" i="2" s="1"/>
  <c r="U532" i="2"/>
  <c r="W532" i="2" s="1"/>
  <c r="U540" i="2"/>
  <c r="W540" i="2" s="1"/>
  <c r="U548" i="2"/>
  <c r="W548" i="2" s="1"/>
  <c r="U556" i="2"/>
  <c r="W556" i="2" s="1"/>
  <c r="U564" i="2"/>
  <c r="W564" i="2" s="1"/>
  <c r="U572" i="2"/>
  <c r="W572" i="2" s="1"/>
  <c r="U580" i="2"/>
  <c r="W580" i="2" s="1"/>
  <c r="X1675" i="2"/>
  <c r="X1763" i="2"/>
  <c r="X1837" i="2"/>
  <c r="X1874" i="2"/>
  <c r="X1907" i="2"/>
  <c r="U22" i="2"/>
  <c r="W22" i="2" s="1"/>
  <c r="U44" i="2"/>
  <c r="W44" i="2" s="1"/>
  <c r="U60" i="2"/>
  <c r="W60" i="2" s="1"/>
  <c r="U73" i="2"/>
  <c r="W73" i="2" s="1"/>
  <c r="U86" i="2"/>
  <c r="W86" i="2" s="1"/>
  <c r="U99" i="2"/>
  <c r="W99" i="2" s="1"/>
  <c r="U110" i="2"/>
  <c r="W110" i="2" s="1"/>
  <c r="U123" i="2"/>
  <c r="W123" i="2" s="1"/>
  <c r="U134" i="2"/>
  <c r="W134" i="2" s="1"/>
  <c r="U147" i="2"/>
  <c r="W147" i="2" s="1"/>
  <c r="U158" i="2"/>
  <c r="W158" i="2" s="1"/>
  <c r="U172" i="2"/>
  <c r="W172" i="2" s="1"/>
  <c r="U184" i="2"/>
  <c r="W184" i="2" s="1"/>
  <c r="U196" i="2"/>
  <c r="W196" i="2" s="1"/>
  <c r="U208" i="2"/>
  <c r="W208" i="2" s="1"/>
  <c r="U220" i="2"/>
  <c r="W220" i="2" s="1"/>
  <c r="U232" i="2"/>
  <c r="W232" i="2" s="1"/>
  <c r="U244" i="2"/>
  <c r="W244" i="2" s="1"/>
  <c r="U257" i="2"/>
  <c r="W257" i="2" s="1"/>
  <c r="U269" i="2"/>
  <c r="W269" i="2" s="1"/>
  <c r="U281" i="2"/>
  <c r="W281" i="2" s="1"/>
  <c r="U293" i="2"/>
  <c r="W293" i="2" s="1"/>
  <c r="U305" i="2"/>
  <c r="W305" i="2" s="1"/>
  <c r="U317" i="2"/>
  <c r="W317" i="2" s="1"/>
  <c r="U329" i="2"/>
  <c r="W329" i="2" s="1"/>
  <c r="U342" i="2"/>
  <c r="W342" i="2" s="1"/>
  <c r="U353" i="2"/>
  <c r="W353" i="2" s="1"/>
  <c r="U364" i="2"/>
  <c r="W364" i="2" s="1"/>
  <c r="U374" i="2"/>
  <c r="W374" i="2" s="1"/>
  <c r="U384" i="2"/>
  <c r="W384" i="2" s="1"/>
  <c r="U395" i="2"/>
  <c r="W395" i="2" s="1"/>
  <c r="U405" i="2"/>
  <c r="W405" i="2" s="1"/>
  <c r="U416" i="2"/>
  <c r="W416" i="2" s="1"/>
  <c r="U427" i="2"/>
  <c r="W427" i="2" s="1"/>
  <c r="U437" i="2"/>
  <c r="W437" i="2" s="1"/>
  <c r="U447" i="2"/>
  <c r="W447" i="2" s="1"/>
  <c r="U457" i="2"/>
  <c r="W457" i="2" s="1"/>
  <c r="U468" i="2"/>
  <c r="W468" i="2" s="1"/>
  <c r="U478" i="2"/>
  <c r="W478" i="2" s="1"/>
  <c r="U489" i="2"/>
  <c r="W489" i="2" s="1"/>
  <c r="U499" i="2"/>
  <c r="W499" i="2" s="1"/>
  <c r="U508" i="2"/>
  <c r="W508" i="2" s="1"/>
  <c r="X1695" i="2"/>
  <c r="X1775" i="2"/>
  <c r="X1841" i="2"/>
  <c r="X1876" i="2"/>
  <c r="X1909" i="2"/>
  <c r="U23" i="2"/>
  <c r="W23" i="2" s="1"/>
  <c r="U45" i="2"/>
  <c r="W45" i="2" s="1"/>
  <c r="U61" i="2"/>
  <c r="W61" i="2" s="1"/>
  <c r="U76" i="2"/>
  <c r="W76" i="2" s="1"/>
  <c r="U88" i="2"/>
  <c r="W88" i="2" s="1"/>
  <c r="U100" i="2"/>
  <c r="W100" i="2" s="1"/>
  <c r="U112" i="2"/>
  <c r="W112" i="2" s="1"/>
  <c r="X1555" i="2"/>
  <c r="X1699" i="2"/>
  <c r="X1591" i="2"/>
  <c r="X1711" i="2"/>
  <c r="X1805" i="2"/>
  <c r="X1850" i="2"/>
  <c r="X1885" i="2"/>
  <c r="X1917" i="2"/>
  <c r="U30" i="2"/>
  <c r="W30" i="2" s="1"/>
  <c r="U52" i="2"/>
  <c r="W52" i="2" s="1"/>
  <c r="U67" i="2"/>
  <c r="W67" i="2" s="1"/>
  <c r="U78" i="2"/>
  <c r="W78" i="2" s="1"/>
  <c r="U91" i="2"/>
  <c r="W91" i="2" s="1"/>
  <c r="U102" i="2"/>
  <c r="W102" i="2" s="1"/>
  <c r="U115" i="2"/>
  <c r="W115" i="2" s="1"/>
  <c r="U126" i="2"/>
  <c r="W126" i="2" s="1"/>
  <c r="U140" i="2"/>
  <c r="W140" i="2" s="1"/>
  <c r="U152" i="2"/>
  <c r="W152" i="2" s="1"/>
  <c r="U164" i="2"/>
  <c r="W164" i="2" s="1"/>
  <c r="U176" i="2"/>
  <c r="W176" i="2" s="1"/>
  <c r="U188" i="2"/>
  <c r="W188" i="2" s="1"/>
  <c r="U200" i="2"/>
  <c r="W200" i="2" s="1"/>
  <c r="U212" i="2"/>
  <c r="W212" i="2" s="1"/>
  <c r="U225" i="2"/>
  <c r="W225" i="2" s="1"/>
  <c r="U237" i="2"/>
  <c r="W237" i="2" s="1"/>
  <c r="U249" i="2"/>
  <c r="W249" i="2" s="1"/>
  <c r="U261" i="2"/>
  <c r="W261" i="2" s="1"/>
  <c r="U273" i="2"/>
  <c r="W273" i="2" s="1"/>
  <c r="U285" i="2"/>
  <c r="W285" i="2" s="1"/>
  <c r="U297" i="2"/>
  <c r="W297" i="2" s="1"/>
  <c r="U310" i="2"/>
  <c r="W310" i="2" s="1"/>
  <c r="U323" i="2"/>
  <c r="W323" i="2" s="1"/>
  <c r="U334" i="2"/>
  <c r="W334" i="2" s="1"/>
  <c r="U347" i="2"/>
  <c r="W347" i="2" s="1"/>
  <c r="U357" i="2"/>
  <c r="W357" i="2" s="1"/>
  <c r="U367" i="2"/>
  <c r="W367" i="2" s="1"/>
  <c r="U377" i="2"/>
  <c r="W377" i="2" s="1"/>
  <c r="X1791" i="2"/>
  <c r="X1727" i="2"/>
  <c r="X1647" i="2"/>
  <c r="U488" i="2"/>
  <c r="W488" i="2" s="1"/>
  <c r="U479" i="2"/>
  <c r="W479" i="2" s="1"/>
  <c r="U470" i="2"/>
  <c r="W470" i="2" s="1"/>
  <c r="U461" i="2"/>
  <c r="W461" i="2" s="1"/>
  <c r="U452" i="2"/>
  <c r="W452" i="2" s="1"/>
  <c r="U443" i="2"/>
  <c r="W443" i="2" s="1"/>
  <c r="U433" i="2"/>
  <c r="W433" i="2" s="1"/>
  <c r="U424" i="2"/>
  <c r="W424" i="2" s="1"/>
  <c r="U415" i="2"/>
  <c r="W415" i="2" s="1"/>
  <c r="U406" i="2"/>
  <c r="W406" i="2" s="1"/>
  <c r="U397" i="2"/>
  <c r="W397" i="2" s="1"/>
  <c r="U388" i="2"/>
  <c r="W388" i="2" s="1"/>
  <c r="U379" i="2"/>
  <c r="W379" i="2" s="1"/>
  <c r="U369" i="2"/>
  <c r="W369" i="2" s="1"/>
  <c r="U360" i="2"/>
  <c r="W360" i="2" s="1"/>
  <c r="U351" i="2"/>
  <c r="W351" i="2" s="1"/>
  <c r="U341" i="2"/>
  <c r="W341" i="2" s="1"/>
  <c r="U331" i="2"/>
  <c r="W331" i="2" s="1"/>
  <c r="U320" i="2"/>
  <c r="W320" i="2" s="1"/>
  <c r="U309" i="2"/>
  <c r="W309" i="2" s="1"/>
  <c r="U299" i="2"/>
  <c r="W299" i="2" s="1"/>
  <c r="U288" i="2"/>
  <c r="W288" i="2" s="1"/>
  <c r="U277" i="2"/>
  <c r="W277" i="2" s="1"/>
  <c r="U267" i="2"/>
  <c r="W267" i="2" s="1"/>
  <c r="U256" i="2"/>
  <c r="W256" i="2" s="1"/>
  <c r="U245" i="2"/>
  <c r="W245" i="2" s="1"/>
  <c r="U235" i="2"/>
  <c r="W235" i="2" s="1"/>
  <c r="U224" i="2"/>
  <c r="W224" i="2" s="1"/>
  <c r="U213" i="2"/>
  <c r="W213" i="2" s="1"/>
  <c r="U203" i="2"/>
  <c r="W203" i="2" s="1"/>
  <c r="U192" i="2"/>
  <c r="W192" i="2" s="1"/>
  <c r="U181" i="2"/>
  <c r="W181" i="2" s="1"/>
  <c r="U171" i="2"/>
  <c r="W171" i="2" s="1"/>
  <c r="U160" i="2"/>
  <c r="W160" i="2" s="1"/>
  <c r="U149" i="2"/>
  <c r="W149" i="2" s="1"/>
  <c r="U139" i="2"/>
  <c r="W139" i="2" s="1"/>
  <c r="U128" i="2"/>
  <c r="W128" i="2" s="1"/>
  <c r="U117" i="2"/>
  <c r="W117" i="2" s="1"/>
  <c r="U107" i="2"/>
  <c r="W107" i="2" s="1"/>
  <c r="U96" i="2"/>
  <c r="W96" i="2" s="1"/>
  <c r="U85" i="2"/>
  <c r="W85" i="2" s="1"/>
  <c r="U75" i="2"/>
  <c r="W75" i="2" s="1"/>
  <c r="U64" i="2"/>
  <c r="W64" i="2" s="1"/>
  <c r="U51" i="2"/>
  <c r="W51" i="2" s="1"/>
  <c r="U32" i="2"/>
  <c r="W32" i="2" s="1"/>
  <c r="U8" i="2"/>
  <c r="W8" i="2" s="1"/>
  <c r="X1897" i="2"/>
  <c r="X1865" i="2"/>
  <c r="X1834" i="2"/>
  <c r="X1779" i="2"/>
  <c r="X1715" i="2"/>
  <c r="X1626" i="2"/>
  <c r="X1540" i="2"/>
  <c r="U48" i="2"/>
  <c r="W48" i="2" s="1"/>
  <c r="U39" i="2"/>
  <c r="W39" i="2" s="1"/>
  <c r="U29" i="2"/>
  <c r="W29" i="2" s="1"/>
  <c r="U18" i="2"/>
  <c r="W18" i="2" s="1"/>
  <c r="U7" i="2"/>
  <c r="W7" i="2" s="1"/>
  <c r="X1914" i="2"/>
  <c r="X1903" i="2"/>
  <c r="X1892" i="2"/>
  <c r="X1882" i="2"/>
  <c r="X1869" i="2"/>
  <c r="X1857" i="2"/>
  <c r="X1844" i="2"/>
  <c r="X1833" i="2"/>
  <c r="X1820" i="2"/>
  <c r="X1804" i="2"/>
  <c r="X1789" i="2"/>
  <c r="X1773" i="2"/>
  <c r="X1755" i="2"/>
  <c r="X1740" i="2"/>
  <c r="X1725" i="2"/>
  <c r="X1708" i="2"/>
  <c r="X1693" i="2"/>
  <c r="X1667" i="2"/>
  <c r="X1645" i="2"/>
  <c r="X1617" i="2"/>
  <c r="X1586" i="2"/>
  <c r="X1536" i="2"/>
  <c r="U343" i="2"/>
  <c r="W343" i="2" s="1"/>
  <c r="U335" i="2"/>
  <c r="W335" i="2" s="1"/>
  <c r="U327" i="2"/>
  <c r="W327" i="2" s="1"/>
  <c r="U319" i="2"/>
  <c r="W319" i="2" s="1"/>
  <c r="U311" i="2"/>
  <c r="W311" i="2" s="1"/>
  <c r="U303" i="2"/>
  <c r="W303" i="2" s="1"/>
  <c r="U295" i="2"/>
  <c r="W295" i="2" s="1"/>
  <c r="U287" i="2"/>
  <c r="W287" i="2" s="1"/>
  <c r="U279" i="2"/>
  <c r="W279" i="2" s="1"/>
  <c r="U271" i="2"/>
  <c r="W271" i="2" s="1"/>
  <c r="U263" i="2"/>
  <c r="W263" i="2" s="1"/>
  <c r="U255" i="2"/>
  <c r="W255" i="2" s="1"/>
  <c r="U247" i="2"/>
  <c r="W247" i="2" s="1"/>
  <c r="U239" i="2"/>
  <c r="W239" i="2" s="1"/>
  <c r="U231" i="2"/>
  <c r="W231" i="2" s="1"/>
  <c r="U223" i="2"/>
  <c r="W223" i="2" s="1"/>
  <c r="U215" i="2"/>
  <c r="W215" i="2" s="1"/>
  <c r="U207" i="2"/>
  <c r="W207" i="2" s="1"/>
  <c r="U199" i="2"/>
  <c r="W199" i="2" s="1"/>
  <c r="U191" i="2"/>
  <c r="W191" i="2" s="1"/>
  <c r="U183" i="2"/>
  <c r="W183" i="2" s="1"/>
  <c r="U175" i="2"/>
  <c r="W175" i="2" s="1"/>
  <c r="U167" i="2"/>
  <c r="W167" i="2" s="1"/>
  <c r="U159" i="2"/>
  <c r="W159" i="2" s="1"/>
  <c r="U151" i="2"/>
  <c r="W151" i="2" s="1"/>
  <c r="U143" i="2"/>
  <c r="W143" i="2" s="1"/>
  <c r="U135" i="2"/>
  <c r="W135" i="2" s="1"/>
  <c r="U127" i="2"/>
  <c r="W127" i="2" s="1"/>
  <c r="U119" i="2"/>
  <c r="W119" i="2" s="1"/>
  <c r="U111" i="2"/>
  <c r="W111" i="2" s="1"/>
  <c r="U103" i="2"/>
  <c r="W103" i="2" s="1"/>
  <c r="U95" i="2"/>
  <c r="W95" i="2" s="1"/>
  <c r="U87" i="2"/>
  <c r="W87" i="2" s="1"/>
  <c r="U79" i="2"/>
  <c r="W79" i="2" s="1"/>
  <c r="U71" i="2"/>
  <c r="W71" i="2" s="1"/>
  <c r="U63" i="2"/>
  <c r="W63" i="2" s="1"/>
  <c r="U55" i="2"/>
  <c r="W55" i="2" s="1"/>
  <c r="U47" i="2"/>
  <c r="W47" i="2" s="1"/>
  <c r="U38" i="2"/>
  <c r="W38" i="2" s="1"/>
  <c r="U28" i="2"/>
  <c r="W28" i="2" s="1"/>
  <c r="U16" i="2"/>
  <c r="W16" i="2" s="1"/>
  <c r="U6" i="2"/>
  <c r="W6" i="2" s="1"/>
  <c r="X1913" i="2"/>
  <c r="X1901" i="2"/>
  <c r="X1891" i="2"/>
  <c r="X1881" i="2"/>
  <c r="X1867" i="2"/>
  <c r="X1855" i="2"/>
  <c r="X1843" i="2"/>
  <c r="X1831" i="2"/>
  <c r="X1818" i="2"/>
  <c r="X1803" i="2"/>
  <c r="X1787" i="2"/>
  <c r="X1770" i="2"/>
  <c r="X1754" i="2"/>
  <c r="X1739" i="2"/>
  <c r="X1723" i="2"/>
  <c r="X1707" i="2"/>
  <c r="X1690" i="2"/>
  <c r="X1665" i="2"/>
  <c r="X1635" i="2"/>
  <c r="X1611" i="2"/>
  <c r="X1575" i="2"/>
  <c r="X1360" i="2"/>
  <c r="U62" i="2"/>
  <c r="W62" i="2" s="1"/>
  <c r="U54" i="2"/>
  <c r="W54" i="2" s="1"/>
  <c r="U46" i="2"/>
  <c r="W46" i="2" s="1"/>
  <c r="U37" i="2"/>
  <c r="W37" i="2" s="1"/>
  <c r="U26" i="2"/>
  <c r="W26" i="2" s="1"/>
  <c r="U15" i="2"/>
  <c r="W15" i="2" s="1"/>
  <c r="X1922" i="2"/>
  <c r="X1911" i="2"/>
  <c r="X1900" i="2"/>
  <c r="X1890" i="2"/>
  <c r="X1877" i="2"/>
  <c r="X1866" i="2"/>
  <c r="X1853" i="2"/>
  <c r="X1842" i="2"/>
  <c r="X1829" i="2"/>
  <c r="X1817" i="2"/>
  <c r="X1802" i="2"/>
  <c r="X1785" i="2"/>
  <c r="X1769" i="2"/>
  <c r="X1753" i="2"/>
  <c r="X1738" i="2"/>
  <c r="X1721" i="2"/>
  <c r="X1706" i="2"/>
  <c r="X1689" i="2"/>
  <c r="X1659" i="2"/>
  <c r="X1634" i="2"/>
  <c r="X1609" i="2"/>
  <c r="X1573" i="2"/>
  <c r="X1215" i="2"/>
  <c r="X1815" i="2"/>
  <c r="X1797" i="2"/>
  <c r="X1781" i="2"/>
  <c r="X1765" i="2"/>
  <c r="X1751" i="2"/>
  <c r="X1737" i="2"/>
  <c r="X1719" i="2"/>
  <c r="X1705" i="2"/>
  <c r="X1682" i="2"/>
  <c r="X1657" i="2"/>
  <c r="X1633" i="2"/>
  <c r="X1607" i="2"/>
  <c r="X1570" i="2"/>
  <c r="X1087" i="2"/>
  <c r="U13" i="2"/>
  <c r="W13" i="2" s="1"/>
  <c r="X1919" i="2"/>
  <c r="X1908" i="2"/>
  <c r="X1898" i="2"/>
  <c r="X1887" i="2"/>
  <c r="X1875" i="2"/>
  <c r="X1863" i="2"/>
  <c r="X1851" i="2"/>
  <c r="X1839" i="2"/>
  <c r="X1827" i="2"/>
  <c r="X1812" i="2"/>
  <c r="X1796" i="2"/>
  <c r="X1780" i="2"/>
  <c r="X1764" i="2"/>
  <c r="X1749" i="2"/>
  <c r="X1732" i="2"/>
  <c r="X1717" i="2"/>
  <c r="X1700" i="2"/>
  <c r="X1677" i="2"/>
  <c r="X1651" i="2"/>
  <c r="X1631" i="2"/>
  <c r="X1605" i="2"/>
  <c r="X1561" i="2"/>
  <c r="X1055" i="2"/>
  <c r="U514" i="2"/>
  <c r="W514" i="2" s="1"/>
  <c r="U506" i="2"/>
  <c r="W506" i="2" s="1"/>
  <c r="U498" i="2"/>
  <c r="W498" i="2" s="1"/>
  <c r="U490" i="2"/>
  <c r="W490" i="2" s="1"/>
  <c r="U482" i="2"/>
  <c r="W482" i="2" s="1"/>
  <c r="U474" i="2"/>
  <c r="W474" i="2" s="1"/>
  <c r="U466" i="2"/>
  <c r="W466" i="2" s="1"/>
  <c r="U458" i="2"/>
  <c r="W458" i="2" s="1"/>
  <c r="U450" i="2"/>
  <c r="W450" i="2" s="1"/>
  <c r="U442" i="2"/>
  <c r="W442" i="2" s="1"/>
  <c r="U434" i="2"/>
  <c r="W434" i="2" s="1"/>
  <c r="U426" i="2"/>
  <c r="W426" i="2" s="1"/>
  <c r="U418" i="2"/>
  <c r="W418" i="2" s="1"/>
  <c r="U410" i="2"/>
  <c r="W410" i="2" s="1"/>
  <c r="U402" i="2"/>
  <c r="W402" i="2" s="1"/>
  <c r="U394" i="2"/>
  <c r="W394" i="2" s="1"/>
  <c r="U386" i="2"/>
  <c r="W386" i="2" s="1"/>
  <c r="U378" i="2"/>
  <c r="W378" i="2" s="1"/>
  <c r="U370" i="2"/>
  <c r="W370" i="2" s="1"/>
  <c r="U362" i="2"/>
  <c r="W362" i="2" s="1"/>
  <c r="U354" i="2"/>
  <c r="W354" i="2" s="1"/>
  <c r="U346" i="2"/>
  <c r="W346" i="2" s="1"/>
  <c r="U338" i="2"/>
  <c r="W338" i="2" s="1"/>
  <c r="U330" i="2"/>
  <c r="W330" i="2" s="1"/>
  <c r="U322" i="2"/>
  <c r="W322" i="2" s="1"/>
  <c r="U314" i="2"/>
  <c r="W314" i="2" s="1"/>
  <c r="U306" i="2"/>
  <c r="W306" i="2" s="1"/>
  <c r="U298" i="2"/>
  <c r="W298" i="2" s="1"/>
  <c r="U290" i="2"/>
  <c r="W290" i="2" s="1"/>
  <c r="U282" i="2"/>
  <c r="W282" i="2" s="1"/>
  <c r="U274" i="2"/>
  <c r="W274" i="2" s="1"/>
  <c r="U266" i="2"/>
  <c r="W266" i="2" s="1"/>
  <c r="U258" i="2"/>
  <c r="W258" i="2" s="1"/>
  <c r="U250" i="2"/>
  <c r="W250" i="2" s="1"/>
  <c r="U242" i="2"/>
  <c r="W242" i="2" s="1"/>
  <c r="U234" i="2"/>
  <c r="W234" i="2" s="1"/>
  <c r="U226" i="2"/>
  <c r="W226" i="2" s="1"/>
  <c r="U218" i="2"/>
  <c r="W218" i="2" s="1"/>
  <c r="U210" i="2"/>
  <c r="W210" i="2" s="1"/>
  <c r="U202" i="2"/>
  <c r="W202" i="2" s="1"/>
  <c r="U194" i="2"/>
  <c r="W194" i="2" s="1"/>
  <c r="U186" i="2"/>
  <c r="W186" i="2" s="1"/>
  <c r="U178" i="2"/>
  <c r="W178" i="2" s="1"/>
  <c r="U170" i="2"/>
  <c r="W170" i="2" s="1"/>
  <c r="U162" i="2"/>
  <c r="W162" i="2" s="1"/>
  <c r="U154" i="2"/>
  <c r="W154" i="2" s="1"/>
  <c r="U146" i="2"/>
  <c r="W146" i="2" s="1"/>
  <c r="U138" i="2"/>
  <c r="W138" i="2" s="1"/>
  <c r="U130" i="2"/>
  <c r="W130" i="2" s="1"/>
  <c r="U122" i="2"/>
  <c r="W122" i="2" s="1"/>
  <c r="U114" i="2"/>
  <c r="W114" i="2" s="1"/>
  <c r="U106" i="2"/>
  <c r="W106" i="2" s="1"/>
  <c r="U98" i="2"/>
  <c r="W98" i="2" s="1"/>
  <c r="U90" i="2"/>
  <c r="W90" i="2" s="1"/>
  <c r="U82" i="2"/>
  <c r="W82" i="2" s="1"/>
  <c r="U74" i="2"/>
  <c r="W74" i="2" s="1"/>
  <c r="U66" i="2"/>
  <c r="W66" i="2" s="1"/>
  <c r="U58" i="2"/>
  <c r="W58" i="2" s="1"/>
  <c r="U50" i="2"/>
  <c r="W50" i="2" s="1"/>
  <c r="U41" i="2"/>
  <c r="W41" i="2" s="1"/>
  <c r="U31" i="2"/>
  <c r="W31" i="2" s="1"/>
  <c r="U21" i="2"/>
  <c r="W21" i="2" s="1"/>
  <c r="U10" i="2"/>
  <c r="W10" i="2" s="1"/>
  <c r="X1916" i="2"/>
  <c r="X1906" i="2"/>
  <c r="X1895" i="2"/>
  <c r="X1884" i="2"/>
  <c r="X1873" i="2"/>
  <c r="X1860" i="2"/>
  <c r="X1849" i="2"/>
  <c r="X1835" i="2"/>
  <c r="X1823" i="2"/>
  <c r="X1809" i="2"/>
  <c r="X1793" i="2"/>
  <c r="X1777" i="2"/>
  <c r="X1762" i="2"/>
  <c r="X1745" i="2"/>
  <c r="X1729" i="2"/>
  <c r="X1713" i="2"/>
  <c r="X1697" i="2"/>
  <c r="X1674" i="2"/>
  <c r="X1649" i="2"/>
  <c r="X1623" i="2"/>
  <c r="X1597" i="2"/>
  <c r="X1554" i="2"/>
  <c r="X1587" i="2"/>
  <c r="X1546" i="2"/>
  <c r="X1279" i="2"/>
  <c r="X1578" i="2"/>
  <c r="X1551" i="2"/>
  <c r="X1162" i="2"/>
  <c r="X1879" i="2"/>
  <c r="X1868" i="2"/>
  <c r="X1858" i="2"/>
  <c r="X1847" i="2"/>
  <c r="X1836" i="2"/>
  <c r="X1826" i="2"/>
  <c r="X1813" i="2"/>
  <c r="X1801" i="2"/>
  <c r="X1786" i="2"/>
  <c r="X1772" i="2"/>
  <c r="X1757" i="2"/>
  <c r="X1743" i="2"/>
  <c r="X1730" i="2"/>
  <c r="X1716" i="2"/>
  <c r="X1701" i="2"/>
  <c r="X1685" i="2"/>
  <c r="X1663" i="2"/>
  <c r="X1637" i="2"/>
  <c r="X1618" i="2"/>
  <c r="X1594" i="2"/>
  <c r="X1565" i="2"/>
  <c r="X1529" i="2"/>
  <c r="X1519" i="2"/>
  <c r="X1515" i="2"/>
  <c r="X1513" i="2"/>
  <c r="X1503" i="2"/>
  <c r="X1499" i="2"/>
  <c r="X1593" i="2"/>
  <c r="X1569" i="2"/>
  <c r="X1537" i="2"/>
  <c r="X1487" i="2"/>
  <c r="X1681" i="2"/>
  <c r="X1661" i="2"/>
  <c r="X1642" i="2"/>
  <c r="X1621" i="2"/>
  <c r="X1603" i="2"/>
  <c r="X1581" i="2"/>
  <c r="X1557" i="2"/>
  <c r="X1531" i="2"/>
  <c r="X1455" i="2"/>
  <c r="X1522" i="2"/>
  <c r="X1392" i="2"/>
  <c r="X1376" i="2"/>
  <c r="X1410" i="2"/>
  <c r="X1188" i="2"/>
  <c r="X1687" i="2"/>
  <c r="X1673" i="2"/>
  <c r="X1658" i="2"/>
  <c r="X1643" i="2"/>
  <c r="X1629" i="2"/>
  <c r="X1613" i="2"/>
  <c r="X1599" i="2"/>
  <c r="X1583" i="2"/>
  <c r="X1567" i="2"/>
  <c r="X1547" i="2"/>
  <c r="X1527" i="2"/>
  <c r="X1497" i="2"/>
  <c r="X1321" i="2"/>
  <c r="X965" i="2"/>
  <c r="X1819" i="2"/>
  <c r="X1807" i="2"/>
  <c r="X1795" i="2"/>
  <c r="X1783" i="2"/>
  <c r="X1771" i="2"/>
  <c r="X1759" i="2"/>
  <c r="X1747" i="2"/>
  <c r="X1733" i="2"/>
  <c r="X1722" i="2"/>
  <c r="X1709" i="2"/>
  <c r="X1698" i="2"/>
  <c r="X1683" i="2"/>
  <c r="X1669" i="2"/>
  <c r="X1655" i="2"/>
  <c r="X1639" i="2"/>
  <c r="X1625" i="2"/>
  <c r="X1610" i="2"/>
  <c r="X1595" i="2"/>
  <c r="X1579" i="2"/>
  <c r="X1562" i="2"/>
  <c r="X1543" i="2"/>
  <c r="X1520" i="2"/>
  <c r="X1465" i="2"/>
  <c r="X1233" i="2"/>
  <c r="X1585" i="2"/>
  <c r="X1571" i="2"/>
  <c r="X1559" i="2"/>
  <c r="X1545" i="2"/>
  <c r="X1528" i="2"/>
  <c r="X1511" i="2"/>
  <c r="X1426" i="2"/>
  <c r="X1258" i="2"/>
  <c r="X1016" i="2"/>
  <c r="X875" i="2"/>
  <c r="X747" i="2"/>
  <c r="X1810" i="2"/>
  <c r="X1799" i="2"/>
  <c r="X1788" i="2"/>
  <c r="X1778" i="2"/>
  <c r="X1767" i="2"/>
  <c r="X1756" i="2"/>
  <c r="X1746" i="2"/>
  <c r="X1735" i="2"/>
  <c r="X1724" i="2"/>
  <c r="X1714" i="2"/>
  <c r="X1703" i="2"/>
  <c r="X1691" i="2"/>
  <c r="X1679" i="2"/>
  <c r="X1666" i="2"/>
  <c r="X1653" i="2"/>
  <c r="X1641" i="2"/>
  <c r="X1627" i="2"/>
  <c r="X1615" i="2"/>
  <c r="X1602" i="2"/>
  <c r="X1589" i="2"/>
  <c r="X1577" i="2"/>
  <c r="X1563" i="2"/>
  <c r="X1549" i="2"/>
  <c r="X1534" i="2"/>
  <c r="X1518" i="2"/>
  <c r="X1475" i="2"/>
  <c r="X1338" i="2"/>
  <c r="X462" i="2"/>
  <c r="F11" i="2"/>
  <c r="X688" i="2"/>
  <c r="X824" i="2"/>
  <c r="X928" i="2"/>
  <c r="X999" i="2"/>
  <c r="X1039" i="2"/>
  <c r="X1073" i="2"/>
  <c r="X1104" i="2"/>
  <c r="X1124" i="2"/>
  <c r="X1154" i="2"/>
  <c r="X1178" i="2"/>
  <c r="X1202" i="2"/>
  <c r="X1228" i="2"/>
  <c r="X1248" i="2"/>
  <c r="X1272" i="2"/>
  <c r="X1290" i="2"/>
  <c r="X1312" i="2"/>
  <c r="X1335" i="2"/>
  <c r="X1352" i="2"/>
  <c r="X1368" i="2"/>
  <c r="X1386" i="2"/>
  <c r="X1402" i="2"/>
  <c r="X1418" i="2"/>
  <c r="X1439" i="2"/>
  <c r="X1450" i="2"/>
  <c r="X1460" i="2"/>
  <c r="X1472" i="2"/>
  <c r="X1482" i="2"/>
  <c r="X1492" i="2"/>
  <c r="X1504" i="2"/>
  <c r="X1514" i="2"/>
  <c r="X1523" i="2"/>
  <c r="X1532" i="2"/>
  <c r="X1542" i="2"/>
  <c r="X1550" i="2"/>
  <c r="X1558" i="2"/>
  <c r="X1566" i="2"/>
  <c r="X1574" i="2"/>
  <c r="X1582" i="2"/>
  <c r="X1590" i="2"/>
  <c r="X1598" i="2"/>
  <c r="X1606" i="2"/>
  <c r="X1614" i="2"/>
  <c r="X1622" i="2"/>
  <c r="X1630" i="2"/>
  <c r="X1638" i="2"/>
  <c r="X1646" i="2"/>
  <c r="X1654" i="2"/>
  <c r="X1662" i="2"/>
  <c r="X1670" i="2"/>
  <c r="X1678" i="2"/>
  <c r="X1686" i="2"/>
  <c r="X1694" i="2"/>
  <c r="X1702" i="2"/>
  <c r="X1710" i="2"/>
  <c r="X1718" i="2"/>
  <c r="X1726" i="2"/>
  <c r="X1734" i="2"/>
  <c r="X1742" i="2"/>
  <c r="X1750" i="2"/>
  <c r="X1758" i="2"/>
  <c r="X1766" i="2"/>
  <c r="X1774" i="2"/>
  <c r="X1782" i="2"/>
  <c r="X1790" i="2"/>
  <c r="X1798" i="2"/>
  <c r="X1806" i="2"/>
  <c r="X1814" i="2"/>
  <c r="X1822" i="2"/>
  <c r="X1830" i="2"/>
  <c r="X1838" i="2"/>
  <c r="X1846" i="2"/>
  <c r="X1854" i="2"/>
  <c r="X1862" i="2"/>
  <c r="X1870" i="2"/>
  <c r="X1878" i="2"/>
  <c r="X1886" i="2"/>
  <c r="X1894" i="2"/>
  <c r="X1902" i="2"/>
  <c r="X1910" i="2"/>
  <c r="X1918" i="2"/>
  <c r="U9" i="2"/>
  <c r="W9" i="2" s="1"/>
  <c r="U17" i="2"/>
  <c r="W17" i="2" s="1"/>
  <c r="U25" i="2"/>
  <c r="W25" i="2" s="1"/>
  <c r="U33" i="2"/>
  <c r="W33" i="2" s="1"/>
  <c r="F13" i="2"/>
  <c r="X699" i="2"/>
  <c r="X825" i="2"/>
  <c r="X936" i="2"/>
  <c r="X1000" i="2"/>
  <c r="X1041" i="2"/>
  <c r="X1074" i="2"/>
  <c r="X1105" i="2"/>
  <c r="X1130" i="2"/>
  <c r="X1156" i="2"/>
  <c r="X1184" i="2"/>
  <c r="X1204" i="2"/>
  <c r="X1231" i="2"/>
  <c r="X1252" i="2"/>
  <c r="X1273" i="2"/>
  <c r="X1296" i="2"/>
  <c r="X1313" i="2"/>
  <c r="X1336" i="2"/>
  <c r="X1353" i="2"/>
  <c r="X1372" i="2"/>
  <c r="X1388" i="2"/>
  <c r="X1404" i="2"/>
  <c r="X1424" i="2"/>
  <c r="X1440" i="2"/>
  <c r="X1451" i="2"/>
  <c r="X1463" i="2"/>
  <c r="X1473" i="2"/>
  <c r="X1483" i="2"/>
  <c r="X1495" i="2"/>
  <c r="X1505" i="2"/>
  <c r="X726" i="2"/>
  <c r="X839" i="2"/>
  <c r="X950" i="2"/>
  <c r="X1009" i="2"/>
  <c r="X1047" i="2"/>
  <c r="X1080" i="2"/>
  <c r="X1106" i="2"/>
  <c r="X1136" i="2"/>
  <c r="X1160" i="2"/>
  <c r="X1186" i="2"/>
  <c r="X1208" i="2"/>
  <c r="X1232" i="2"/>
  <c r="X1257" i="2"/>
  <c r="X1274" i="2"/>
  <c r="X1297" i="2"/>
  <c r="X1316" i="2"/>
  <c r="X1337" i="2"/>
  <c r="X1354" i="2"/>
  <c r="X1375" i="2"/>
  <c r="X1391" i="2"/>
  <c r="X1407" i="2"/>
  <c r="X1425" i="2"/>
  <c r="X1441" i="2"/>
  <c r="X1452" i="2"/>
  <c r="X1464" i="2"/>
  <c r="X1474" i="2"/>
  <c r="X1484" i="2"/>
  <c r="X1496" i="2"/>
  <c r="X1506" i="2"/>
  <c r="X1516" i="2"/>
  <c r="X1526" i="2"/>
  <c r="X1535" i="2"/>
  <c r="X1544" i="2"/>
  <c r="X1552" i="2"/>
  <c r="X1560" i="2"/>
  <c r="X1568" i="2"/>
  <c r="X1576" i="2"/>
  <c r="X1584" i="2"/>
  <c r="X1592" i="2"/>
  <c r="X1600" i="2"/>
  <c r="X1608" i="2"/>
  <c r="X1616" i="2"/>
  <c r="X1624" i="2"/>
  <c r="X1632" i="2"/>
  <c r="X1640" i="2"/>
  <c r="X1648" i="2"/>
  <c r="X1656" i="2"/>
  <c r="X1664" i="2"/>
  <c r="X1672" i="2"/>
  <c r="X1680" i="2"/>
  <c r="X1688" i="2"/>
  <c r="X1696" i="2"/>
  <c r="X1704" i="2"/>
  <c r="X1712" i="2"/>
  <c r="X1720" i="2"/>
  <c r="X1728" i="2"/>
  <c r="X1736" i="2"/>
  <c r="X1744" i="2"/>
  <c r="X1752" i="2"/>
  <c r="X1760" i="2"/>
  <c r="X1768" i="2"/>
  <c r="X1776" i="2"/>
  <c r="X1784" i="2"/>
  <c r="X1792" i="2"/>
  <c r="X1800" i="2"/>
  <c r="X1808" i="2"/>
  <c r="X1816" i="2"/>
  <c r="X1824" i="2"/>
  <c r="X1832" i="2"/>
  <c r="X1840" i="2"/>
  <c r="X1848" i="2"/>
  <c r="X1856" i="2"/>
  <c r="X1864" i="2"/>
  <c r="X1872" i="2"/>
  <c r="X1880" i="2"/>
  <c r="X1888" i="2"/>
  <c r="X1896" i="2"/>
  <c r="X1904" i="2"/>
  <c r="X1912" i="2"/>
  <c r="X1920" i="2"/>
  <c r="U11" i="2"/>
  <c r="W11" i="2" s="1"/>
  <c r="U19" i="2"/>
  <c r="W19" i="2" s="1"/>
  <c r="U27" i="2"/>
  <c r="W27" i="2" s="1"/>
  <c r="U35" i="2"/>
  <c r="W35" i="2" s="1"/>
  <c r="U43" i="2"/>
  <c r="W43" i="2" s="1"/>
  <c r="X424" i="2"/>
  <c r="X758" i="2"/>
  <c r="X877" i="2"/>
  <c r="X973" i="2"/>
  <c r="X1017" i="2"/>
  <c r="X1057" i="2"/>
  <c r="X1088" i="2"/>
  <c r="X1112" i="2"/>
  <c r="X1138" i="2"/>
  <c r="X1169" i="2"/>
  <c r="X1191" i="2"/>
  <c r="X1216" i="2"/>
  <c r="X1239" i="2"/>
  <c r="X1260" i="2"/>
  <c r="X1282" i="2"/>
  <c r="X1300" i="2"/>
  <c r="X1322" i="2"/>
  <c r="X1343" i="2"/>
  <c r="X1361" i="2"/>
  <c r="X1377" i="2"/>
  <c r="X1393" i="2"/>
  <c r="X1412" i="2"/>
  <c r="X1428" i="2"/>
  <c r="X1443" i="2"/>
  <c r="X1456" i="2"/>
  <c r="X1466" i="2"/>
  <c r="X1476" i="2"/>
  <c r="X1488" i="2"/>
  <c r="X1498" i="2"/>
  <c r="X1508" i="2"/>
  <c r="X425" i="2"/>
  <c r="X771" i="2"/>
  <c r="X881" i="2"/>
  <c r="X974" i="2"/>
  <c r="X1020" i="2"/>
  <c r="X1058" i="2"/>
  <c r="X1090" i="2"/>
  <c r="X1120" i="2"/>
  <c r="X1143" i="2"/>
  <c r="X1170" i="2"/>
  <c r="X1193" i="2"/>
  <c r="X1217" i="2"/>
  <c r="X1242" i="2"/>
  <c r="X1263" i="2"/>
  <c r="X1284" i="2"/>
  <c r="X1304" i="2"/>
  <c r="X1324" i="2"/>
  <c r="X1346" i="2"/>
  <c r="X1362" i="2"/>
  <c r="X1378" i="2"/>
  <c r="X1399" i="2"/>
  <c r="X1415" i="2"/>
  <c r="X1431" i="2"/>
  <c r="X1447" i="2"/>
  <c r="X1457" i="2"/>
  <c r="X1467" i="2"/>
  <c r="X1479" i="2"/>
  <c r="X1489" i="2"/>
  <c r="X625" i="2"/>
  <c r="X781" i="2"/>
  <c r="X899" i="2"/>
  <c r="X976" i="2"/>
  <c r="X1026" i="2"/>
  <c r="X1063" i="2"/>
  <c r="X1092" i="2"/>
  <c r="X1121" i="2"/>
  <c r="X1146" i="2"/>
  <c r="X1175" i="2"/>
  <c r="X1200" i="2"/>
  <c r="X1218" i="2"/>
  <c r="X1244" i="2"/>
  <c r="X1265" i="2"/>
  <c r="X1287" i="2"/>
  <c r="X1308" i="2"/>
  <c r="X1327" i="2"/>
  <c r="X1348" i="2"/>
  <c r="X1364" i="2"/>
  <c r="X1380" i="2"/>
  <c r="X1400" i="2"/>
  <c r="X1416" i="2"/>
  <c r="X1432" i="2"/>
  <c r="X1448" i="2"/>
  <c r="X1458" i="2"/>
  <c r="X1468" i="2"/>
  <c r="X1480" i="2"/>
  <c r="X1490" i="2"/>
  <c r="X1500" i="2"/>
  <c r="X1512" i="2"/>
  <c r="X1521" i="2"/>
  <c r="X1530" i="2"/>
  <c r="X1539" i="2"/>
  <c r="X1548" i="2"/>
  <c r="X1556" i="2"/>
  <c r="X1564" i="2"/>
  <c r="X1572" i="2"/>
  <c r="X1580" i="2"/>
  <c r="X1588" i="2"/>
  <c r="X1596" i="2"/>
  <c r="X1604" i="2"/>
  <c r="X1612" i="2"/>
  <c r="X1620" i="2"/>
  <c r="X1628" i="2"/>
  <c r="X1636" i="2"/>
  <c r="X1644" i="2"/>
  <c r="X1652" i="2"/>
  <c r="X1660" i="2"/>
  <c r="X1668" i="2"/>
  <c r="X1676" i="2"/>
  <c r="X1684" i="2"/>
  <c r="X1692" i="2"/>
  <c r="X680" i="2"/>
  <c r="X807" i="2"/>
  <c r="X926" i="2"/>
  <c r="X998" i="2"/>
  <c r="X1034" i="2"/>
  <c r="X1072" i="2"/>
  <c r="X1096" i="2"/>
  <c r="X1122" i="2"/>
  <c r="X1152" i="2"/>
  <c r="X1176" i="2"/>
  <c r="X1201" i="2"/>
  <c r="X1223" i="2"/>
  <c r="X1247" i="2"/>
  <c r="X1271" i="2"/>
  <c r="X1288" i="2"/>
  <c r="X1311" i="2"/>
  <c r="X1329" i="2"/>
  <c r="X1351" i="2"/>
  <c r="X1367" i="2"/>
  <c r="X1385" i="2"/>
  <c r="X1401" i="2"/>
  <c r="X1417" i="2"/>
  <c r="X1436" i="2"/>
  <c r="X1449" i="2"/>
  <c r="X1459" i="2"/>
  <c r="X1471" i="2"/>
  <c r="X1481" i="2"/>
  <c r="X1491" i="2"/>
  <c r="X1553" i="2"/>
  <c r="X1538" i="2"/>
  <c r="X1524" i="2"/>
  <c r="X1507" i="2"/>
  <c r="X1442" i="2"/>
  <c r="X1298" i="2"/>
  <c r="X1108" i="2"/>
  <c r="X1340" i="2"/>
  <c r="X1328" i="2"/>
  <c r="X1314" i="2"/>
  <c r="X1303" i="2"/>
  <c r="X1289" i="2"/>
  <c r="X1276" i="2"/>
  <c r="X1264" i="2"/>
  <c r="X1250" i="2"/>
  <c r="X1234" i="2"/>
  <c r="X1220" i="2"/>
  <c r="X1207" i="2"/>
  <c r="X1192" i="2"/>
  <c r="X1177" i="2"/>
  <c r="X1161" i="2"/>
  <c r="X1145" i="2"/>
  <c r="X1127" i="2"/>
  <c r="X1111" i="2"/>
  <c r="X1095" i="2"/>
  <c r="X1079" i="2"/>
  <c r="X1060" i="2"/>
  <c r="X1042" i="2"/>
  <c r="X1025" i="2"/>
  <c r="X1001" i="2"/>
  <c r="X975" i="2"/>
  <c r="X942" i="2"/>
  <c r="X893" i="2"/>
  <c r="X832" i="2"/>
  <c r="X773" i="2"/>
  <c r="X721" i="2"/>
  <c r="X552" i="2"/>
  <c r="F12" i="2"/>
  <c r="F10" i="2"/>
  <c r="F9" i="2"/>
  <c r="X1068" i="2"/>
  <c r="X1052" i="2"/>
  <c r="X1033" i="2"/>
  <c r="X1015" i="2"/>
  <c r="X992" i="2"/>
  <c r="X960" i="2"/>
  <c r="X925" i="2"/>
  <c r="X861" i="2"/>
  <c r="X797" i="2"/>
  <c r="X739" i="2"/>
  <c r="X656" i="2"/>
  <c r="F8" i="2"/>
  <c r="X1510" i="2"/>
  <c r="X1502" i="2"/>
  <c r="X1494" i="2"/>
  <c r="X1486" i="2"/>
  <c r="X1478" i="2"/>
  <c r="X1470" i="2"/>
  <c r="X1462" i="2"/>
  <c r="X1454" i="2"/>
  <c r="X1446" i="2"/>
  <c r="X1434" i="2"/>
  <c r="X1423" i="2"/>
  <c r="X1409" i="2"/>
  <c r="X1396" i="2"/>
  <c r="X1384" i="2"/>
  <c r="X1370" i="2"/>
  <c r="X1359" i="2"/>
  <c r="X1345" i="2"/>
  <c r="X1332" i="2"/>
  <c r="X1320" i="2"/>
  <c r="X1306" i="2"/>
  <c r="X1295" i="2"/>
  <c r="X1281" i="2"/>
  <c r="X1268" i="2"/>
  <c r="X1256" i="2"/>
  <c r="X1241" i="2"/>
  <c r="X1226" i="2"/>
  <c r="X1212" i="2"/>
  <c r="X1196" i="2"/>
  <c r="X1183" i="2"/>
  <c r="X1168" i="2"/>
  <c r="X1151" i="2"/>
  <c r="X1135" i="2"/>
  <c r="X1119" i="2"/>
  <c r="X1100" i="2"/>
  <c r="X1082" i="2"/>
  <c r="X1066" i="2"/>
  <c r="X1049" i="2"/>
  <c r="X1031" i="2"/>
  <c r="X1012" i="2"/>
  <c r="X990" i="2"/>
  <c r="X959" i="2"/>
  <c r="X910" i="2"/>
  <c r="X857" i="2"/>
  <c r="X792" i="2"/>
  <c r="X737" i="2"/>
  <c r="X648" i="2"/>
  <c r="F5" i="2"/>
  <c r="F7" i="2"/>
  <c r="X1541" i="2"/>
  <c r="X1533" i="2"/>
  <c r="X1525" i="2"/>
  <c r="X1517" i="2"/>
  <c r="X1509" i="2"/>
  <c r="X1501" i="2"/>
  <c r="X1493" i="2"/>
  <c r="X1485" i="2"/>
  <c r="X1477" i="2"/>
  <c r="X1469" i="2"/>
  <c r="X1461" i="2"/>
  <c r="X1453" i="2"/>
  <c r="X1444" i="2"/>
  <c r="X1433" i="2"/>
  <c r="X1420" i="2"/>
  <c r="X1408" i="2"/>
  <c r="X1394" i="2"/>
  <c r="X1383" i="2"/>
  <c r="X1369" i="2"/>
  <c r="X1356" i="2"/>
  <c r="X1344" i="2"/>
  <c r="X1330" i="2"/>
  <c r="X1319" i="2"/>
  <c r="X1305" i="2"/>
  <c r="X1292" i="2"/>
  <c r="X1280" i="2"/>
  <c r="X1266" i="2"/>
  <c r="X1255" i="2"/>
  <c r="X1240" i="2"/>
  <c r="X1225" i="2"/>
  <c r="X1209" i="2"/>
  <c r="X1194" i="2"/>
  <c r="X1180" i="2"/>
  <c r="X1164" i="2"/>
  <c r="X1148" i="2"/>
  <c r="X1132" i="2"/>
  <c r="X1116" i="2"/>
  <c r="X1097" i="2"/>
  <c r="X1081" i="2"/>
  <c r="X1065" i="2"/>
  <c r="X1048" i="2"/>
  <c r="X1028" i="2"/>
  <c r="X1010" i="2"/>
  <c r="X984" i="2"/>
  <c r="X951" i="2"/>
  <c r="X909" i="2"/>
  <c r="X843" i="2"/>
  <c r="X791" i="2"/>
  <c r="X728" i="2"/>
  <c r="X626" i="2"/>
  <c r="F14" i="2"/>
  <c r="F6" i="2"/>
  <c r="X514" i="2"/>
  <c r="X504" i="2"/>
  <c r="X328" i="2"/>
  <c r="X1249" i="2"/>
  <c r="X1236" i="2"/>
  <c r="X1224" i="2"/>
  <c r="X1210" i="2"/>
  <c r="X1199" i="2"/>
  <c r="X1185" i="2"/>
  <c r="X1172" i="2"/>
  <c r="X1159" i="2"/>
  <c r="X1144" i="2"/>
  <c r="X1129" i="2"/>
  <c r="X1113" i="2"/>
  <c r="X1098" i="2"/>
  <c r="X1084" i="2"/>
  <c r="X1071" i="2"/>
  <c r="X1056" i="2"/>
  <c r="X1040" i="2"/>
  <c r="X1024" i="2"/>
  <c r="X1003" i="2"/>
  <c r="X981" i="2"/>
  <c r="X954" i="2"/>
  <c r="X917" i="2"/>
  <c r="X865" i="2"/>
  <c r="X814" i="2"/>
  <c r="X761" i="2"/>
  <c r="X700" i="2"/>
  <c r="X624" i="2"/>
  <c r="X592" i="2"/>
  <c r="X566" i="2"/>
  <c r="X676" i="2"/>
  <c r="X561" i="2"/>
  <c r="X1167" i="2"/>
  <c r="X1153" i="2"/>
  <c r="X1140" i="2"/>
  <c r="X1128" i="2"/>
  <c r="X1114" i="2"/>
  <c r="X1103" i="2"/>
  <c r="X1089" i="2"/>
  <c r="X1076" i="2"/>
  <c r="X1064" i="2"/>
  <c r="X1050" i="2"/>
  <c r="X1036" i="2"/>
  <c r="X1023" i="2"/>
  <c r="X1008" i="2"/>
  <c r="X986" i="2"/>
  <c r="X962" i="2"/>
  <c r="X935" i="2"/>
  <c r="X896" i="2"/>
  <c r="X847" i="2"/>
  <c r="X805" i="2"/>
  <c r="X759" i="2"/>
  <c r="X708" i="2"/>
  <c r="X636" i="2"/>
  <c r="X550" i="2"/>
  <c r="X408" i="2"/>
  <c r="X369" i="2"/>
  <c r="X1044" i="2"/>
  <c r="X1032" i="2"/>
  <c r="X1018" i="2"/>
  <c r="X1007" i="2"/>
  <c r="X989" i="2"/>
  <c r="X967" i="2"/>
  <c r="X949" i="2"/>
  <c r="X922" i="2"/>
  <c r="X889" i="2"/>
  <c r="X856" i="2"/>
  <c r="X823" i="2"/>
  <c r="X790" i="2"/>
  <c r="X753" i="2"/>
  <c r="X719" i="2"/>
  <c r="X674" i="2"/>
  <c r="X600" i="2"/>
  <c r="X510" i="2"/>
  <c r="X310" i="2"/>
  <c r="X938" i="2"/>
  <c r="X911" i="2"/>
  <c r="X878" i="2"/>
  <c r="X845" i="2"/>
  <c r="X811" i="2"/>
  <c r="X775" i="2"/>
  <c r="X741" i="2"/>
  <c r="X704" i="2"/>
  <c r="X654" i="2"/>
  <c r="X585" i="2"/>
  <c r="X481" i="2"/>
  <c r="X476" i="2"/>
  <c r="X474" i="2"/>
  <c r="X12" i="2"/>
  <c r="X376" i="2"/>
  <c r="X449" i="2"/>
  <c r="X490" i="2"/>
  <c r="X529" i="2"/>
  <c r="X577" i="2"/>
  <c r="X609" i="2"/>
  <c r="X640" i="2"/>
  <c r="X665" i="2"/>
  <c r="X689" i="2"/>
  <c r="X714" i="2"/>
  <c r="X729" i="2"/>
  <c r="X749" i="2"/>
  <c r="X765" i="2"/>
  <c r="X782" i="2"/>
  <c r="X800" i="2"/>
  <c r="X815" i="2"/>
  <c r="X833" i="2"/>
  <c r="X849" i="2"/>
  <c r="X867" i="2"/>
  <c r="X886" i="2"/>
  <c r="X901" i="2"/>
  <c r="X918" i="2"/>
  <c r="X930" i="2"/>
  <c r="X943" i="2"/>
  <c r="X957" i="2"/>
  <c r="X968" i="2"/>
  <c r="X982" i="2"/>
  <c r="X994" i="2"/>
  <c r="X1005" i="2"/>
  <c r="X1013" i="2"/>
  <c r="X1021" i="2"/>
  <c r="X1029" i="2"/>
  <c r="X1037" i="2"/>
  <c r="X1045" i="2"/>
  <c r="X1053" i="2"/>
  <c r="X1061" i="2"/>
  <c r="X1069" i="2"/>
  <c r="X1077" i="2"/>
  <c r="X1085" i="2"/>
  <c r="X1093" i="2"/>
  <c r="X1101" i="2"/>
  <c r="X1109" i="2"/>
  <c r="X1117" i="2"/>
  <c r="X1125" i="2"/>
  <c r="X1133" i="2"/>
  <c r="X1141" i="2"/>
  <c r="X1149" i="2"/>
  <c r="X1157" i="2"/>
  <c r="X1165" i="2"/>
  <c r="X1173" i="2"/>
  <c r="X1181" i="2"/>
  <c r="X1189" i="2"/>
  <c r="X1197" i="2"/>
  <c r="X1205" i="2"/>
  <c r="X1213" i="2"/>
  <c r="X1221" i="2"/>
  <c r="X1229" i="2"/>
  <c r="X1237" i="2"/>
  <c r="X1245" i="2"/>
  <c r="X1253" i="2"/>
  <c r="X1261" i="2"/>
  <c r="X1269" i="2"/>
  <c r="X1277" i="2"/>
  <c r="X1285" i="2"/>
  <c r="X1293" i="2"/>
  <c r="X1301" i="2"/>
  <c r="X1309" i="2"/>
  <c r="X1317" i="2"/>
  <c r="X1325" i="2"/>
  <c r="X1333" i="2"/>
  <c r="X1341" i="2"/>
  <c r="X1349" i="2"/>
  <c r="X1357" i="2"/>
  <c r="X1365" i="2"/>
  <c r="X1373" i="2"/>
  <c r="X1381" i="2"/>
  <c r="X1389" i="2"/>
  <c r="X1397" i="2"/>
  <c r="X1405" i="2"/>
  <c r="X1413" i="2"/>
  <c r="X1421" i="2"/>
  <c r="X1429" i="2"/>
  <c r="X1437" i="2"/>
  <c r="X1445" i="2"/>
  <c r="X392" i="2"/>
  <c r="X452" i="2"/>
  <c r="X498" i="2"/>
  <c r="X536" i="2"/>
  <c r="X580" i="2"/>
  <c r="X612" i="2"/>
  <c r="X642" i="2"/>
  <c r="X668" i="2"/>
  <c r="X690" i="2"/>
  <c r="X716" i="2"/>
  <c r="X733" i="2"/>
  <c r="X750" i="2"/>
  <c r="X768" i="2"/>
  <c r="X783" i="2"/>
  <c r="X801" i="2"/>
  <c r="X817" i="2"/>
  <c r="X835" i="2"/>
  <c r="X854" i="2"/>
  <c r="X869" i="2"/>
  <c r="X887" i="2"/>
  <c r="X903" i="2"/>
  <c r="X919" i="2"/>
  <c r="X933" i="2"/>
  <c r="X944" i="2"/>
  <c r="X958" i="2"/>
  <c r="X970" i="2"/>
  <c r="X983" i="2"/>
  <c r="X997" i="2"/>
  <c r="X1006" i="2"/>
  <c r="X1014" i="2"/>
  <c r="X1022" i="2"/>
  <c r="X1030" i="2"/>
  <c r="X1038" i="2"/>
  <c r="X1046" i="2"/>
  <c r="X1054" i="2"/>
  <c r="X1062" i="2"/>
  <c r="X1070" i="2"/>
  <c r="X1078" i="2"/>
  <c r="X1086" i="2"/>
  <c r="X1094" i="2"/>
  <c r="X1102" i="2"/>
  <c r="X1110" i="2"/>
  <c r="X1118" i="2"/>
  <c r="X1126" i="2"/>
  <c r="X1134" i="2"/>
  <c r="X1142" i="2"/>
  <c r="X1150" i="2"/>
  <c r="X1158" i="2"/>
  <c r="X1166" i="2"/>
  <c r="X1174" i="2"/>
  <c r="X1182" i="2"/>
  <c r="X1190" i="2"/>
  <c r="X1198" i="2"/>
  <c r="X1206" i="2"/>
  <c r="X1214" i="2"/>
  <c r="X1222" i="2"/>
  <c r="X1230" i="2"/>
  <c r="X1238" i="2"/>
  <c r="X1246" i="2"/>
  <c r="X1254" i="2"/>
  <c r="X1262" i="2"/>
  <c r="X1270" i="2"/>
  <c r="X1278" i="2"/>
  <c r="X1286" i="2"/>
  <c r="X1294" i="2"/>
  <c r="X1302" i="2"/>
  <c r="X1310" i="2"/>
  <c r="X1318" i="2"/>
  <c r="X1326" i="2"/>
  <c r="X1334" i="2"/>
  <c r="X1342" i="2"/>
  <c r="X1350" i="2"/>
  <c r="X1358" i="2"/>
  <c r="X1366" i="2"/>
  <c r="X1374" i="2"/>
  <c r="X1382" i="2"/>
  <c r="X1390" i="2"/>
  <c r="X1398" i="2"/>
  <c r="X1406" i="2"/>
  <c r="X1414" i="2"/>
  <c r="X1422" i="2"/>
  <c r="X1430" i="2"/>
  <c r="X1438" i="2"/>
  <c r="X398" i="2"/>
  <c r="X458" i="2"/>
  <c r="X500" i="2"/>
  <c r="X542" i="2"/>
  <c r="X584" i="2"/>
  <c r="X622" i="2"/>
  <c r="X643" i="2"/>
  <c r="X672" i="2"/>
  <c r="X696" i="2"/>
  <c r="X718" i="2"/>
  <c r="X736" i="2"/>
  <c r="X751" i="2"/>
  <c r="X769" i="2"/>
  <c r="X785" i="2"/>
  <c r="X803" i="2"/>
  <c r="X822" i="2"/>
  <c r="X837" i="2"/>
  <c r="X855" i="2"/>
  <c r="X871" i="2"/>
  <c r="X888" i="2"/>
  <c r="X907" i="2"/>
  <c r="X920" i="2"/>
  <c r="X934" i="2"/>
  <c r="X946" i="2"/>
  <c r="X360" i="2"/>
  <c r="X426" i="2"/>
  <c r="X478" i="2"/>
  <c r="X526" i="2"/>
  <c r="X562" i="2"/>
  <c r="X602" i="2"/>
  <c r="X632" i="2"/>
  <c r="X657" i="2"/>
  <c r="X686" i="2"/>
  <c r="X706" i="2"/>
  <c r="X727" i="2"/>
  <c r="X743" i="2"/>
  <c r="X760" i="2"/>
  <c r="X779" i="2"/>
  <c r="X793" i="2"/>
  <c r="X813" i="2"/>
  <c r="X829" i="2"/>
  <c r="X846" i="2"/>
  <c r="X864" i="2"/>
  <c r="X879" i="2"/>
  <c r="X897" i="2"/>
  <c r="X913" i="2"/>
  <c r="X927" i="2"/>
  <c r="X941" i="2"/>
  <c r="X952" i="2"/>
  <c r="X966" i="2"/>
  <c r="X978" i="2"/>
  <c r="X991" i="2"/>
  <c r="X1002" i="2"/>
  <c r="X1011" i="2"/>
  <c r="X1019" i="2"/>
  <c r="X1027" i="2"/>
  <c r="X1035" i="2"/>
  <c r="X1043" i="2"/>
  <c r="X1051" i="2"/>
  <c r="X1059" i="2"/>
  <c r="X1067" i="2"/>
  <c r="X1075" i="2"/>
  <c r="X1083" i="2"/>
  <c r="X1091" i="2"/>
  <c r="X1099" i="2"/>
  <c r="X1107" i="2"/>
  <c r="X1115" i="2"/>
  <c r="X1123" i="2"/>
  <c r="X1131" i="2"/>
  <c r="X1139" i="2"/>
  <c r="X1147" i="2"/>
  <c r="X1155" i="2"/>
  <c r="X1163" i="2"/>
  <c r="X1171" i="2"/>
  <c r="X1179" i="2"/>
  <c r="X1187" i="2"/>
  <c r="X1195" i="2"/>
  <c r="X1203" i="2"/>
  <c r="X1211" i="2"/>
  <c r="X1219" i="2"/>
  <c r="X1227" i="2"/>
  <c r="X1235" i="2"/>
  <c r="X1243" i="2"/>
  <c r="X1251" i="2"/>
  <c r="X1259" i="2"/>
  <c r="X1267" i="2"/>
  <c r="X1275" i="2"/>
  <c r="X1283" i="2"/>
  <c r="X1291" i="2"/>
  <c r="X1299" i="2"/>
  <c r="X1307" i="2"/>
  <c r="X1315" i="2"/>
  <c r="X1323" i="2"/>
  <c r="X1331" i="2"/>
  <c r="X1339" i="2"/>
  <c r="X1347" i="2"/>
  <c r="X1355" i="2"/>
  <c r="X1363" i="2"/>
  <c r="X1371" i="2"/>
  <c r="X1379" i="2"/>
  <c r="X1387" i="2"/>
  <c r="X1395" i="2"/>
  <c r="X1403" i="2"/>
  <c r="X1411" i="2"/>
  <c r="X1419" i="2"/>
  <c r="X1427" i="2"/>
  <c r="X1435" i="2"/>
  <c r="X658" i="2"/>
  <c r="X606" i="2"/>
  <c r="X528" i="2"/>
  <c r="X433" i="2"/>
  <c r="X993" i="2"/>
  <c r="X985" i="2"/>
  <c r="X977" i="2"/>
  <c r="X969" i="2"/>
  <c r="X961" i="2"/>
  <c r="X953" i="2"/>
  <c r="X945" i="2"/>
  <c r="X937" i="2"/>
  <c r="X929" i="2"/>
  <c r="X921" i="2"/>
  <c r="X912" i="2"/>
  <c r="X902" i="2"/>
  <c r="X891" i="2"/>
  <c r="X880" i="2"/>
  <c r="X870" i="2"/>
  <c r="X859" i="2"/>
  <c r="X848" i="2"/>
  <c r="X838" i="2"/>
  <c r="X827" i="2"/>
  <c r="X816" i="2"/>
  <c r="X806" i="2"/>
  <c r="X795" i="2"/>
  <c r="X784" i="2"/>
  <c r="X774" i="2"/>
  <c r="X763" i="2"/>
  <c r="X752" i="2"/>
  <c r="X742" i="2"/>
  <c r="X731" i="2"/>
  <c r="X720" i="2"/>
  <c r="X707" i="2"/>
  <c r="X692" i="2"/>
  <c r="X678" i="2"/>
  <c r="X664" i="2"/>
  <c r="X644" i="2"/>
  <c r="X628" i="2"/>
  <c r="X610" i="2"/>
  <c r="X588" i="2"/>
  <c r="X564" i="2"/>
  <c r="X538" i="2"/>
  <c r="X513" i="2"/>
  <c r="X484" i="2"/>
  <c r="X460" i="2"/>
  <c r="X430" i="2"/>
  <c r="X401" i="2"/>
  <c r="X372" i="2"/>
  <c r="X321" i="2"/>
  <c r="X394" i="2"/>
  <c r="X362" i="2"/>
  <c r="X206" i="2"/>
  <c r="X448" i="2"/>
  <c r="X414" i="2"/>
  <c r="X385" i="2"/>
  <c r="X356" i="2"/>
  <c r="X1004" i="2"/>
  <c r="X996" i="2"/>
  <c r="X988" i="2"/>
  <c r="X980" i="2"/>
  <c r="X972" i="2"/>
  <c r="X964" i="2"/>
  <c r="X956" i="2"/>
  <c r="X948" i="2"/>
  <c r="X940" i="2"/>
  <c r="X932" i="2"/>
  <c r="X924" i="2"/>
  <c r="X915" i="2"/>
  <c r="X905" i="2"/>
  <c r="X895" i="2"/>
  <c r="X885" i="2"/>
  <c r="X873" i="2"/>
  <c r="X863" i="2"/>
  <c r="X853" i="2"/>
  <c r="X841" i="2"/>
  <c r="X831" i="2"/>
  <c r="X821" i="2"/>
  <c r="X809" i="2"/>
  <c r="X799" i="2"/>
  <c r="X789" i="2"/>
  <c r="X777" i="2"/>
  <c r="X767" i="2"/>
  <c r="X757" i="2"/>
  <c r="X745" i="2"/>
  <c r="X735" i="2"/>
  <c r="X725" i="2"/>
  <c r="X712" i="2"/>
  <c r="X698" i="2"/>
  <c r="X684" i="2"/>
  <c r="X667" i="2"/>
  <c r="X652" i="2"/>
  <c r="X635" i="2"/>
  <c r="X620" i="2"/>
  <c r="X596" i="2"/>
  <c r="X574" i="2"/>
  <c r="X548" i="2"/>
  <c r="X522" i="2"/>
  <c r="X497" i="2"/>
  <c r="X472" i="2"/>
  <c r="X446" i="2"/>
  <c r="X410" i="2"/>
  <c r="X382" i="2"/>
  <c r="X337" i="2"/>
  <c r="X995" i="2"/>
  <c r="X987" i="2"/>
  <c r="X979" i="2"/>
  <c r="X971" i="2"/>
  <c r="X963" i="2"/>
  <c r="X955" i="2"/>
  <c r="X947" i="2"/>
  <c r="X939" i="2"/>
  <c r="X931" i="2"/>
  <c r="X923" i="2"/>
  <c r="X914" i="2"/>
  <c r="X904" i="2"/>
  <c r="X894" i="2"/>
  <c r="X883" i="2"/>
  <c r="X872" i="2"/>
  <c r="X862" i="2"/>
  <c r="X851" i="2"/>
  <c r="X840" i="2"/>
  <c r="X830" i="2"/>
  <c r="X819" i="2"/>
  <c r="X808" i="2"/>
  <c r="X798" i="2"/>
  <c r="X787" i="2"/>
  <c r="X776" i="2"/>
  <c r="X766" i="2"/>
  <c r="X755" i="2"/>
  <c r="X744" i="2"/>
  <c r="X734" i="2"/>
  <c r="X723" i="2"/>
  <c r="X710" i="2"/>
  <c r="X697" i="2"/>
  <c r="X682" i="2"/>
  <c r="X666" i="2"/>
  <c r="X650" i="2"/>
  <c r="X634" i="2"/>
  <c r="X614" i="2"/>
  <c r="X593" i="2"/>
  <c r="X568" i="2"/>
  <c r="X545" i="2"/>
  <c r="X516" i="2"/>
  <c r="X494" i="2"/>
  <c r="X465" i="2"/>
  <c r="X436" i="2"/>
  <c r="X409" i="2"/>
  <c r="X378" i="2"/>
  <c r="X334" i="2"/>
  <c r="X198" i="2"/>
  <c r="X174" i="2"/>
  <c r="X153" i="2"/>
  <c r="X144" i="2"/>
  <c r="X122" i="2"/>
  <c r="X305" i="2"/>
  <c r="X294" i="2"/>
  <c r="X350" i="2"/>
  <c r="X286" i="2"/>
  <c r="X282" i="2"/>
  <c r="X276" i="2"/>
  <c r="X270" i="2"/>
  <c r="X675" i="2"/>
  <c r="X660" i="2"/>
  <c r="X646" i="2"/>
  <c r="X633" i="2"/>
  <c r="X617" i="2"/>
  <c r="X598" i="2"/>
  <c r="X578" i="2"/>
  <c r="X554" i="2"/>
  <c r="X532" i="2"/>
  <c r="X512" i="2"/>
  <c r="X488" i="2"/>
  <c r="X464" i="2"/>
  <c r="X440" i="2"/>
  <c r="X412" i="2"/>
  <c r="X388" i="2"/>
  <c r="X361" i="2"/>
  <c r="X318" i="2"/>
  <c r="X266" i="2"/>
  <c r="X254" i="2"/>
  <c r="X442" i="2"/>
  <c r="X420" i="2"/>
  <c r="X396" i="2"/>
  <c r="X374" i="2"/>
  <c r="X345" i="2"/>
  <c r="X298" i="2"/>
  <c r="X246" i="2"/>
  <c r="X230" i="2"/>
  <c r="X224" i="2"/>
  <c r="X118" i="2"/>
  <c r="X41" i="2"/>
  <c r="X177" i="2"/>
  <c r="X346" i="2"/>
  <c r="X330" i="2"/>
  <c r="X312" i="2"/>
  <c r="X296" i="2"/>
  <c r="X280" i="2"/>
  <c r="X260" i="2"/>
  <c r="X241" i="2"/>
  <c r="X217" i="2"/>
  <c r="X192" i="2"/>
  <c r="X166" i="2"/>
  <c r="X138" i="2"/>
  <c r="X86" i="2"/>
  <c r="X258" i="2"/>
  <c r="X240" i="2"/>
  <c r="X214" i="2"/>
  <c r="X190" i="2"/>
  <c r="X161" i="2"/>
  <c r="X136" i="2"/>
  <c r="X84" i="2"/>
  <c r="X344" i="2"/>
  <c r="X324" i="2"/>
  <c r="X308" i="2"/>
  <c r="X292" i="2"/>
  <c r="X273" i="2"/>
  <c r="X257" i="2"/>
  <c r="X238" i="2"/>
  <c r="X209" i="2"/>
  <c r="X185" i="2"/>
  <c r="X160" i="2"/>
  <c r="X129" i="2"/>
  <c r="X78" i="2"/>
  <c r="X358" i="2"/>
  <c r="X340" i="2"/>
  <c r="X322" i="2"/>
  <c r="X306" i="2"/>
  <c r="X289" i="2"/>
  <c r="X272" i="2"/>
  <c r="X256" i="2"/>
  <c r="X233" i="2"/>
  <c r="X208" i="2"/>
  <c r="X182" i="2"/>
  <c r="X158" i="2"/>
  <c r="X126" i="2"/>
  <c r="X70" i="2"/>
  <c r="X916" i="2"/>
  <c r="X908" i="2"/>
  <c r="X900" i="2"/>
  <c r="X892" i="2"/>
  <c r="X884" i="2"/>
  <c r="X876" i="2"/>
  <c r="X868" i="2"/>
  <c r="X860" i="2"/>
  <c r="X852" i="2"/>
  <c r="X844" i="2"/>
  <c r="X836" i="2"/>
  <c r="X828" i="2"/>
  <c r="X820" i="2"/>
  <c r="X812" i="2"/>
  <c r="X804" i="2"/>
  <c r="X796" i="2"/>
  <c r="X788" i="2"/>
  <c r="X780" i="2"/>
  <c r="X772" i="2"/>
  <c r="X764" i="2"/>
  <c r="X756" i="2"/>
  <c r="X748" i="2"/>
  <c r="X740" i="2"/>
  <c r="X732" i="2"/>
  <c r="X724" i="2"/>
  <c r="X715" i="2"/>
  <c r="X705" i="2"/>
  <c r="X694" i="2"/>
  <c r="X683" i="2"/>
  <c r="X673" i="2"/>
  <c r="X662" i="2"/>
  <c r="X651" i="2"/>
  <c r="X641" i="2"/>
  <c r="X630" i="2"/>
  <c r="X618" i="2"/>
  <c r="X604" i="2"/>
  <c r="X590" i="2"/>
  <c r="X576" i="2"/>
  <c r="X558" i="2"/>
  <c r="X540" i="2"/>
  <c r="X524" i="2"/>
  <c r="X506" i="2"/>
  <c r="X489" i="2"/>
  <c r="X473" i="2"/>
  <c r="X456" i="2"/>
  <c r="X438" i="2"/>
  <c r="X422" i="2"/>
  <c r="X404" i="2"/>
  <c r="X386" i="2"/>
  <c r="X370" i="2"/>
  <c r="X353" i="2"/>
  <c r="X336" i="2"/>
  <c r="X320" i="2"/>
  <c r="X302" i="2"/>
  <c r="X284" i="2"/>
  <c r="X268" i="2"/>
  <c r="X249" i="2"/>
  <c r="X225" i="2"/>
  <c r="X201" i="2"/>
  <c r="X176" i="2"/>
  <c r="X150" i="2"/>
  <c r="X121" i="2"/>
  <c r="X38" i="2"/>
  <c r="X906" i="2"/>
  <c r="X898" i="2"/>
  <c r="X890" i="2"/>
  <c r="X882" i="2"/>
  <c r="X874" i="2"/>
  <c r="X866" i="2"/>
  <c r="X858" i="2"/>
  <c r="X850" i="2"/>
  <c r="X842" i="2"/>
  <c r="X834" i="2"/>
  <c r="X826" i="2"/>
  <c r="X818" i="2"/>
  <c r="X810" i="2"/>
  <c r="X802" i="2"/>
  <c r="X794" i="2"/>
  <c r="X786" i="2"/>
  <c r="X778" i="2"/>
  <c r="X770" i="2"/>
  <c r="X762" i="2"/>
  <c r="X754" i="2"/>
  <c r="X746" i="2"/>
  <c r="X738" i="2"/>
  <c r="X730" i="2"/>
  <c r="X722" i="2"/>
  <c r="X713" i="2"/>
  <c r="X702" i="2"/>
  <c r="X691" i="2"/>
  <c r="X681" i="2"/>
  <c r="X670" i="2"/>
  <c r="X659" i="2"/>
  <c r="X649" i="2"/>
  <c r="X638" i="2"/>
  <c r="X627" i="2"/>
  <c r="X616" i="2"/>
  <c r="X601" i="2"/>
  <c r="X586" i="2"/>
  <c r="X570" i="2"/>
  <c r="X553" i="2"/>
  <c r="X537" i="2"/>
  <c r="X520" i="2"/>
  <c r="X502" i="2"/>
  <c r="X486" i="2"/>
  <c r="X468" i="2"/>
  <c r="X450" i="2"/>
  <c r="X434" i="2"/>
  <c r="X417" i="2"/>
  <c r="X400" i="2"/>
  <c r="X384" i="2"/>
  <c r="X366" i="2"/>
  <c r="X348" i="2"/>
  <c r="X332" i="2"/>
  <c r="X314" i="2"/>
  <c r="X297" i="2"/>
  <c r="X281" i="2"/>
  <c r="X264" i="2"/>
  <c r="X242" i="2"/>
  <c r="X222" i="2"/>
  <c r="X193" i="2"/>
  <c r="X169" i="2"/>
  <c r="X142" i="2"/>
  <c r="X106" i="2"/>
  <c r="X105" i="2"/>
  <c r="X104" i="2"/>
  <c r="X97" i="2"/>
  <c r="X34" i="2"/>
  <c r="X112" i="2"/>
  <c r="X89" i="2"/>
  <c r="X57" i="2"/>
  <c r="X226" i="2"/>
  <c r="X210" i="2"/>
  <c r="X194" i="2"/>
  <c r="X178" i="2"/>
  <c r="X162" i="2"/>
  <c r="X145" i="2"/>
  <c r="X128" i="2"/>
  <c r="X110" i="2"/>
  <c r="X87" i="2"/>
  <c r="X47" i="2"/>
  <c r="X572" i="2"/>
  <c r="X560" i="2"/>
  <c r="X546" i="2"/>
  <c r="X534" i="2"/>
  <c r="X521" i="2"/>
  <c r="X508" i="2"/>
  <c r="X496" i="2"/>
  <c r="X482" i="2"/>
  <c r="X470" i="2"/>
  <c r="X457" i="2"/>
  <c r="X444" i="2"/>
  <c r="X432" i="2"/>
  <c r="X418" i="2"/>
  <c r="X406" i="2"/>
  <c r="X393" i="2"/>
  <c r="X380" i="2"/>
  <c r="X368" i="2"/>
  <c r="X354" i="2"/>
  <c r="X342" i="2"/>
  <c r="X329" i="2"/>
  <c r="X316" i="2"/>
  <c r="X304" i="2"/>
  <c r="X290" i="2"/>
  <c r="X278" i="2"/>
  <c r="X265" i="2"/>
  <c r="X250" i="2"/>
  <c r="X234" i="2"/>
  <c r="X218" i="2"/>
  <c r="X202" i="2"/>
  <c r="X186" i="2"/>
  <c r="X170" i="2"/>
  <c r="X154" i="2"/>
  <c r="X137" i="2"/>
  <c r="X120" i="2"/>
  <c r="X102" i="2"/>
  <c r="X77" i="2"/>
  <c r="X14" i="2"/>
  <c r="X608" i="2"/>
  <c r="X594" i="2"/>
  <c r="X582" i="2"/>
  <c r="X569" i="2"/>
  <c r="X556" i="2"/>
  <c r="X544" i="2"/>
  <c r="X530" i="2"/>
  <c r="X518" i="2"/>
  <c r="X505" i="2"/>
  <c r="X492" i="2"/>
  <c r="X480" i="2"/>
  <c r="X466" i="2"/>
  <c r="X454" i="2"/>
  <c r="X441" i="2"/>
  <c r="X428" i="2"/>
  <c r="X416" i="2"/>
  <c r="X402" i="2"/>
  <c r="X390" i="2"/>
  <c r="X377" i="2"/>
  <c r="X364" i="2"/>
  <c r="X352" i="2"/>
  <c r="X338" i="2"/>
  <c r="X326" i="2"/>
  <c r="X313" i="2"/>
  <c r="X300" i="2"/>
  <c r="X288" i="2"/>
  <c r="X274" i="2"/>
  <c r="X262" i="2"/>
  <c r="X248" i="2"/>
  <c r="X232" i="2"/>
  <c r="X216" i="2"/>
  <c r="X200" i="2"/>
  <c r="X184" i="2"/>
  <c r="X168" i="2"/>
  <c r="X152" i="2"/>
  <c r="X134" i="2"/>
  <c r="X113" i="2"/>
  <c r="X93" i="2"/>
  <c r="X69" i="2"/>
  <c r="X66" i="2"/>
  <c r="X60" i="2"/>
  <c r="X59" i="2"/>
  <c r="X13" i="2"/>
  <c r="X52" i="2"/>
  <c r="X95" i="2"/>
  <c r="X75" i="2"/>
  <c r="X51" i="2"/>
  <c r="X68" i="2"/>
  <c r="X50" i="2"/>
  <c r="X5" i="2"/>
  <c r="X33" i="2"/>
  <c r="X46" i="2"/>
  <c r="X55" i="2"/>
  <c r="X65" i="2"/>
  <c r="X74" i="2"/>
  <c r="X83" i="2"/>
  <c r="X92" i="2"/>
  <c r="X101" i="2"/>
  <c r="X109" i="2"/>
  <c r="X117" i="2"/>
  <c r="X125" i="2"/>
  <c r="X133" i="2"/>
  <c r="X141" i="2"/>
  <c r="X149" i="2"/>
  <c r="X157" i="2"/>
  <c r="X165" i="2"/>
  <c r="X173" i="2"/>
  <c r="X181" i="2"/>
  <c r="X189" i="2"/>
  <c r="X197" i="2"/>
  <c r="X205" i="2"/>
  <c r="X213" i="2"/>
  <c r="X221" i="2"/>
  <c r="X229" i="2"/>
  <c r="X237" i="2"/>
  <c r="X245" i="2"/>
  <c r="X253" i="2"/>
  <c r="X261" i="2"/>
  <c r="X269" i="2"/>
  <c r="X277" i="2"/>
  <c r="X285" i="2"/>
  <c r="X293" i="2"/>
  <c r="X301" i="2"/>
  <c r="X309" i="2"/>
  <c r="X317" i="2"/>
  <c r="X325" i="2"/>
  <c r="X333" i="2"/>
  <c r="X341" i="2"/>
  <c r="X349" i="2"/>
  <c r="X357" i="2"/>
  <c r="X365" i="2"/>
  <c r="X373" i="2"/>
  <c r="X381" i="2"/>
  <c r="X389" i="2"/>
  <c r="X397" i="2"/>
  <c r="X405" i="2"/>
  <c r="X413" i="2"/>
  <c r="X421" i="2"/>
  <c r="X429" i="2"/>
  <c r="X437" i="2"/>
  <c r="X445" i="2"/>
  <c r="X453" i="2"/>
  <c r="X461" i="2"/>
  <c r="X469" i="2"/>
  <c r="X477" i="2"/>
  <c r="X485" i="2"/>
  <c r="X493" i="2"/>
  <c r="X501" i="2"/>
  <c r="X509" i="2"/>
  <c r="X517" i="2"/>
  <c r="X525" i="2"/>
  <c r="X533" i="2"/>
  <c r="X541" i="2"/>
  <c r="X549" i="2"/>
  <c r="X557" i="2"/>
  <c r="X565" i="2"/>
  <c r="X573" i="2"/>
  <c r="X581" i="2"/>
  <c r="X589" i="2"/>
  <c r="X597" i="2"/>
  <c r="X605" i="2"/>
  <c r="X613" i="2"/>
  <c r="X621" i="2"/>
  <c r="X629" i="2"/>
  <c r="X637" i="2"/>
  <c r="X645" i="2"/>
  <c r="X653" i="2"/>
  <c r="X661" i="2"/>
  <c r="X669" i="2"/>
  <c r="X677" i="2"/>
  <c r="X685" i="2"/>
  <c r="X693" i="2"/>
  <c r="X701" i="2"/>
  <c r="X709" i="2"/>
  <c r="X717" i="2"/>
  <c r="X11" i="2"/>
  <c r="X37" i="2"/>
  <c r="X49" i="2"/>
  <c r="X58" i="2"/>
  <c r="X67" i="2"/>
  <c r="X76" i="2"/>
  <c r="X85" i="2"/>
  <c r="X94" i="2"/>
  <c r="X103" i="2"/>
  <c r="X111" i="2"/>
  <c r="X119" i="2"/>
  <c r="X127" i="2"/>
  <c r="X135" i="2"/>
  <c r="X143" i="2"/>
  <c r="X151" i="2"/>
  <c r="X159" i="2"/>
  <c r="X167" i="2"/>
  <c r="X175" i="2"/>
  <c r="X183" i="2"/>
  <c r="X191" i="2"/>
  <c r="X199" i="2"/>
  <c r="X207" i="2"/>
  <c r="X215" i="2"/>
  <c r="X223" i="2"/>
  <c r="X231" i="2"/>
  <c r="X239" i="2"/>
  <c r="X247" i="2"/>
  <c r="X255" i="2"/>
  <c r="X263" i="2"/>
  <c r="X271" i="2"/>
  <c r="X279" i="2"/>
  <c r="X287" i="2"/>
  <c r="X295" i="2"/>
  <c r="X303" i="2"/>
  <c r="X311" i="2"/>
  <c r="X319" i="2"/>
  <c r="X327" i="2"/>
  <c r="X335" i="2"/>
  <c r="X343" i="2"/>
  <c r="X351" i="2"/>
  <c r="X359" i="2"/>
  <c r="X367" i="2"/>
  <c r="X375" i="2"/>
  <c r="X383" i="2"/>
  <c r="X391" i="2"/>
  <c r="X399" i="2"/>
  <c r="X407" i="2"/>
  <c r="X415" i="2"/>
  <c r="X423" i="2"/>
  <c r="X431" i="2"/>
  <c r="X439" i="2"/>
  <c r="X447" i="2"/>
  <c r="X455" i="2"/>
  <c r="X463" i="2"/>
  <c r="X471" i="2"/>
  <c r="X479" i="2"/>
  <c r="X487" i="2"/>
  <c r="X495" i="2"/>
  <c r="X503" i="2"/>
  <c r="X511" i="2"/>
  <c r="X519" i="2"/>
  <c r="X527" i="2"/>
  <c r="X535" i="2"/>
  <c r="X543" i="2"/>
  <c r="X551" i="2"/>
  <c r="X559" i="2"/>
  <c r="X567" i="2"/>
  <c r="X575" i="2"/>
  <c r="X583" i="2"/>
  <c r="X591" i="2"/>
  <c r="X599" i="2"/>
  <c r="X607" i="2"/>
  <c r="X615" i="2"/>
  <c r="X623" i="2"/>
  <c r="X631" i="2"/>
  <c r="X639" i="2"/>
  <c r="X647" i="2"/>
  <c r="X655" i="2"/>
  <c r="X663" i="2"/>
  <c r="X671" i="2"/>
  <c r="X679" i="2"/>
  <c r="X687" i="2"/>
  <c r="X695" i="2"/>
  <c r="X703" i="2"/>
  <c r="X711" i="2"/>
  <c r="X16" i="2"/>
  <c r="X43" i="2"/>
  <c r="X53" i="2"/>
  <c r="X62" i="2"/>
  <c r="X71" i="2"/>
  <c r="X81" i="2"/>
  <c r="X90" i="2"/>
  <c r="X99" i="2"/>
  <c r="X107" i="2"/>
  <c r="X115" i="2"/>
  <c r="X123" i="2"/>
  <c r="X131" i="2"/>
  <c r="X139" i="2"/>
  <c r="X147" i="2"/>
  <c r="X155" i="2"/>
  <c r="X163" i="2"/>
  <c r="X171" i="2"/>
  <c r="X179" i="2"/>
  <c r="X187" i="2"/>
  <c r="X195" i="2"/>
  <c r="X203" i="2"/>
  <c r="X211" i="2"/>
  <c r="X219" i="2"/>
  <c r="X227" i="2"/>
  <c r="X235" i="2"/>
  <c r="X243" i="2"/>
  <c r="X251" i="2"/>
  <c r="X259" i="2"/>
  <c r="X267" i="2"/>
  <c r="X275" i="2"/>
  <c r="X283" i="2"/>
  <c r="X291" i="2"/>
  <c r="X299" i="2"/>
  <c r="X307" i="2"/>
  <c r="X315" i="2"/>
  <c r="X323" i="2"/>
  <c r="X331" i="2"/>
  <c r="X339" i="2"/>
  <c r="X347" i="2"/>
  <c r="X355" i="2"/>
  <c r="X363" i="2"/>
  <c r="X371" i="2"/>
  <c r="X379" i="2"/>
  <c r="X387" i="2"/>
  <c r="X395" i="2"/>
  <c r="X403" i="2"/>
  <c r="X411" i="2"/>
  <c r="X419" i="2"/>
  <c r="X427" i="2"/>
  <c r="X435" i="2"/>
  <c r="X443" i="2"/>
  <c r="X451" i="2"/>
  <c r="X459" i="2"/>
  <c r="X467" i="2"/>
  <c r="X475" i="2"/>
  <c r="X483" i="2"/>
  <c r="X491" i="2"/>
  <c r="X499" i="2"/>
  <c r="X507" i="2"/>
  <c r="X515" i="2"/>
  <c r="X523" i="2"/>
  <c r="X531" i="2"/>
  <c r="X539" i="2"/>
  <c r="X547" i="2"/>
  <c r="X555" i="2"/>
  <c r="X563" i="2"/>
  <c r="X571" i="2"/>
  <c r="X579" i="2"/>
  <c r="X587" i="2"/>
  <c r="X595" i="2"/>
  <c r="X603" i="2"/>
  <c r="X611" i="2"/>
  <c r="X619" i="2"/>
  <c r="X22" i="2"/>
  <c r="X45" i="2"/>
  <c r="X54" i="2"/>
  <c r="X63" i="2"/>
  <c r="X73" i="2"/>
  <c r="X82" i="2"/>
  <c r="X91" i="2"/>
  <c r="X100" i="2"/>
  <c r="X108" i="2"/>
  <c r="X116" i="2"/>
  <c r="X124" i="2"/>
  <c r="X132" i="2"/>
  <c r="X140" i="2"/>
  <c r="X148" i="2"/>
  <c r="X156" i="2"/>
  <c r="X164" i="2"/>
  <c r="X172" i="2"/>
  <c r="X180" i="2"/>
  <c r="X188" i="2"/>
  <c r="X196" i="2"/>
  <c r="X204" i="2"/>
  <c r="X212" i="2"/>
  <c r="X220" i="2"/>
  <c r="X228" i="2"/>
  <c r="X236" i="2"/>
  <c r="X244" i="2"/>
  <c r="X252" i="2"/>
  <c r="X146" i="2"/>
  <c r="X130" i="2"/>
  <c r="X114" i="2"/>
  <c r="X98" i="2"/>
  <c r="X79" i="2"/>
  <c r="X61" i="2"/>
  <c r="X42" i="2"/>
  <c r="X44" i="2"/>
  <c r="X32" i="2"/>
  <c r="X30" i="2"/>
  <c r="X29" i="2"/>
  <c r="X39" i="2"/>
  <c r="X27" i="2"/>
  <c r="X25" i="2"/>
  <c r="X35" i="2"/>
  <c r="X24" i="2"/>
  <c r="X23" i="2"/>
  <c r="X10" i="2"/>
  <c r="X96" i="2"/>
  <c r="X88" i="2"/>
  <c r="X80" i="2"/>
  <c r="X72" i="2"/>
  <c r="X64" i="2"/>
  <c r="X56" i="2"/>
  <c r="X48" i="2"/>
  <c r="X40" i="2"/>
  <c r="X31" i="2"/>
  <c r="X21" i="2"/>
  <c r="X20" i="2"/>
  <c r="X36" i="2"/>
  <c r="X28" i="2"/>
  <c r="X19" i="2"/>
  <c r="X26" i="2"/>
  <c r="X18" i="2"/>
  <c r="X17" i="2"/>
  <c r="X9" i="2"/>
  <c r="X15" i="2"/>
  <c r="X7" i="2"/>
  <c r="X8" i="2"/>
  <c r="X6" i="2"/>
  <c r="H19" i="2"/>
  <c r="I6" i="2"/>
  <c r="I7" i="2"/>
  <c r="I8" i="2"/>
  <c r="I9" i="2"/>
  <c r="I10" i="2"/>
  <c r="I11" i="2"/>
  <c r="I12" i="2"/>
  <c r="I13" i="2"/>
  <c r="I14" i="2"/>
  <c r="I5" i="2"/>
  <c r="E9" i="2"/>
  <c r="E11" i="2"/>
  <c r="E6" i="2"/>
  <c r="E5" i="2"/>
  <c r="E14" i="2"/>
  <c r="E8" i="2"/>
  <c r="E10" i="2"/>
  <c r="E13" i="2"/>
  <c r="E12" i="2"/>
  <c r="E7" i="2"/>
  <c r="A5" i="2" a="1"/>
  <c r="A5" i="2" s="1"/>
  <c r="B22" i="2" l="1" a="1"/>
  <c r="B22" i="2" s="1"/>
  <c r="Y4" i="2" s="1"/>
  <c r="Y209" i="2" s="1"/>
  <c r="I19" i="2"/>
  <c r="I20" i="2" s="1"/>
  <c r="Y989" i="2" l="1"/>
  <c r="Y55" i="2"/>
  <c r="Y1861" i="2"/>
  <c r="Y54" i="2"/>
  <c r="Y219" i="2"/>
  <c r="Y330" i="2"/>
  <c r="Y644" i="2"/>
  <c r="Y1566" i="2"/>
  <c r="Y950" i="2"/>
  <c r="Y217" i="2"/>
  <c r="Y95" i="2"/>
  <c r="Y823" i="2"/>
  <c r="Y1628" i="2"/>
  <c r="Y1555" i="2"/>
  <c r="Y414" i="2"/>
  <c r="Y1883" i="2"/>
  <c r="Y346" i="2"/>
  <c r="Y347" i="2"/>
  <c r="Y121" i="2"/>
  <c r="Y99" i="2"/>
  <c r="Y448" i="2"/>
  <c r="Y397" i="2"/>
  <c r="Y1105" i="2"/>
  <c r="Y167" i="2"/>
  <c r="Y1057" i="2"/>
  <c r="Y174" i="2"/>
  <c r="Y434" i="2"/>
  <c r="Y984" i="2"/>
  <c r="Y982" i="2"/>
  <c r="Y1598" i="2"/>
  <c r="Y666" i="2"/>
  <c r="Y1215" i="2"/>
  <c r="Y908" i="2"/>
  <c r="Y1536" i="2"/>
  <c r="Y192" i="2"/>
  <c r="Y82" i="2"/>
  <c r="Y690" i="2"/>
  <c r="Y858" i="2"/>
  <c r="Y163" i="2"/>
  <c r="Y972" i="2"/>
  <c r="Y525" i="2"/>
  <c r="Y1363" i="2"/>
  <c r="Y231" i="2"/>
  <c r="Y1304" i="2"/>
  <c r="Y412" i="2"/>
  <c r="Y514" i="2"/>
  <c r="Y1084" i="2"/>
  <c r="Y235" i="2"/>
  <c r="Y1059" i="2"/>
  <c r="Y481" i="2"/>
  <c r="Y498" i="2"/>
  <c r="Y160" i="2"/>
  <c r="Y721" i="2"/>
  <c r="Y396" i="2"/>
  <c r="Y266" i="2"/>
  <c r="Y918" i="2"/>
  <c r="Y80" i="2"/>
  <c r="Y1123" i="2"/>
  <c r="Y1785" i="2"/>
  <c r="Y878" i="2"/>
  <c r="Y1207" i="2"/>
  <c r="Y774" i="2"/>
  <c r="Y967" i="2"/>
  <c r="Y659" i="2"/>
  <c r="Y210" i="2"/>
  <c r="Y73" i="2"/>
  <c r="Y844" i="2"/>
  <c r="Y683" i="2"/>
  <c r="Y1011" i="2"/>
  <c r="Y1072" i="2"/>
  <c r="Y240" i="2"/>
  <c r="Y17" i="2"/>
  <c r="Y370" i="2"/>
  <c r="Y320" i="2"/>
  <c r="Y1193" i="2"/>
  <c r="Y134" i="2"/>
  <c r="Y45" i="2"/>
  <c r="Y71" i="2"/>
  <c r="Y856" i="2"/>
  <c r="Y436" i="2"/>
  <c r="Y314" i="2"/>
  <c r="Y27" i="2"/>
  <c r="Y510" i="2"/>
  <c r="Y529" i="2"/>
  <c r="Y1139" i="2"/>
  <c r="Y1079" i="2"/>
  <c r="Y116" i="2"/>
  <c r="Y267" i="2"/>
  <c r="Y406" i="2"/>
  <c r="Y757" i="2"/>
  <c r="Y1188" i="2"/>
  <c r="Y33" i="2"/>
  <c r="Y458" i="2"/>
  <c r="Y202" i="2"/>
  <c r="Y886" i="2"/>
  <c r="Y152" i="2"/>
  <c r="Y1432" i="2"/>
  <c r="Y1203" i="2"/>
  <c r="Y46" i="2"/>
  <c r="Y1064" i="2"/>
  <c r="Y702" i="2"/>
  <c r="Y180" i="2"/>
  <c r="Y762" i="2"/>
  <c r="Y331" i="2"/>
  <c r="Y704" i="2"/>
  <c r="Y495" i="2"/>
  <c r="Y576" i="2"/>
  <c r="Y312" i="2"/>
  <c r="Y508" i="2"/>
  <c r="Y273" i="2"/>
  <c r="Y1283" i="2"/>
  <c r="Y65" i="2"/>
  <c r="Y846" i="2"/>
  <c r="Y606" i="2"/>
  <c r="Y636" i="2"/>
  <c r="Y583" i="2"/>
  <c r="Y74" i="2"/>
  <c r="Y149" i="2"/>
  <c r="Y337" i="2"/>
  <c r="Y758" i="2"/>
  <c r="Y1909" i="2"/>
  <c r="Y1090" i="2"/>
  <c r="Y1104" i="2"/>
  <c r="Y424" i="2"/>
  <c r="Y262" i="2"/>
  <c r="Y671" i="2"/>
  <c r="Y6" i="2"/>
  <c r="Y1033" i="2"/>
  <c r="Y1114" i="2"/>
  <c r="Y1075" i="2"/>
  <c r="Y272" i="2"/>
  <c r="Y308" i="2"/>
  <c r="Y142" i="2"/>
  <c r="Y494" i="2"/>
  <c r="Y316" i="2"/>
  <c r="Y1287" i="2"/>
  <c r="Y52" i="2"/>
  <c r="Y249" i="2"/>
  <c r="Y225" i="2"/>
  <c r="Y310" i="2"/>
  <c r="Y158" i="2"/>
  <c r="Y57" i="2"/>
  <c r="Y276" i="2"/>
  <c r="Y43" i="2"/>
  <c r="Y426" i="2"/>
  <c r="Y487" i="2"/>
  <c r="Y562" i="2"/>
  <c r="Y90" i="2"/>
  <c r="Y986" i="2"/>
  <c r="Y298" i="2"/>
  <c r="Y199" i="2"/>
  <c r="Y829" i="2"/>
  <c r="Y69" i="2"/>
  <c r="Y1386" i="2"/>
  <c r="Y83" i="2"/>
  <c r="Y1893" i="2"/>
  <c r="Y1014" i="2"/>
  <c r="Y177" i="2"/>
  <c r="Y194" i="2"/>
  <c r="Y126" i="2"/>
  <c r="Y186" i="2"/>
  <c r="Y594" i="2"/>
  <c r="Y342" i="2"/>
  <c r="Y107" i="2"/>
  <c r="Y882" i="2"/>
  <c r="Y429" i="2"/>
  <c r="Y1035" i="2"/>
  <c r="Y1720" i="2"/>
  <c r="Y554" i="2"/>
  <c r="Y75" i="2"/>
  <c r="Y485" i="2"/>
  <c r="Y738" i="2"/>
  <c r="Y204" i="2"/>
  <c r="Y707" i="2"/>
  <c r="Y356" i="2"/>
  <c r="Y241" i="2"/>
  <c r="Y1564" i="2"/>
  <c r="Y546" i="2"/>
  <c r="Y640" i="2"/>
  <c r="Y1581" i="2"/>
  <c r="Y676" i="2"/>
  <c r="Y483" i="2"/>
  <c r="Y926" i="2"/>
  <c r="Y247" i="2"/>
  <c r="Y931" i="2"/>
  <c r="Y1129" i="2"/>
  <c r="Y450" i="2"/>
  <c r="Y250" i="2"/>
  <c r="Y803" i="2"/>
  <c r="Y688" i="2"/>
  <c r="Y932" i="2"/>
  <c r="Y388" i="2"/>
  <c r="Y586" i="2"/>
  <c r="Y731" i="2"/>
  <c r="Y805" i="2"/>
  <c r="Y10" i="2"/>
  <c r="Y124" i="2"/>
  <c r="Y68" i="2"/>
  <c r="Y382" i="2"/>
  <c r="Y1228" i="2"/>
  <c r="Y479" i="2"/>
  <c r="Y326" i="2"/>
  <c r="Y280" i="2"/>
  <c r="Y943" i="2"/>
  <c r="Y1058" i="2"/>
  <c r="Y135" i="2"/>
  <c r="Y466" i="2"/>
  <c r="Y532" i="2"/>
  <c r="Y785" i="2"/>
  <c r="Y1098" i="2"/>
  <c r="Y1204" i="2"/>
  <c r="Y274" i="2"/>
  <c r="Y650" i="2"/>
  <c r="Y626" i="2"/>
  <c r="Y11" i="2"/>
  <c r="Y256" i="2"/>
  <c r="Y1050" i="2"/>
  <c r="Y35" i="2"/>
  <c r="Y25" i="2"/>
  <c r="Y1356" i="2"/>
  <c r="Y289" i="2"/>
  <c r="Y1066" i="2"/>
  <c r="Y1479" i="2"/>
  <c r="Y658" i="2"/>
  <c r="Y1015" i="2"/>
  <c r="Y1046" i="2"/>
  <c r="Y293" i="2"/>
  <c r="Y1206" i="2"/>
  <c r="Y359" i="2"/>
  <c r="Y14" i="2"/>
  <c r="Y28" i="2"/>
  <c r="Y486" i="2"/>
  <c r="Y12" i="2"/>
  <c r="Y629" i="2"/>
  <c r="Y830" i="2"/>
  <c r="Y1212" i="2"/>
  <c r="Y47" i="2"/>
  <c r="Y1100" i="2"/>
  <c r="Y947" i="2"/>
  <c r="Y9" i="2"/>
  <c r="Y698" i="2"/>
  <c r="Y977" i="2"/>
  <c r="Y616" i="2"/>
  <c r="Y291" i="2"/>
  <c r="Y692" i="2"/>
  <c r="Y958" i="2"/>
  <c r="Y836" i="2"/>
  <c r="Y275" i="2"/>
  <c r="Y960" i="2"/>
  <c r="Y338" i="2"/>
  <c r="Y172" i="2"/>
  <c r="Y1025" i="2"/>
  <c r="Y211" i="2"/>
  <c r="Y795" i="2"/>
  <c r="Y888" i="2"/>
  <c r="Y862" i="2"/>
  <c r="Y1515" i="2"/>
  <c r="Y34" i="2"/>
  <c r="Y674" i="2"/>
  <c r="Y1769" i="2"/>
  <c r="Y1132" i="2"/>
  <c r="Y673" i="2"/>
  <c r="Y1521" i="2"/>
  <c r="Y183" i="2"/>
  <c r="Y995" i="2"/>
  <c r="Y1869" i="2"/>
  <c r="Y816" i="2"/>
  <c r="Y354" i="2"/>
  <c r="Y643" i="2"/>
  <c r="Y1546" i="2"/>
  <c r="Y996" i="2"/>
  <c r="Y467" i="2"/>
  <c r="Y754" i="2"/>
  <c r="Y500" i="2"/>
  <c r="Y1036" i="2"/>
  <c r="Y290" i="2"/>
  <c r="Y131" i="2"/>
  <c r="Y416" i="2"/>
  <c r="Y725" i="2"/>
  <c r="Y1547" i="2"/>
  <c r="Y351" i="2"/>
  <c r="Y193" i="2"/>
  <c r="Y633" i="2"/>
  <c r="Y815" i="2"/>
  <c r="Y747" i="2"/>
  <c r="Y67" i="2"/>
  <c r="Y104" i="2"/>
  <c r="Y634" i="2"/>
  <c r="Y622" i="2"/>
  <c r="Y1210" i="2"/>
  <c r="Y936" i="2"/>
  <c r="Y154" i="2"/>
  <c r="Y522" i="2"/>
  <c r="Y910" i="2"/>
  <c r="Y405" i="2"/>
  <c r="Y440" i="2"/>
  <c r="Y328" i="2"/>
  <c r="Y894" i="2"/>
  <c r="Y319" i="2"/>
  <c r="Y949" i="2"/>
  <c r="Y445" i="2"/>
  <c r="Y147" i="2"/>
  <c r="Y1002" i="2"/>
  <c r="Y1009" i="2"/>
  <c r="Y1398" i="2"/>
  <c r="Y1623" i="2"/>
  <c r="Y1185" i="2"/>
  <c r="Y427" i="2"/>
  <c r="Y767" i="2"/>
  <c r="Y229" i="2"/>
  <c r="Y26" i="2"/>
  <c r="Y97" i="2"/>
  <c r="Y309" i="2"/>
  <c r="Y870" i="2"/>
  <c r="Y201" i="2"/>
  <c r="Y570" i="2"/>
  <c r="Y827" i="2"/>
  <c r="Y287" i="2"/>
  <c r="Y710" i="2"/>
  <c r="Y220" i="2"/>
  <c r="Y264" i="2"/>
  <c r="Y1038" i="2"/>
  <c r="Y1844" i="2"/>
  <c r="Y564" i="2"/>
  <c r="Y66" i="2"/>
  <c r="Y1012" i="2"/>
  <c r="Y1078" i="2"/>
  <c r="Y691" i="2"/>
  <c r="Y223" i="2"/>
  <c r="Y922" i="2"/>
  <c r="Y400" i="2"/>
  <c r="Y70" i="2"/>
  <c r="Y1535" i="2"/>
  <c r="Y519" i="2"/>
  <c r="Y255" i="2"/>
  <c r="Y865" i="2"/>
  <c r="Y915" i="2"/>
  <c r="Y125" i="2"/>
  <c r="Y377" i="2"/>
  <c r="Y1158" i="2"/>
  <c r="Y1511" i="2"/>
  <c r="Y1301" i="2"/>
  <c r="Y1884" i="2"/>
  <c r="Y378" i="2"/>
  <c r="Y1183" i="2"/>
  <c r="Y655" i="2"/>
  <c r="Y1306" i="2"/>
  <c r="Y1331" i="2"/>
  <c r="Y1483" i="2"/>
  <c r="Y59" i="2"/>
  <c r="Y1187" i="2"/>
  <c r="Y32" i="2"/>
  <c r="Y20" i="2"/>
  <c r="Y740" i="2"/>
  <c r="Y970" i="2"/>
  <c r="Y572" i="2"/>
  <c r="Y1010" i="2"/>
  <c r="Y226" i="2"/>
  <c r="Y41" i="2"/>
  <c r="Y1122" i="2"/>
  <c r="Y295" i="2"/>
  <c r="Y64" i="2"/>
  <c r="Y821" i="2"/>
  <c r="Y565" i="2"/>
  <c r="Y1108" i="2"/>
  <c r="Y969" i="2"/>
  <c r="Y77" i="2"/>
  <c r="Y191" i="2"/>
  <c r="Y1071" i="2"/>
  <c r="Y278" i="2"/>
  <c r="Y284" i="2"/>
  <c r="Y442" i="2"/>
  <c r="Y825" i="2"/>
  <c r="Y1873" i="2"/>
  <c r="Y1194" i="2"/>
  <c r="Y1812" i="2"/>
  <c r="Y593" i="2"/>
  <c r="Y797" i="2"/>
  <c r="Y804" i="2"/>
  <c r="Y1610" i="2"/>
  <c r="Y1267" i="2"/>
  <c r="Y1790" i="2"/>
  <c r="Y1097" i="2"/>
  <c r="Y1216" i="2"/>
  <c r="Y1629" i="2"/>
  <c r="Y737" i="2"/>
  <c r="Y105" i="2"/>
  <c r="Y917" i="2"/>
  <c r="Y410" i="2"/>
  <c r="Y1781" i="2"/>
  <c r="Y1657" i="2"/>
  <c r="Y1408" i="2"/>
  <c r="Y1721" i="2"/>
  <c r="Y763" i="2"/>
  <c r="Y1595" i="2"/>
  <c r="Y868" i="2"/>
  <c r="Y1410" i="2"/>
  <c r="Y1422" i="2"/>
  <c r="Y983" i="2"/>
  <c r="Y1667" i="2"/>
  <c r="Y7" i="2"/>
  <c r="Y1178" i="2"/>
  <c r="Y281" i="2"/>
  <c r="Y784" i="2"/>
  <c r="Y488" i="2"/>
  <c r="Y1837" i="2"/>
  <c r="Y1748" i="2"/>
  <c r="Y1289" i="2"/>
  <c r="Y581" i="2"/>
  <c r="Y1411" i="2"/>
  <c r="Y1709" i="2"/>
  <c r="Y971" i="2"/>
  <c r="Y1634" i="2"/>
  <c r="Y577" i="2"/>
  <c r="Y1124" i="2"/>
  <c r="Y1061" i="2"/>
  <c r="Y1452" i="2"/>
  <c r="Y1828" i="2"/>
  <c r="Y978" i="2"/>
  <c r="Y1517" i="2"/>
  <c r="Y1004" i="2"/>
  <c r="Y1051" i="2"/>
  <c r="Y1168" i="2"/>
  <c r="Y1277" i="2"/>
  <c r="Y859" i="2"/>
  <c r="Y1656" i="2"/>
  <c r="Y677" i="2"/>
  <c r="Y672" i="2"/>
  <c r="Y1003" i="2"/>
  <c r="Y334" i="2"/>
  <c r="Y1864" i="2"/>
  <c r="Y733" i="2"/>
  <c r="Y457" i="2"/>
  <c r="Y84" i="2"/>
  <c r="Y778" i="2"/>
  <c r="Y1565" i="2"/>
  <c r="Y561" i="2"/>
  <c r="Y168" i="2"/>
  <c r="Y364" i="2"/>
  <c r="Y421" i="2"/>
  <c r="Y474" i="2"/>
  <c r="Y462" i="2"/>
  <c r="Y1023" i="2"/>
  <c r="Y1601" i="2"/>
  <c r="Y1237" i="2"/>
  <c r="Y1380" i="2"/>
  <c r="Y1773" i="2"/>
  <c r="Y254" i="2"/>
  <c r="Y1155" i="2"/>
  <c r="Y1095" i="2"/>
  <c r="Y1690" i="2"/>
  <c r="Y924" i="2"/>
  <c r="Y1441" i="2"/>
  <c r="Y227" i="2"/>
  <c r="Y835" i="2"/>
  <c r="Y881" i="2"/>
  <c r="Y771" i="2"/>
  <c r="Y496" i="2"/>
  <c r="Y873" i="2"/>
  <c r="Y867" i="2"/>
  <c r="Y37" i="2"/>
  <c r="Y353" i="2"/>
  <c r="Y399" i="2"/>
  <c r="Y384" i="2"/>
  <c r="Y937" i="2"/>
  <c r="Y782" i="2"/>
  <c r="Y1845" i="2"/>
  <c r="Y322" i="2"/>
  <c r="Y1138" i="2"/>
  <c r="Y624" i="2"/>
  <c r="Y413" i="2"/>
  <c r="Y233" i="2"/>
  <c r="Y574" i="2"/>
  <c r="Y849" i="2"/>
  <c r="Y1065" i="2"/>
  <c r="Y1455" i="2"/>
  <c r="Y146" i="2"/>
  <c r="Y451" i="2"/>
  <c r="Y103" i="2"/>
  <c r="Y418" i="2"/>
  <c r="Y260" i="2"/>
  <c r="Y957" i="2"/>
  <c r="Y1805" i="2"/>
  <c r="Y315" i="2"/>
  <c r="Y159" i="2"/>
  <c r="Y530" i="2"/>
  <c r="Y788" i="2"/>
  <c r="Y883" i="2"/>
  <c r="Y360" i="2"/>
  <c r="Y504" i="2"/>
  <c r="Y1716" i="2"/>
  <c r="Y455" i="2"/>
  <c r="Y373" i="2"/>
  <c r="Y569" i="2"/>
  <c r="Y438" i="2"/>
  <c r="Y497" i="2"/>
  <c r="Y913" i="2"/>
  <c r="Y1069" i="2"/>
  <c r="Y925" i="2"/>
  <c r="Y1613" i="2"/>
  <c r="Y749" i="2"/>
  <c r="Y1609" i="2"/>
  <c r="Y1041" i="2"/>
  <c r="Y871" i="2"/>
  <c r="Y390" i="2"/>
  <c r="Y1008" i="2"/>
  <c r="Y919" i="2"/>
  <c r="Y1809" i="2"/>
  <c r="Y1213" i="2"/>
  <c r="Y1339" i="2"/>
  <c r="Y1899" i="2"/>
  <c r="Y549" i="2"/>
  <c r="Y869" i="2"/>
  <c r="Y1763" i="2"/>
  <c r="Y735" i="2"/>
  <c r="Y1800" i="2"/>
  <c r="Y1191" i="2"/>
  <c r="Y447" i="2"/>
  <c r="Y433" i="2"/>
  <c r="Y993" i="2"/>
  <c r="Y1732" i="2"/>
  <c r="Y1068" i="2"/>
  <c r="Y851" i="2"/>
  <c r="Y265" i="2"/>
  <c r="Y288" i="2"/>
  <c r="Y306" i="2"/>
  <c r="Y1554" i="2"/>
  <c r="Y959" i="2"/>
  <c r="Y681" i="2"/>
  <c r="Y1173" i="2"/>
  <c r="Y1375" i="2"/>
  <c r="Y435" i="2"/>
  <c r="Y646" i="2"/>
  <c r="Y1091" i="2"/>
  <c r="Y1614" i="2"/>
  <c r="Y1820" i="2"/>
  <c r="Y988" i="2"/>
  <c r="Y1756" i="2"/>
  <c r="Y730" i="2"/>
  <c r="Y1197" i="2"/>
  <c r="Y1274" i="2"/>
  <c r="Y58" i="2"/>
  <c r="Y176" i="2"/>
  <c r="Y806" i="2"/>
  <c r="Y729" i="2"/>
  <c r="Y669" i="2"/>
  <c r="Y385" i="2"/>
  <c r="Y76" i="2"/>
  <c r="Y520" i="2"/>
  <c r="Y1019" i="2"/>
  <c r="Y845" i="2"/>
  <c r="Y156" i="2"/>
  <c r="Y318" i="2"/>
  <c r="Y965" i="2"/>
  <c r="Y425" i="2"/>
  <c r="Y402" i="2"/>
  <c r="Y292" i="2"/>
  <c r="Y885" i="2"/>
  <c r="Y714" i="2"/>
  <c r="Y1135" i="2"/>
  <c r="Y1162" i="2"/>
  <c r="Y196" i="2"/>
  <c r="Y323" i="2"/>
  <c r="Y661" i="2"/>
  <c r="Y89" i="2"/>
  <c r="Y697" i="2"/>
  <c r="Y1044" i="2"/>
  <c r="Y1022" i="2"/>
  <c r="Y187" i="2"/>
  <c r="Y94" i="2"/>
  <c r="Y329" i="2"/>
  <c r="Y852" i="2"/>
  <c r="Y955" i="2"/>
  <c r="Y1190" i="2"/>
  <c r="Y1225" i="2"/>
  <c r="Y39" i="2"/>
  <c r="Y327" i="2"/>
  <c r="Y245" i="2"/>
  <c r="Y368" i="2"/>
  <c r="Y748" i="2"/>
  <c r="Y667" i="2"/>
  <c r="Y779" i="2"/>
  <c r="Y753" i="2"/>
  <c r="Y1492" i="2"/>
  <c r="Y1461" i="2"/>
  <c r="Y155" i="2"/>
  <c r="Y85" i="2"/>
  <c r="Y743" i="2"/>
  <c r="Y648" i="2"/>
  <c r="Y1490" i="2"/>
  <c r="Y471" i="2"/>
  <c r="Y1076" i="2"/>
  <c r="Y1275" i="2"/>
  <c r="Y898" i="2"/>
  <c r="Y874" i="2"/>
  <c r="Y1034" i="2"/>
  <c r="Y1915" i="2"/>
  <c r="Y460" i="2"/>
  <c r="Y1074" i="2"/>
  <c r="Y875" i="2"/>
  <c r="Y361" i="2"/>
  <c r="Y861" i="2"/>
  <c r="Y657" i="2"/>
  <c r="Y1757" i="2"/>
  <c r="Y1146" i="2"/>
  <c r="Y961" i="2"/>
  <c r="Y979" i="2"/>
  <c r="Y162" i="2"/>
  <c r="Y321" i="2"/>
  <c r="Y1631" i="2"/>
  <c r="Y1345" i="2"/>
  <c r="Y818" i="2"/>
  <c r="Y1144" i="2"/>
  <c r="Y1208" i="2"/>
  <c r="Y243" i="2"/>
  <c r="Y294" i="2"/>
  <c r="Y1374" i="2"/>
  <c r="Y1653" i="2"/>
  <c r="Y1889" i="2"/>
  <c r="Y362" i="2"/>
  <c r="Y1016" i="2"/>
  <c r="Y794" i="2"/>
  <c r="Y1133" i="2"/>
  <c r="Y1080" i="2"/>
  <c r="Y311" i="2"/>
  <c r="Y336" i="2"/>
  <c r="Y891" i="2"/>
  <c r="Y654" i="2"/>
  <c r="Y285" i="2"/>
  <c r="Y610" i="2"/>
  <c r="Y253" i="2"/>
  <c r="Y722" i="2"/>
  <c r="Y934" i="2"/>
  <c r="Y550" i="2"/>
  <c r="Y91" i="2"/>
  <c r="Y122" i="2"/>
  <c r="Y138" i="2"/>
  <c r="Y699" i="2"/>
  <c r="Y608" i="2"/>
  <c r="Y214" i="2"/>
  <c r="Y956" i="2"/>
  <c r="Y449" i="2"/>
  <c r="Y1359" i="2"/>
  <c r="Y1677" i="2"/>
  <c r="Y132" i="2"/>
  <c r="Y195" i="2"/>
  <c r="Y277" i="2"/>
  <c r="Y468" i="2"/>
  <c r="Y872" i="2"/>
  <c r="Y1186" i="2"/>
  <c r="Y23" i="2"/>
  <c r="Y123" i="2"/>
  <c r="Y653" i="2"/>
  <c r="Y112" i="2"/>
  <c r="Y916" i="2"/>
  <c r="Y620" i="2"/>
  <c r="Y997" i="2"/>
  <c r="Y1281" i="2"/>
  <c r="Y98" i="2"/>
  <c r="Y263" i="2"/>
  <c r="Y181" i="2"/>
  <c r="Y470" i="2"/>
  <c r="Y166" i="2"/>
  <c r="Y394" i="2"/>
  <c r="Y920" i="2"/>
  <c r="Y1645" i="2"/>
  <c r="Y975" i="2"/>
  <c r="Y1030" i="2"/>
  <c r="Y344" i="2"/>
  <c r="Y542" i="2"/>
  <c r="Y592" i="2"/>
  <c r="Y1527" i="2"/>
  <c r="Y407" i="2"/>
  <c r="Y1396" i="2"/>
  <c r="Y962" i="2"/>
  <c r="Y398" i="2"/>
  <c r="Y473" i="2"/>
  <c r="Y1430" i="2"/>
  <c r="Y282" i="2"/>
  <c r="Y838" i="2"/>
  <c r="Y1202" i="2"/>
  <c r="Y1569" i="2"/>
  <c r="Y766" i="2"/>
  <c r="Y1764" i="2"/>
  <c r="Y1351" i="2"/>
  <c r="Y206" i="2"/>
  <c r="Y552" i="2"/>
  <c r="Y1257" i="2"/>
  <c r="Y1681" i="2"/>
  <c r="Y325" i="2"/>
  <c r="Y1029" i="2"/>
  <c r="Y1223" i="2"/>
  <c r="Y711" i="2"/>
  <c r="Y1824" i="2"/>
  <c r="Y1751" i="2"/>
  <c r="Y1218" i="2"/>
  <c r="Y1062" i="2"/>
  <c r="Y928" i="2"/>
  <c r="Y1877" i="2"/>
  <c r="Y1641" i="2"/>
  <c r="Y605" i="2"/>
  <c r="Y1633" i="2"/>
  <c r="Y189" i="2"/>
  <c r="Y1496" i="2"/>
  <c r="Y1047" i="2"/>
  <c r="Y1617" i="2"/>
  <c r="Y197" i="2"/>
  <c r="Y573" i="2"/>
  <c r="Y1217" i="2"/>
  <c r="Y744" i="2"/>
  <c r="Y1632" i="2"/>
  <c r="Y693" i="2"/>
  <c r="Y1120" i="2"/>
  <c r="Y1031" i="2"/>
  <c r="Y1735" i="2"/>
  <c r="Y171" i="2"/>
  <c r="Y511" i="2"/>
  <c r="Y141" i="2"/>
  <c r="Y110" i="2"/>
  <c r="Y1110" i="2"/>
  <c r="Y1821" i="2"/>
  <c r="Y687" i="2"/>
  <c r="Y1157" i="2"/>
  <c r="Y796" i="2"/>
  <c r="Y662" i="2"/>
  <c r="Y1784" i="2"/>
  <c r="Y1733" i="2"/>
  <c r="Y906" i="2"/>
  <c r="Y443" i="2"/>
  <c r="Y1685" i="2"/>
  <c r="Y1538" i="2"/>
  <c r="Y1665" i="2"/>
  <c r="Y16" i="2"/>
  <c r="Y1513" i="2"/>
  <c r="Y1134" i="2"/>
  <c r="Y1459" i="2"/>
  <c r="Y1606" i="2"/>
  <c r="Y1674" i="2"/>
  <c r="Y365" i="2"/>
  <c r="Y1591" i="2"/>
  <c r="Y1250" i="2"/>
  <c r="Y724" i="2"/>
  <c r="Y1715" i="2"/>
  <c r="Y1063" i="2"/>
  <c r="Y864" i="2"/>
  <c r="Y941" i="2"/>
  <c r="Y1660" i="2"/>
  <c r="Y1329" i="2"/>
  <c r="Y668" i="2"/>
  <c r="Y1290" i="2"/>
  <c r="Y976" i="2"/>
  <c r="Y781" i="2"/>
  <c r="Y86" i="2"/>
  <c r="Y228" i="2"/>
  <c r="Y1211" i="2"/>
  <c r="Y1592" i="2"/>
  <c r="Y1605" i="2"/>
  <c r="Y1760" i="2"/>
  <c r="Y1020" i="2"/>
  <c r="Y680" i="2"/>
  <c r="Y415" i="2"/>
  <c r="Y775" i="2"/>
  <c r="Y1814" i="2"/>
  <c r="Y811" i="2"/>
  <c r="Y305" i="2"/>
  <c r="Y1300" i="2"/>
  <c r="Y1154" i="2"/>
  <c r="Y404" i="2"/>
  <c r="Y1220" i="2"/>
  <c r="Y8" i="2"/>
  <c r="Y88" i="2"/>
  <c r="Y746" i="2"/>
  <c r="Y734" i="2"/>
  <c r="Y954" i="2"/>
  <c r="Y446" i="2"/>
  <c r="Y178" i="2"/>
  <c r="Y817" i="2"/>
  <c r="Y130" i="2"/>
  <c r="Y1152" i="2"/>
  <c r="Y63" i="2"/>
  <c r="Y1429" i="2"/>
  <c r="Y990" i="2"/>
  <c r="Y1130" i="2"/>
  <c r="Y1791" i="2"/>
  <c r="Y732" i="2"/>
  <c r="Y963" i="2"/>
  <c r="Y1054" i="2"/>
  <c r="Y1505" i="2"/>
  <c r="Y1279" i="2"/>
  <c r="Y509" i="2"/>
  <c r="Y1141" i="2"/>
  <c r="Y1495" i="2"/>
  <c r="Y1779" i="2"/>
  <c r="Y538" i="2"/>
  <c r="Y901" i="2"/>
  <c r="Y1516" i="2"/>
  <c r="Y1258" i="2"/>
  <c r="Y119" i="2"/>
  <c r="Y828" i="2"/>
  <c r="Y588" i="2"/>
  <c r="Y933" i="2"/>
  <c r="Y1048" i="2"/>
  <c r="Y157" i="2"/>
  <c r="Y78" i="2"/>
  <c r="Y164" i="2"/>
  <c r="Y352" i="2"/>
  <c r="Y786" i="2"/>
  <c r="Y1147" i="2"/>
  <c r="Y854" i="2"/>
  <c r="Y998" i="2"/>
  <c r="Y391" i="2"/>
  <c r="Y238" i="2"/>
  <c r="Y602" i="2"/>
  <c r="Y13" i="2"/>
  <c r="Y1137" i="2"/>
  <c r="Y184" i="2"/>
  <c r="Y1438" i="2"/>
  <c r="Y1829" i="2"/>
  <c r="Y221" i="2"/>
  <c r="Y1806" i="2"/>
  <c r="Y1434" i="2"/>
  <c r="Y591" i="2"/>
  <c r="Y1584" i="2"/>
  <c r="Y1099" i="2"/>
  <c r="Y1741" i="2"/>
  <c r="Y1590" i="2"/>
  <c r="Y727" i="2"/>
  <c r="Y463" i="2"/>
  <c r="Y403" i="2"/>
  <c r="Y1282" i="2"/>
  <c r="Y994" i="2"/>
  <c r="Y1855" i="2"/>
  <c r="Y1669" i="2"/>
  <c r="Y1750" i="2"/>
  <c r="Y822" i="2"/>
  <c r="Y100" i="2"/>
  <c r="Y1013" i="2"/>
  <c r="Y1708" i="2"/>
  <c r="Y1900" i="2"/>
  <c r="Y1696" i="2"/>
  <c r="Y1403" i="2"/>
  <c r="Y1841" i="2"/>
  <c r="Y205" i="2"/>
  <c r="Y909" i="2"/>
  <c r="Y1368" i="2"/>
  <c r="Y1295" i="2"/>
  <c r="Y1852" i="2"/>
  <c r="Y411" i="2"/>
  <c r="Y1007" i="2"/>
  <c r="Y929" i="2"/>
  <c r="Y1742" i="2"/>
  <c r="Y72" i="2"/>
  <c r="Y301" i="2"/>
  <c r="Y153" i="2"/>
  <c r="Y1089" i="2"/>
  <c r="Y40" i="2"/>
  <c r="Y777" i="2"/>
  <c r="Y242" i="2"/>
  <c r="Y1407" i="2"/>
  <c r="Y190" i="2"/>
  <c r="Y1088" i="2"/>
  <c r="Y505" i="2"/>
  <c r="Y1365" i="2"/>
  <c r="Y1256" i="2"/>
  <c r="Y1248" i="2"/>
  <c r="Y61" i="2"/>
  <c r="Y860" i="2"/>
  <c r="Y664" i="2"/>
  <c r="Y1085" i="2"/>
  <c r="Y1678" i="2"/>
  <c r="Y1087" i="2"/>
  <c r="Y638" i="2"/>
  <c r="Y1077" i="2"/>
  <c r="Y1231" i="2"/>
  <c r="Y1619" i="2"/>
  <c r="Y945" i="2"/>
  <c r="Y765" i="2"/>
  <c r="Y1425" i="2"/>
  <c r="Y1802" i="2"/>
  <c r="Y357" i="2"/>
  <c r="Y892" i="2"/>
  <c r="Y720" i="2"/>
  <c r="Y801" i="2"/>
  <c r="Y1143" i="2"/>
  <c r="Y60" i="2"/>
  <c r="Y516" i="2"/>
  <c r="Y299" i="2"/>
  <c r="Y454" i="2"/>
  <c r="Y422" i="2"/>
  <c r="Y1083" i="2"/>
  <c r="Y452" i="2"/>
  <c r="Y1169" i="2"/>
  <c r="Y437" i="2"/>
  <c r="Y136" i="2"/>
  <c r="Y566" i="2"/>
  <c r="Y755" i="2"/>
  <c r="Y369" i="2"/>
  <c r="Y300" i="2"/>
  <c r="Y489" i="2"/>
  <c r="Y776" i="2"/>
  <c r="Y1142" i="2"/>
  <c r="Y1458" i="2"/>
  <c r="Y1177" i="2"/>
  <c r="Y36" i="2"/>
  <c r="Y760" i="2"/>
  <c r="Y715" i="2"/>
  <c r="Y1734" i="2"/>
  <c r="Y1117" i="2"/>
  <c r="Y62" i="2"/>
  <c r="Y1247" i="2"/>
  <c r="Y1704" i="2"/>
  <c r="Y118" i="2"/>
  <c r="Y1542" i="2"/>
  <c r="Y1875" i="2"/>
  <c r="Y1254" i="2"/>
  <c r="Y1195" i="2"/>
  <c r="Y92" i="2"/>
  <c r="Y783" i="2"/>
  <c r="Y246" i="2"/>
  <c r="Y694" i="2"/>
  <c r="Y1622" i="2"/>
  <c r="Y814" i="2"/>
  <c r="Y705" i="2"/>
  <c r="Y1400" i="2"/>
  <c r="Y341" i="2"/>
  <c r="Y1347" i="2"/>
  <c r="Y1640" i="2"/>
  <c r="Y787" i="2"/>
  <c r="Y1563" i="2"/>
  <c r="Y1725" i="2"/>
  <c r="Y1126" i="2"/>
  <c r="Y1131" i="2"/>
  <c r="Y304" i="2"/>
  <c r="Y1775" i="2"/>
  <c r="Y614" i="2"/>
  <c r="Y879" i="2"/>
  <c r="Y1482" i="2"/>
  <c r="Y553" i="2"/>
  <c r="Y966" i="2"/>
  <c r="Y1246" i="2"/>
  <c r="Y1575" i="2"/>
  <c r="Y1285" i="2"/>
  <c r="Y53" i="2"/>
  <c r="Y1710" i="2"/>
  <c r="Y1917" i="2"/>
  <c r="Y1067" i="2"/>
  <c r="Y857" i="2"/>
  <c r="Y1621" i="2"/>
  <c r="Y1037" i="2"/>
  <c r="Y1476" i="2"/>
  <c r="Y1661" i="2"/>
  <c r="Y1868" i="2"/>
  <c r="Y1701" i="2"/>
  <c r="Y706" i="2"/>
  <c r="Y1729" i="2"/>
  <c r="Y537" i="2"/>
  <c r="Y548" i="2"/>
  <c r="Y1549" i="2"/>
  <c r="Y1576" i="2"/>
  <c r="Y582" i="2"/>
  <c r="Y313" i="2"/>
  <c r="Y524" i="2"/>
  <c r="Y1561" i="2"/>
  <c r="Y1712" i="2"/>
  <c r="Y607" i="2"/>
  <c r="Y1172" i="2"/>
  <c r="Y480" i="2"/>
  <c r="Y1170" i="2"/>
  <c r="Y900" i="2"/>
  <c r="Y215" i="2"/>
  <c r="Y560" i="2"/>
  <c r="Y1596" i="2"/>
  <c r="Y1128" i="2"/>
  <c r="Y1557" i="2"/>
  <c r="Y981" i="2"/>
  <c r="Y1772" i="2"/>
  <c r="Y612" i="2"/>
  <c r="Y1650" i="2"/>
  <c r="Y115" i="2"/>
  <c r="Y723" i="2"/>
  <c r="Y625" i="2"/>
  <c r="Y841" i="2"/>
  <c r="Y1111" i="2"/>
  <c r="Y1388" i="2"/>
  <c r="Y1456" i="2"/>
  <c r="Y670" i="2"/>
  <c r="Y1568" i="2"/>
  <c r="Y637" i="2"/>
  <c r="Y87" i="2"/>
  <c r="Y478" i="2"/>
  <c r="Y770" i="2"/>
  <c r="Y896" i="2"/>
  <c r="Y1736" i="2"/>
  <c r="Y1826" i="2"/>
  <c r="Y877" i="2"/>
  <c r="Y513" i="2"/>
  <c r="Y270" i="2"/>
  <c r="Y585" i="2"/>
  <c r="Y1860" i="2"/>
  <c r="Y808" i="2"/>
  <c r="Y1240" i="2"/>
  <c r="Y1693" i="2"/>
  <c r="Y222" i="2"/>
  <c r="Y812" i="2"/>
  <c r="Y456" i="2"/>
  <c r="Y15" i="2"/>
  <c r="Y942" i="2"/>
  <c r="Y1082" i="2"/>
  <c r="Y297" i="2"/>
  <c r="Y973" i="2"/>
  <c r="Y340" i="2"/>
  <c r="Y1145" i="2"/>
  <c r="Y1857" i="2"/>
  <c r="Y938" i="2"/>
  <c r="Y1336" i="2"/>
  <c r="Y139" i="2"/>
  <c r="Y712" i="2"/>
  <c r="Y1140" i="2"/>
  <c r="Y1311" i="2"/>
  <c r="Y1702" i="2"/>
  <c r="Y1611" i="2"/>
  <c r="Y389" i="2"/>
  <c r="Y185" i="2"/>
  <c r="Y635" i="2"/>
  <c r="Y1027" i="2"/>
  <c r="Y1116" i="2"/>
  <c r="Y1472" i="2"/>
  <c r="Y459" i="2"/>
  <c r="Y1551" i="2"/>
  <c r="Y1920" i="2"/>
  <c r="Y575" i="2"/>
  <c r="Y439" i="2"/>
  <c r="Y1196" i="2"/>
  <c r="Y1910" i="2"/>
  <c r="Y1849" i="2"/>
  <c r="Y1525" i="2"/>
  <c r="Y1119" i="2"/>
  <c r="Y212" i="2"/>
  <c r="Y1589" i="2"/>
  <c r="Y345" i="2"/>
  <c r="Y251" i="2"/>
  <c r="Y1175" i="2"/>
  <c r="Y1905" i="2"/>
  <c r="Y1648" i="2"/>
  <c r="Y333" i="2"/>
  <c r="Y1330" i="2"/>
  <c r="Y380" i="2"/>
  <c r="Y1718" i="2"/>
  <c r="Y598" i="2"/>
  <c r="Y151" i="2"/>
  <c r="Y850" i="2"/>
  <c r="Y1798" i="2"/>
  <c r="Y728" i="2"/>
  <c r="Y1529" i="2"/>
  <c r="Y1001" i="2"/>
  <c r="Y1739" i="2"/>
  <c r="Y1045" i="2"/>
  <c r="Y834" i="2"/>
  <c r="Y535" i="2"/>
  <c r="Y848" i="2"/>
  <c r="Y1836" i="2"/>
  <c r="Y678" i="2"/>
  <c r="Y1234" i="2"/>
  <c r="Y1335" i="2"/>
  <c r="Y1662" i="2"/>
  <c r="Y810" i="2"/>
  <c r="Y1418" i="2"/>
  <c r="Y113" i="2"/>
  <c r="Y642" i="2"/>
  <c r="Y700" i="2"/>
  <c r="Y350" i="2"/>
  <c r="Y1056" i="2"/>
  <c r="Y1672" i="2"/>
  <c r="Y1717" i="2"/>
  <c r="Y1252" i="2"/>
  <c r="Y476" i="2"/>
  <c r="Y907" i="2"/>
  <c r="Y38" i="2"/>
  <c r="Y1817" i="2"/>
  <c r="Y745" i="2"/>
  <c r="Y1509" i="2"/>
  <c r="Y1450" i="2"/>
  <c r="Y268" i="2"/>
  <c r="Y475" i="2"/>
  <c r="Y182" i="2"/>
  <c r="Y363" i="2"/>
  <c r="Y117" i="2"/>
  <c r="Y379" i="2"/>
  <c r="Y102" i="2"/>
  <c r="Y726" i="2"/>
  <c r="Y144" i="2"/>
  <c r="Y1416" i="2"/>
  <c r="Y1876" i="2"/>
  <c r="Y759" i="2"/>
  <c r="Y1073" i="2"/>
  <c r="Y367" i="2"/>
  <c r="Y1435" i="2"/>
  <c r="Y1024" i="2"/>
  <c r="Y1692" i="2"/>
  <c r="Y1402" i="2"/>
  <c r="Y1881" i="2"/>
  <c r="Y93" i="2"/>
  <c r="Y296" i="2"/>
  <c r="Y831" i="2"/>
  <c r="Y946" i="2"/>
  <c r="Y1344" i="2"/>
  <c r="Y824" i="2"/>
  <c r="Y1737" i="2"/>
  <c r="Y381" i="2"/>
  <c r="Y716" i="2"/>
  <c r="Y1486" i="2"/>
  <c r="Y1593" i="2"/>
  <c r="Y761" i="2"/>
  <c r="Y1738" i="2"/>
  <c r="Y1856" i="2"/>
  <c r="Y1200" i="2"/>
  <c r="Y1245" i="2"/>
  <c r="Y1670" i="2"/>
  <c r="Y129" i="2"/>
  <c r="Y631" i="2"/>
  <c r="Y1469" i="2"/>
  <c r="Y1675" i="2"/>
  <c r="Y987" i="2"/>
  <c r="Y30" i="2"/>
  <c r="Y1553" i="2"/>
  <c r="Y1397" i="2"/>
  <c r="Y1148" i="2"/>
  <c r="Y1510" i="2"/>
  <c r="Y1585" i="2"/>
  <c r="Y628" i="2"/>
  <c r="Y503" i="2"/>
  <c r="Y1298" i="2"/>
  <c r="Y1433" i="2"/>
  <c r="Y590" i="2"/>
  <c r="Y1743" i="2"/>
  <c r="Y1353" i="2"/>
  <c r="Y1160" i="2"/>
  <c r="Y904" i="2"/>
  <c r="Y1102" i="2"/>
  <c r="Y1150" i="2"/>
  <c r="Y1543" i="2"/>
  <c r="Y809" i="2"/>
  <c r="Y148" i="2"/>
  <c r="Y1276" i="2"/>
  <c r="Y630" i="2"/>
  <c r="Y1694" i="2"/>
  <c r="Y1774" i="2"/>
  <c r="Y709" i="2"/>
  <c r="Y1415" i="2"/>
  <c r="Y1323" i="2"/>
  <c r="Y686" i="2"/>
  <c r="Y1846" i="2"/>
  <c r="Y1310" i="2"/>
  <c r="Y1297" i="2"/>
  <c r="Y1103" i="2"/>
  <c r="Y1156" i="2"/>
  <c r="Y1777" i="2"/>
  <c r="Y1192" i="2"/>
  <c r="Y855" i="2"/>
  <c r="Y1466" i="2"/>
  <c r="Y491" i="2"/>
  <c r="Y1272" i="2"/>
  <c r="Y1758" i="2"/>
  <c r="Y1908" i="2"/>
  <c r="Y1333" i="2"/>
  <c r="Y1096" i="2"/>
  <c r="Y1224" i="2"/>
  <c r="Y1338" i="2"/>
  <c r="Y286" i="2"/>
  <c r="Y1642" i="2"/>
  <c r="Y1625" i="2"/>
  <c r="Y1371" i="2"/>
  <c r="Y1540" i="2"/>
  <c r="Y1317" i="2"/>
  <c r="Y1550" i="2"/>
  <c r="Y1502" i="2"/>
  <c r="Y200" i="2"/>
  <c r="Y897" i="2"/>
  <c r="Y1006" i="2"/>
  <c r="Y1404" i="2"/>
  <c r="Y609" i="2"/>
  <c r="Y169" i="2"/>
  <c r="Y1840" i="2"/>
  <c r="Y1874" i="2"/>
  <c r="Y568" i="2"/>
  <c r="Y1417" i="2"/>
  <c r="Y237" i="2"/>
  <c r="Y1113" i="2"/>
  <c r="Y395" i="2"/>
  <c r="Y939" i="2"/>
  <c r="Y343" i="2"/>
  <c r="Y813" i="2"/>
  <c r="Y472" i="2"/>
  <c r="Y1460" i="2"/>
  <c r="Y1437" i="2"/>
  <c r="Y1796" i="2"/>
  <c r="Y1423" i="2"/>
  <c r="Y1321" i="2"/>
  <c r="Y1426" i="2"/>
  <c r="Y1179" i="2"/>
  <c r="Y1313" i="2"/>
  <c r="Y905" i="2"/>
  <c r="Y1921" i="2"/>
  <c r="Y441" i="2"/>
  <c r="Y1405" i="2"/>
  <c r="Y1913" i="2"/>
  <c r="Y512" i="2"/>
  <c r="Y793" i="2"/>
  <c r="Y1912" i="2"/>
  <c r="Y1570" i="2"/>
  <c r="Y1294" i="2"/>
  <c r="Y567" i="2"/>
  <c r="Y604" i="2"/>
  <c r="Y453" i="2"/>
  <c r="Y1818" i="2"/>
  <c r="Y501" i="2"/>
  <c r="Y1879" i="2"/>
  <c r="Y791" i="2"/>
  <c r="Y218" i="2"/>
  <c r="Y921" i="2"/>
  <c r="Y739" i="2"/>
  <c r="Y1608" i="2"/>
  <c r="Y1698" i="2"/>
  <c r="Y935" i="2"/>
  <c r="Y1697" i="2"/>
  <c r="Y1106" i="2"/>
  <c r="Y953" i="2"/>
  <c r="Y127" i="2"/>
  <c r="Y1654" i="2"/>
  <c r="Y444" i="2"/>
  <c r="Y800" i="2"/>
  <c r="Y1242" i="2"/>
  <c r="Y114" i="2"/>
  <c r="Y651" i="2"/>
  <c r="Y876" i="2"/>
  <c r="Y802" i="2"/>
  <c r="Y1018" i="2"/>
  <c r="Y652" i="2"/>
  <c r="Y853" i="2"/>
  <c r="Y339" i="2"/>
  <c r="Y540" i="2"/>
  <c r="Y234" i="2"/>
  <c r="Y257" i="2"/>
  <c r="Y1383" i="2"/>
  <c r="Y1907" i="2"/>
  <c r="Y1153" i="2"/>
  <c r="Y1788" i="2"/>
  <c r="Y1519" i="2"/>
  <c r="Y717" i="2"/>
  <c r="Y1269" i="2"/>
  <c r="Y992" i="2"/>
  <c r="Y1637" i="2"/>
  <c r="Y1520" i="2"/>
  <c r="Y1765" i="2"/>
  <c r="Y1615" i="2"/>
  <c r="Y1312" i="2"/>
  <c r="Y1305" i="2"/>
  <c r="Y307" i="2"/>
  <c r="Y1253" i="2"/>
  <c r="Y1352" i="2"/>
  <c r="Y1768" i="2"/>
  <c r="Y752" i="2"/>
  <c r="Y911" i="2"/>
  <c r="Y348" i="2"/>
  <c r="Y1746" i="2"/>
  <c r="Y1526" i="2"/>
  <c r="Y617" i="2"/>
  <c r="Y1776" i="2"/>
  <c r="Y283" i="2"/>
  <c r="Y1163" i="2"/>
  <c r="Y1271" i="2"/>
  <c r="Y109" i="2"/>
  <c r="Y1028" i="2"/>
  <c r="Y477" i="2"/>
  <c r="Y902" i="2"/>
  <c r="Y279" i="2"/>
  <c r="Y1851" i="2"/>
  <c r="Y632" i="2"/>
  <c r="Y1749" i="2"/>
  <c r="Y1181" i="2"/>
  <c r="Y1885" i="2"/>
  <c r="Y1367" i="2"/>
  <c r="Y1740" i="2"/>
  <c r="Y1465" i="2"/>
  <c r="Y1115" i="2"/>
  <c r="Y1504" i="2"/>
  <c r="Y696" i="2"/>
  <c r="Y236" i="2"/>
  <c r="Y713" i="2"/>
  <c r="Y1341" i="2"/>
  <c r="Y1914" i="2"/>
  <c r="Y660" i="2"/>
  <c r="Y1238" i="2"/>
  <c r="Y1848" i="2"/>
  <c r="Y1707" i="2"/>
  <c r="Y1481" i="2"/>
  <c r="Y375" i="2"/>
  <c r="Y1888" i="2"/>
  <c r="Y842" i="2"/>
  <c r="Y701" i="2"/>
  <c r="Y1811" i="2"/>
  <c r="Y1706" i="2"/>
  <c r="Y1042" i="2"/>
  <c r="Y432" i="2"/>
  <c r="Y985" i="2"/>
  <c r="Y832" i="2"/>
  <c r="Y1273" i="2"/>
  <c r="Y1537" i="2"/>
  <c r="Y1049" i="2"/>
  <c r="Y1916" i="2"/>
  <c r="Y1369" i="2"/>
  <c r="Y1259" i="2"/>
  <c r="Y912" i="2"/>
  <c r="Y1376" i="2"/>
  <c r="Y140" i="2"/>
  <c r="Y1390" i="2"/>
  <c r="Y1918" i="2"/>
  <c r="Y1830" i="2"/>
  <c r="Y1867" i="2"/>
  <c r="Y621" i="2"/>
  <c r="Y603" i="2"/>
  <c r="Y165" i="2"/>
  <c r="Y523" i="2"/>
  <c r="Y1334" i="2"/>
  <c r="Y431" i="2"/>
  <c r="Y252" i="2"/>
  <c r="Y551" i="2"/>
  <c r="Y303" i="2"/>
  <c r="Y461" i="2"/>
  <c r="Y232" i="2"/>
  <c r="Y371" i="2"/>
  <c r="Y143" i="2"/>
  <c r="Y649" i="2"/>
  <c r="Y1381" i="2"/>
  <c r="Y1264" i="2"/>
  <c r="Y1506" i="2"/>
  <c r="Y1780" i="2"/>
  <c r="Y948" i="2"/>
  <c r="Y1394" i="2"/>
  <c r="Y1026" i="2"/>
  <c r="Y1655" i="2"/>
  <c r="Y1762" i="2"/>
  <c r="Y1727" i="2"/>
  <c r="Y1260" i="2"/>
  <c r="Y1766" i="2"/>
  <c r="Y1801" i="2"/>
  <c r="Y518" i="2"/>
  <c r="Y420" i="2"/>
  <c r="Y1235" i="2"/>
  <c r="Y1357" i="2"/>
  <c r="Y1159" i="2"/>
  <c r="Y656" i="2"/>
  <c r="Y1364" i="2"/>
  <c r="Y1680" i="2"/>
  <c r="Y1630" i="2"/>
  <c r="Y1783" i="2"/>
  <c r="Y1635" i="2"/>
  <c r="Y641" i="2"/>
  <c r="Y1227" i="2"/>
  <c r="Y1093" i="2"/>
  <c r="Y1468" i="2"/>
  <c r="Y1559" i="2"/>
  <c r="Y1719" i="2"/>
  <c r="Y930" i="2"/>
  <c r="Y1316" i="2"/>
  <c r="Y1366" i="2"/>
  <c r="Y1385" i="2"/>
  <c r="Y1819" i="2"/>
  <c r="Y150" i="2"/>
  <c r="Y383" i="2"/>
  <c r="Y5" i="2"/>
  <c r="Y559" i="2"/>
  <c r="Y1270" i="2"/>
  <c r="Y239" i="2"/>
  <c r="Y188" i="2"/>
  <c r="Y533" i="2"/>
  <c r="Y618" i="2"/>
  <c r="Y51" i="2"/>
  <c r="Y502" i="2"/>
  <c r="Y663" i="2"/>
  <c r="Y317" i="2"/>
  <c r="Y302" i="2"/>
  <c r="Y1125" i="2"/>
  <c r="Y1471" i="2"/>
  <c r="Y1473" i="2"/>
  <c r="Y1887" i="2"/>
  <c r="Y372" i="2"/>
  <c r="Y1477" i="2"/>
  <c r="Y1391" i="2"/>
  <c r="Y1759" i="2"/>
  <c r="Y1651" i="2"/>
  <c r="Y1761" i="2"/>
  <c r="Y1880" i="2"/>
  <c r="Y1638" i="2"/>
  <c r="Y1682" i="2"/>
  <c r="Y128" i="2"/>
  <c r="Y545" i="2"/>
  <c r="Y718" i="2"/>
  <c r="Y1293" i="2"/>
  <c r="Y843" i="2"/>
  <c r="Y1060" i="2"/>
  <c r="Y1431" i="2"/>
  <c r="Y1616" i="2"/>
  <c r="Y1518" i="2"/>
  <c r="Y1673" i="2"/>
  <c r="Y1787" i="2"/>
  <c r="Y324" i="2"/>
  <c r="Y952" i="2"/>
  <c r="Y1501" i="2"/>
  <c r="Y1348" i="2"/>
  <c r="Y1579" i="2"/>
  <c r="Y1866" i="2"/>
  <c r="Y408" i="2"/>
  <c r="Y1136" i="2"/>
  <c r="Y1174" i="2"/>
  <c r="Y1121" i="2"/>
  <c r="Y1603" i="2"/>
  <c r="Y528" i="2"/>
  <c r="Y1005" i="2"/>
  <c r="Y1372" i="2"/>
  <c r="Y1607" i="2"/>
  <c r="Y521" i="2"/>
  <c r="Y1443" i="2"/>
  <c r="Y1292" i="2"/>
  <c r="Y1449" i="2"/>
  <c r="Y1040" i="2"/>
  <c r="Y1895" i="2"/>
  <c r="Y1679" i="2"/>
  <c r="Y1470" i="2"/>
  <c r="Y1792" i="2"/>
  <c r="Y1199" i="2"/>
  <c r="Y1236" i="2"/>
  <c r="Y1789" i="2"/>
  <c r="Y866" i="2"/>
  <c r="Y1439" i="2"/>
  <c r="Y1373" i="2"/>
  <c r="Y1428" i="2"/>
  <c r="Y1488" i="2"/>
  <c r="Y1713" i="2"/>
  <c r="Y198" i="2"/>
  <c r="Y1350" i="2"/>
  <c r="Y376" i="2"/>
  <c r="Y1514" i="2"/>
  <c r="Y1577" i="2"/>
  <c r="Y1251" i="2"/>
  <c r="Y599" i="2"/>
  <c r="Y1320" i="2"/>
  <c r="Y1695" i="2"/>
  <c r="Y578" i="2"/>
  <c r="Y1451" i="2"/>
  <c r="Y1668" i="2"/>
  <c r="Y417" i="2"/>
  <c r="Y769" i="2"/>
  <c r="Y756" i="2"/>
  <c r="Y685" i="2"/>
  <c r="Y170" i="2"/>
  <c r="Y175" i="2"/>
  <c r="Y1109" i="2"/>
  <c r="Y111" i="2"/>
  <c r="Y579" i="2"/>
  <c r="Y469" i="2"/>
  <c r="Y42" i="2"/>
  <c r="Y22" i="2"/>
  <c r="Y627" i="2"/>
  <c r="Y79" i="2"/>
  <c r="Y248" i="2"/>
  <c r="Y675" i="2"/>
  <c r="Y790" i="2"/>
  <c r="Y1644" i="2"/>
  <c r="Y1184" i="2"/>
  <c r="Y1689" i="2"/>
  <c r="Y1315" i="2"/>
  <c r="Y1241" i="2"/>
  <c r="Y1463" i="2"/>
  <c r="Y1497" i="2"/>
  <c r="Y1898" i="2"/>
  <c r="Y1032" i="2"/>
  <c r="Y1816" i="2"/>
  <c r="Y1574" i="2"/>
  <c r="Y1815" i="2"/>
  <c r="Y332" i="2"/>
  <c r="Y596" i="2"/>
  <c r="Y1326" i="2"/>
  <c r="Y1229" i="2"/>
  <c r="Y1081" i="2"/>
  <c r="Y1524" i="2"/>
  <c r="Y1498" i="2"/>
  <c r="Y1552" i="2"/>
  <c r="Y1627" i="2"/>
  <c r="Y1531" i="2"/>
  <c r="Y1891" i="2"/>
  <c r="Y258" i="2"/>
  <c r="Y837" i="2"/>
  <c r="Y1384" i="2"/>
  <c r="Y1263" i="2"/>
  <c r="Y1795" i="2"/>
  <c r="Y1803" i="2"/>
  <c r="Y951" i="2"/>
  <c r="Y1571" i="2"/>
  <c r="Y719" i="2"/>
  <c r="Y1489" i="2"/>
  <c r="Y1835" i="2"/>
  <c r="Y1395" i="2"/>
  <c r="Y1266" i="2"/>
  <c r="Y1854" i="2"/>
  <c r="Y1659" i="2"/>
  <c r="Y1171" i="2"/>
  <c r="Y18" i="2"/>
  <c r="Y1446" i="2"/>
  <c r="Y1412" i="2"/>
  <c r="Y1319" i="2"/>
  <c r="Y1919" i="2"/>
  <c r="Y1560" i="2"/>
  <c r="Y1544" i="2"/>
  <c r="Y1728" i="2"/>
  <c r="Y1530" i="2"/>
  <c r="Y1541" i="2"/>
  <c r="Y1892" i="2"/>
  <c r="Y880" i="2"/>
  <c r="Y1392" i="2"/>
  <c r="Y1309" i="2"/>
  <c r="Y1232" i="2"/>
  <c r="Y1424" i="2"/>
  <c r="Y1833" i="2"/>
  <c r="Y773" i="2"/>
  <c r="Y1222" i="2"/>
  <c r="Y741" i="2"/>
  <c r="Y1448" i="2"/>
  <c r="Y1499" i="2"/>
  <c r="Y991" i="2"/>
  <c r="Y517" i="2"/>
  <c r="Y173" i="2"/>
  <c r="Y161" i="2"/>
  <c r="Y493" i="2"/>
  <c r="Y106" i="2"/>
  <c r="Y50" i="2"/>
  <c r="Y968" i="2"/>
  <c r="Y682" i="2"/>
  <c r="Y515" i="2"/>
  <c r="Y213" i="2"/>
  <c r="Y244" i="2"/>
  <c r="Y499" i="2"/>
  <c r="Y230" i="2"/>
  <c r="Y619" i="2"/>
  <c r="Y556" i="2"/>
  <c r="Y914" i="2"/>
  <c r="Y708" i="2"/>
  <c r="Y1580" i="2"/>
  <c r="Y1782" i="2"/>
  <c r="Y1360" i="2"/>
  <c r="Y526" i="2"/>
  <c r="Y1161" i="2"/>
  <c r="Y1902" i="2"/>
  <c r="Y1643" i="2"/>
  <c r="Y1797" i="2"/>
  <c r="Y1249" i="2"/>
  <c r="Y1752" i="2"/>
  <c r="Y465" i="2"/>
  <c r="Y482" i="2"/>
  <c r="Y764" i="2"/>
  <c r="Y772" i="2"/>
  <c r="Y21" i="2"/>
  <c r="Y401" i="2"/>
  <c r="Y387" i="2"/>
  <c r="Y31" i="2"/>
  <c r="Y571" i="2"/>
  <c r="Y179" i="2"/>
  <c r="Y980" i="2"/>
  <c r="Y555" i="2"/>
  <c r="Y120" i="2"/>
  <c r="Y584" i="2"/>
  <c r="Y1164" i="2"/>
  <c r="Y1512" i="2"/>
  <c r="Y1523" i="2"/>
  <c r="Y1825" i="2"/>
  <c r="Y1214" i="2"/>
  <c r="Y1442" i="2"/>
  <c r="Y1838" i="2"/>
  <c r="Y1522" i="2"/>
  <c r="Y1922" i="2"/>
  <c r="Y1454" i="2"/>
  <c r="Y1688" i="2"/>
  <c r="Y863" i="2"/>
  <c r="Y595" i="2"/>
  <c r="Y358" i="2"/>
  <c r="Y1307" i="2"/>
  <c r="Y355" i="2"/>
  <c r="Y19" i="2"/>
  <c r="Y259" i="2"/>
  <c r="Y639" i="2"/>
  <c r="Y507" i="2"/>
  <c r="Y645" i="2"/>
  <c r="Y1219" i="2"/>
  <c r="Y335" i="2"/>
  <c r="Y547" i="2"/>
  <c r="Y1286" i="2"/>
  <c r="Y1280" i="2"/>
  <c r="Y1265" i="2"/>
  <c r="Y1639" i="2"/>
  <c r="Y1731" i="2"/>
  <c r="Y1086" i="2"/>
  <c r="Y1636" i="2"/>
  <c r="Y1582" i="2"/>
  <c r="Y1663" i="2"/>
  <c r="Y1754" i="2"/>
  <c r="Y1507" i="2"/>
  <c r="Y1624" i="2"/>
  <c r="Y419" i="2"/>
  <c r="Y531" i="2"/>
  <c r="Y611" i="2"/>
  <c r="Y1243" i="2"/>
  <c r="Y539" i="2"/>
  <c r="Y56" i="2"/>
  <c r="Y679" i="2"/>
  <c r="Y48" i="2"/>
  <c r="Y543" i="2"/>
  <c r="Y261" i="2"/>
  <c r="Y1118" i="2"/>
  <c r="Y271" i="2"/>
  <c r="Y647" i="2"/>
  <c r="Y1094" i="2"/>
  <c r="Y1533" i="2"/>
  <c r="Y1467" i="2"/>
  <c r="Y1747" i="2"/>
  <c r="Y374" i="2"/>
  <c r="Y1053" i="2"/>
  <c r="Y1572" i="2"/>
  <c r="Y1602" i="2"/>
  <c r="Y1786" i="2"/>
  <c r="Y1586" i="2"/>
  <c r="Y1447" i="2"/>
  <c r="Y1484" i="2"/>
  <c r="Y1771" i="2"/>
  <c r="Y1850" i="2"/>
  <c r="Y506" i="2"/>
  <c r="Y1427" i="2"/>
  <c r="Y580" i="2"/>
  <c r="Y889" i="2"/>
  <c r="Y1268" i="2"/>
  <c r="Y1620" i="2"/>
  <c r="Y1808" i="2"/>
  <c r="Y1886" i="2"/>
  <c r="Y1562" i="2"/>
  <c r="Y1793" i="2"/>
  <c r="Y145" i="2"/>
  <c r="Y1355" i="2"/>
  <c r="Y536" i="2"/>
  <c r="Y1612" i="2"/>
  <c r="Y1558" i="2"/>
  <c r="Y29" i="2"/>
  <c r="Y695" i="2"/>
  <c r="Y96" i="2"/>
  <c r="Y736" i="2"/>
  <c r="Y587" i="2"/>
  <c r="Y24" i="2"/>
  <c r="Y615" i="2"/>
  <c r="Y203" i="2"/>
  <c r="Y589" i="2"/>
  <c r="Y133" i="2"/>
  <c r="Y563" i="2"/>
  <c r="Y207" i="2"/>
  <c r="Y137" i="2"/>
  <c r="Y1445" i="2"/>
  <c r="Y1226" i="2"/>
  <c r="Y1112" i="2"/>
  <c r="Y1503" i="2"/>
  <c r="Y789" i="2"/>
  <c r="Y490" i="2"/>
  <c r="Y1500" i="2"/>
  <c r="Y1703" i="2"/>
  <c r="Y1597" i="2"/>
  <c r="Y1755" i="2"/>
  <c r="Y1508" i="2"/>
  <c r="Y1894" i="2"/>
  <c r="Y1000" i="2"/>
  <c r="Y819" i="2"/>
  <c r="Y893" i="2"/>
  <c r="Y1906" i="2"/>
  <c r="Y1548" i="2"/>
  <c r="Y1291" i="2"/>
  <c r="Y1827" i="2"/>
  <c r="Y1822" i="2"/>
  <c r="Y1556" i="2"/>
  <c r="Y847" i="2"/>
  <c r="Y1299" i="2"/>
  <c r="Y1671" i="2"/>
  <c r="Y409" i="2"/>
  <c r="Y1478" i="2"/>
  <c r="Y1578" i="2"/>
  <c r="Y1676" i="2"/>
  <c r="Y1419" i="2"/>
  <c r="Y1649" i="2"/>
  <c r="Y1440" i="2"/>
  <c r="Y1684" i="2"/>
  <c r="Y689" i="2"/>
  <c r="Y742" i="2"/>
  <c r="Y1882" i="2"/>
  <c r="Y1871" i="2"/>
  <c r="Y1767" i="2"/>
  <c r="Y1261" i="2"/>
  <c r="Y1699" i="2"/>
  <c r="Y974" i="2"/>
  <c r="Y1730" i="2"/>
  <c r="Y1149" i="2"/>
  <c r="Y1687" i="2"/>
  <c r="Y1314" i="2"/>
  <c r="Y464" i="2"/>
  <c r="Y1813" i="2"/>
  <c r="Y839" i="2"/>
  <c r="Y1288" i="2"/>
  <c r="Y1101" i="2"/>
  <c r="Y964" i="2"/>
  <c r="Y1770" i="2"/>
  <c r="Y1834" i="2"/>
  <c r="Y1532" i="2"/>
  <c r="Y1325" i="2"/>
  <c r="Y1831" i="2"/>
  <c r="Y1340" i="2"/>
  <c r="Y1583" i="2"/>
  <c r="Y1711" i="2"/>
  <c r="Y1567" i="2"/>
  <c r="Y1052" i="2"/>
  <c r="Y224" i="2"/>
  <c r="Y1487" i="2"/>
  <c r="Y1474" i="2"/>
  <c r="Y1436" i="2"/>
  <c r="Y1165" i="2"/>
  <c r="Y895" i="2"/>
  <c r="Y1842" i="2"/>
  <c r="Y1843" i="2"/>
  <c r="Y1362" i="2"/>
  <c r="Y1389" i="2"/>
  <c r="Y1890" i="2"/>
  <c r="Y1409" i="2"/>
  <c r="Y1807" i="2"/>
  <c r="Y1626" i="2"/>
  <c r="Y1534" i="2"/>
  <c r="Y1413" i="2"/>
  <c r="Y386" i="2"/>
  <c r="Y1683" i="2"/>
  <c r="Y1744" i="2"/>
  <c r="Y1462" i="2"/>
  <c r="Y1421" i="2"/>
  <c r="Y780" i="2"/>
  <c r="Y1658" i="2"/>
  <c r="Y1244" i="2"/>
  <c r="Y1587" i="2"/>
  <c r="Y1904" i="2"/>
  <c r="Y1230" i="2"/>
  <c r="Y1847" i="2"/>
  <c r="Y1343" i="2"/>
  <c r="Y216" i="2"/>
  <c r="Y1539" i="2"/>
  <c r="Y1753" i="2"/>
  <c r="Y1897" i="2"/>
  <c r="Y1387" i="2"/>
  <c r="Y703" i="2"/>
  <c r="Y49" i="2"/>
  <c r="Y1832" i="2"/>
  <c r="Y923" i="2"/>
  <c r="Y1399" i="2"/>
  <c r="Y1528" i="2"/>
  <c r="Y208" i="2"/>
  <c r="Y999" i="2"/>
  <c r="Y1182" i="2"/>
  <c r="Y1278" i="2"/>
  <c r="Y1705" i="2"/>
  <c r="Y899" i="2"/>
  <c r="Y1346" i="2"/>
  <c r="Y597" i="2"/>
  <c r="Y1205" i="2"/>
  <c r="Y1646" i="2"/>
  <c r="Y81" i="2"/>
  <c r="Y1189" i="2"/>
  <c r="Y927" i="2"/>
  <c r="Y1406" i="2"/>
  <c r="Y527" i="2"/>
  <c r="Y1686" i="2"/>
  <c r="Y1588" i="2"/>
  <c r="Y1239" i="2"/>
  <c r="Y1714" i="2"/>
  <c r="Y1342" i="2"/>
  <c r="Y833" i="2"/>
  <c r="Y1723" i="2"/>
  <c r="Y1092" i="2"/>
  <c r="Y392" i="2"/>
  <c r="Y1863" i="2"/>
  <c r="Y792" i="2"/>
  <c r="Y1361" i="2"/>
  <c r="Y1903" i="2"/>
  <c r="Y1878" i="2"/>
  <c r="Y750" i="2"/>
  <c r="Y534" i="2"/>
  <c r="Y1545" i="2"/>
  <c r="Y1872" i="2"/>
  <c r="Y1493" i="2"/>
  <c r="Y903" i="2"/>
  <c r="Y890" i="2"/>
  <c r="Y1799" i="2"/>
  <c r="Y1180" i="2"/>
  <c r="Y1233" i="2"/>
  <c r="Y1322" i="2"/>
  <c r="Y600" i="2"/>
  <c r="Y1594" i="2"/>
  <c r="Y1308" i="2"/>
  <c r="Y1070" i="2"/>
  <c r="Y1401" i="2"/>
  <c r="Y1167" i="2"/>
  <c r="Y1911" i="2"/>
  <c r="Y940" i="2"/>
  <c r="Y1464" i="2"/>
  <c r="Y1647" i="2"/>
  <c r="Y1896" i="2"/>
  <c r="Y884" i="2"/>
  <c r="Y1604" i="2"/>
  <c r="Y1485" i="2"/>
  <c r="Y1378" i="2"/>
  <c r="Y541" i="2"/>
  <c r="Y366" i="2"/>
  <c r="Y1379" i="2"/>
  <c r="Y1296" i="2"/>
  <c r="Y1480" i="2"/>
  <c r="Y557" i="2"/>
  <c r="Y423" i="2"/>
  <c r="Y1804" i="2"/>
  <c r="Y1324" i="2"/>
  <c r="Y1865" i="2"/>
  <c r="Y944" i="2"/>
  <c r="Y1853" i="2"/>
  <c r="Y492" i="2"/>
  <c r="Y1600" i="2"/>
  <c r="Y1382" i="2"/>
  <c r="Y1652" i="2"/>
  <c r="Y1303" i="2"/>
  <c r="Y1862" i="2"/>
  <c r="Y393" i="2"/>
  <c r="Y1043" i="2"/>
  <c r="Y1858" i="2"/>
  <c r="Y1127" i="2"/>
  <c r="Y1166" i="2"/>
  <c r="Y1722" i="2"/>
  <c r="Y1453" i="2"/>
  <c r="Y1327" i="2"/>
  <c r="Y1901" i="2"/>
  <c r="Y1337" i="2"/>
  <c r="Y887" i="2"/>
  <c r="Y1794" i="2"/>
  <c r="Y1810" i="2"/>
  <c r="Y1017" i="2"/>
  <c r="Y1420" i="2"/>
  <c r="Y1198" i="2"/>
  <c r="Y826" i="2"/>
  <c r="Y1475" i="2"/>
  <c r="Y558" i="2"/>
  <c r="Y484" i="2"/>
  <c r="Y108" i="2"/>
  <c r="Y799" i="2"/>
  <c r="Y349" i="2"/>
  <c r="Y807" i="2"/>
  <c r="Y684" i="2"/>
  <c r="Y1055" i="2"/>
  <c r="Y665" i="2"/>
  <c r="Y428" i="2"/>
  <c r="Y751" i="2"/>
  <c r="Y1726" i="2"/>
  <c r="Y1201" i="2"/>
  <c r="Y269" i="2"/>
  <c r="Y1599" i="2"/>
  <c r="Y1491" i="2"/>
  <c r="Y430" i="2"/>
  <c r="Y1021" i="2"/>
  <c r="Y1221" i="2"/>
  <c r="Y1691" i="2"/>
  <c r="Y840" i="2"/>
  <c r="Y1349" i="2"/>
  <c r="Y1778" i="2"/>
  <c r="Y1176" i="2"/>
  <c r="Y820" i="2"/>
  <c r="Y1444" i="2"/>
  <c r="Y1332" i="2"/>
  <c r="Y1302" i="2"/>
  <c r="Y623" i="2"/>
  <c r="Y544" i="2"/>
  <c r="Y613" i="2"/>
  <c r="Y1284" i="2"/>
  <c r="Y1151" i="2"/>
  <c r="Y768" i="2"/>
  <c r="Y44" i="2"/>
  <c r="Y1573" i="2"/>
  <c r="Y1457" i="2"/>
  <c r="Y1745" i="2"/>
  <c r="Y1414" i="2"/>
  <c r="Y1700" i="2"/>
  <c r="Y1354" i="2"/>
  <c r="Y1664" i="2"/>
  <c r="Y798" i="2"/>
  <c r="Y1870" i="2"/>
  <c r="Y1370" i="2"/>
  <c r="Y1823" i="2"/>
  <c r="Y101" i="2"/>
  <c r="Y1107" i="2"/>
  <c r="Y1618" i="2"/>
  <c r="Y1494" i="2"/>
  <c r="Y1358" i="2"/>
  <c r="Y1666" i="2"/>
  <c r="Y1255" i="2"/>
  <c r="Y1328" i="2"/>
  <c r="Y1839" i="2"/>
  <c r="Y1377" i="2"/>
  <c r="Y1318" i="2"/>
  <c r="Y1859" i="2"/>
  <c r="Y1724" i="2"/>
  <c r="Y1393" i="2"/>
  <c r="Y1209" i="2"/>
  <c r="Y1262" i="2"/>
  <c r="Y601" i="2"/>
  <c r="Y103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<sst xmlns="http://schemas.openxmlformats.org/spreadsheetml/2006/main" count="5808" uniqueCount="86">
  <si>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</si>
  <si>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</si>
  <si>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</si>
  <si>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</si>
  <si>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</si>
  <si>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</si>
  <si>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</si>
  <si>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</si>
  <si>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</si>
  <si>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</si>
  <si>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</si>
  <si>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</si>
  <si>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</si>
  <si>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</si>
  <si>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</si>
  <si>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</si>
  <si>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</si>
  <si>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</si>
  <si>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</si>
  <si>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</si>
  <si>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</si>
  <si>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</si>
  <si>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</si>
  <si>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</si>
  <si>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</si>
  <si>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</si>
  <si>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</si>
  <si>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</si>
  <si>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</si>
  <si>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</si>
  <si>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</si>
  <si>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</si>
  <si>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</si>
  <si>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</si>
  <si>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</si>
  <si>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</si>
  <si>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</si>
  <si>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</si>
  <si>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</si>
  <si>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</si>
  <si>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</si>
  <si>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</si>
  <si>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</si>
  <si>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</si>
  <si>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</si>
  <si>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</si>
  <si>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</si>
  <si>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</si>
  <si>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</si>
  <si>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</si>
  <si>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</si>
  <si>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</si>
  <si>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</si>
  <si>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</si>
  <si>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</si>
  <si>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</si>
  <si>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</si>
  <si>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</si>
  <si>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</si>
  <si>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</si>
  <si>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</si>
  <si>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</si>
  <si>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</si>
  <si>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</si>
  <si>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Selction</t>
  </si>
  <si>
    <t>DATE FILTER</t>
  </si>
  <si>
    <t>Current Year:</t>
  </si>
  <si>
    <t>AVG WAGE BY INDUSTRY</t>
  </si>
  <si>
    <t>Avg annual wage</t>
  </si>
  <si>
    <t>INDUSTRY FILTER</t>
  </si>
  <si>
    <t>Employess</t>
  </si>
  <si>
    <t>others</t>
  </si>
  <si>
    <t>Employees By Industry</t>
  </si>
  <si>
    <t>Employees by industry (clean)</t>
  </si>
  <si>
    <t>Wage &amp; Employee Trends</t>
  </si>
  <si>
    <t xml:space="preserve">Year </t>
  </si>
  <si>
    <t xml:space="preserve"> Employees</t>
  </si>
  <si>
    <t>Avg Wage</t>
  </si>
  <si>
    <t>COMPARISONS BY STATE</t>
  </si>
  <si>
    <t>state</t>
  </si>
  <si>
    <t>population</t>
  </si>
  <si>
    <t>employees 1000 capita</t>
  </si>
  <si>
    <t>Average Wages</t>
  </si>
  <si>
    <t>Metric:</t>
  </si>
  <si>
    <t>MAP FILTER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</si>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</sst>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&quot;$&quot;#,##0.00"/>
    <numFmt numFmtId="166" formatCode="#,##0;&quot;$&quot;#,##0"/>
    <numFmt numFmtId="167" formatCode=";;;"/>
  </numFmts>
  <fonts count="9" x14ac:knownFonts="1">
    <font>
      <sz val="11"/>
      <color theme="1"/>
      <name val="Rockwell"/>
      <family val="2"/>
      <scheme val="minor"/>
    </font>
    <font>
      <b/>
      <sz val="11"/>
      <color theme="1"/>
      <name val="Rockwell"/>
      <family val="2"/>
      <scheme val="minor"/>
    </font>
    <font>
      <b/>
      <sz val="11"/>
      <color theme="2"/>
      <name val="Rockwell"/>
      <family val="2"/>
      <scheme val="minor"/>
    </font>
    <font>
      <sz val="14"/>
      <color theme="2"/>
      <name val="Rockwell"/>
      <family val="2"/>
      <scheme val="minor"/>
    </font>
    <font>
      <b/>
      <sz val="14"/>
      <color theme="2"/>
      <name val="Rockwell"/>
      <family val="2"/>
      <scheme val="minor"/>
    </font>
    <font>
      <b/>
      <sz val="14"/>
      <color theme="1"/>
      <name val="Rockwell"/>
      <family val="2"/>
      <scheme val="minor"/>
    </font>
    <font>
      <sz val="11"/>
      <color rgb="FF000000"/>
      <name val="Rockwell"/>
      <family val="2"/>
      <scheme val="minor"/>
    </font>
    <font>
      <sz val="13"/>
      <color rgb="FF000000"/>
      <name val="Lucida Grande"/>
      <family val="2"/>
    </font>
    <font>
      <b/>
      <sz val="24"/>
      <color theme="1"/>
      <name val="Rockwel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Continuous"/>
    </xf>
    <xf numFmtId="0" fontId="4" fillId="3" borderId="0" xfId="0" applyFont="1" applyFill="1" applyAlignment="1">
      <alignment horizontal="centerContinuous"/>
    </xf>
    <xf numFmtId="0" fontId="3" fillId="4" borderId="0" xfId="0" applyFont="1" applyFill="1" applyAlignment="1">
      <alignment horizontal="centerContinuous"/>
    </xf>
    <xf numFmtId="0" fontId="5" fillId="5" borderId="0" xfId="0" applyFont="1" applyFill="1" applyAlignment="1">
      <alignment horizontal="centerContinuous"/>
    </xf>
    <xf numFmtId="0" fontId="6" fillId="0" borderId="0" xfId="0" applyFont="1"/>
    <xf numFmtId="165" fontId="0" fillId="0" borderId="0" xfId="0" applyNumberFormat="1"/>
    <xf numFmtId="0" fontId="5" fillId="5" borderId="0" xfId="0" applyFont="1" applyFill="1" applyAlignment="1">
      <alignment horizontal="left"/>
    </xf>
    <xf numFmtId="0" fontId="0" fillId="0" borderId="0" xfId="0" applyAlignment="1">
      <alignment horizontal="centerContinuous"/>
    </xf>
    <xf numFmtId="0" fontId="5" fillId="5" borderId="0" xfId="0" applyFont="1" applyFill="1" applyAlignment="1">
      <alignment horizontal="center"/>
    </xf>
    <xf numFmtId="1" fontId="0" fillId="0" borderId="0" xfId="0" applyNumberFormat="1"/>
    <xf numFmtId="166" fontId="0" fillId="0" borderId="0" xfId="0" applyNumberFormat="1"/>
    <xf numFmtId="0" fontId="3" fillId="4" borderId="0" xfId="0" applyFont="1" applyFill="1" applyAlignment="1">
      <alignment horizontal="left"/>
    </xf>
    <xf numFmtId="167" fontId="0" fillId="0" borderId="0" xfId="0" applyNumberFormat="1"/>
    <xf numFmtId="0" fontId="8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453"/>
      <color rgb="FF269999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10/relationships/person" Target="persons/perso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1777916449204655"/>
          <c:y val="6.1459271739504176E-2"/>
          <c:w val="0.52689668474437812"/>
          <c:h val="0.9145232610115875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PREPPING'!$F$4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91440" rIns="0" bIns="19050" anchor="t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PREPPING'!$D$5:$D$14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PREPPING'!$F$5:$F$14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&quot;$&quot;#,##0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2-8041-B653-7612DA281595}"/>
            </c:ext>
          </c:extLst>
        </c:ser>
        <c:ser>
          <c:idx val="1"/>
          <c:order val="1"/>
          <c:tx>
            <c:strRef>
              <c:f>'DATA PREPPING'!$F$4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PREPPING'!$D$5:$D$14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PREPPING'!$F$5:$F$14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&quot;$&quot;#,##0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D2-8041-B653-7612DA281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axId val="2078535167"/>
        <c:axId val="1943103919"/>
      </c:barChart>
      <c:catAx>
        <c:axId val="207853516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103919"/>
        <c:crosses val="autoZero"/>
        <c:auto val="1"/>
        <c:lblAlgn val="ctr"/>
        <c:lblOffset val="100"/>
        <c:noMultiLvlLbl val="0"/>
      </c:catAx>
      <c:valAx>
        <c:axId val="1943103919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#,##0,&quot;k&quot;" sourceLinked="0"/>
        <c:majorTickMark val="out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53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70433940236966"/>
          <c:y val="0.16967342791828444"/>
          <c:w val="0.47981768051864182"/>
          <c:h val="0.70093181900649515"/>
        </c:manualLayout>
      </c:layout>
      <c:doughnutChart>
        <c:varyColors val="0"/>
        <c:ser>
          <c:idx val="0"/>
          <c:order val="0"/>
          <c:tx>
            <c:strRef>
              <c:f>'DATA PREPPING'!$I$17:$I$18</c:f>
              <c:strCache>
                <c:ptCount val="2"/>
                <c:pt idx="0">
                  <c:v>Employees by industry (clean)</c:v>
                </c:pt>
                <c:pt idx="1">
                  <c:v>Employess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cene3d>
              <a:camera prst="orthographicFront"/>
              <a:lightRig rig="brightRoom" dir="t"/>
            </a:scene3d>
            <a:sp3d prstMaterial="flat">
              <a:bevelT w="50800" h="101600" prst="angle"/>
              <a:contourClr>
                <a:srgbClr val="000000"/>
              </a:contourClr>
            </a:sp3d>
          </c:spPr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0FB-6A48-A6D7-19129A351FC9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0FB-6A48-A6D7-19129A351FC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C0FB-6A48-A6D7-19129A351FC9}"/>
                </c:ext>
              </c:extLst>
            </c:dLbl>
            <c:dLbl>
              <c:idx val="1"/>
              <c:layout>
                <c:manualLayout>
                  <c:x val="-1.3477088948787063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0FB-6A48-A6D7-19129A351F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PREPPING'!$H$19:$H$20</c:f>
              <c:strCache>
                <c:ptCount val="2"/>
                <c:pt idx="0">
                  <c:v>Leisure &amp; Hospitality</c:v>
                </c:pt>
                <c:pt idx="1">
                  <c:v>others</c:v>
                </c:pt>
              </c:strCache>
            </c:strRef>
          </c:cat>
          <c:val>
            <c:numRef>
              <c:f>'DATA PREPPING'!$I$19:$I$20</c:f>
              <c:numCache>
                <c:formatCode>#,##0</c:formatCode>
                <c:ptCount val="2"/>
                <c:pt idx="0">
                  <c:v>12649500</c:v>
                </c:pt>
                <c:pt idx="1">
                  <c:v>103999839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FB-6A48-A6D7-19129A351FC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61190902639315"/>
          <c:y val="0.23220081993882996"/>
          <c:w val="0.80457841911391981"/>
          <c:h val="0.69801724137931032"/>
        </c:manualLayout>
      </c:layout>
      <c:lineChart>
        <c:grouping val="standard"/>
        <c:varyColors val="0"/>
        <c:ser>
          <c:idx val="1"/>
          <c:order val="0"/>
          <c:tx>
            <c:strRef>
              <c:f>'DATA PREPPING'!$L$3:$L$4</c:f>
              <c:strCache>
                <c:ptCount val="2"/>
                <c:pt idx="0">
                  <c:v>Wage &amp; Employee Trends</c:v>
                </c:pt>
                <c:pt idx="1">
                  <c:v>Avg Wage</c:v>
                </c:pt>
              </c:strCache>
            </c:strRef>
          </c:tx>
          <c:spPr>
            <a:ln w="60325" cap="rnd">
              <a:solidFill>
                <a:schemeClr val="accent5"/>
              </a:solidFill>
              <a:round/>
            </a:ln>
            <a:effectLst>
              <a:outerShdw dist="25400" dir="2700000" algn="tl" rotWithShape="0">
                <a:schemeClr val="bg1"/>
              </a:outerShdw>
            </a:effectLst>
          </c:spPr>
          <c:marker>
            <c:symbol val="square"/>
            <c:size val="13"/>
            <c:spPr>
              <a:solidFill>
                <a:schemeClr val="accent1"/>
              </a:solidFill>
              <a:ln w="31750">
                <a:solidFill>
                  <a:schemeClr val="accent5"/>
                </a:solidFill>
              </a:ln>
              <a:effectLst>
                <a:outerShdw dist="25400" dir="2700000" algn="tl" rotWithShape="0">
                  <a:schemeClr val="bg1"/>
                </a:outerShdw>
              </a:effectLst>
            </c:spPr>
          </c:marker>
          <c:dPt>
            <c:idx val="0"/>
            <c:marker>
              <c:symbol val="square"/>
              <c:size val="13"/>
              <c:spPr>
                <a:solidFill>
                  <a:schemeClr val="accent1"/>
                </a:solidFill>
                <a:ln w="31750">
                  <a:solidFill>
                    <a:schemeClr val="accent5"/>
                  </a:solidFill>
                </a:ln>
                <a:effectLst>
                  <a:outerShdw dist="25400" dir="2700000" algn="tl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3A3-B14F-86A4-1B7C3372780B}"/>
              </c:ext>
            </c:extLst>
          </c:dPt>
          <c:dPt>
            <c:idx val="2"/>
            <c:marker>
              <c:symbol val="square"/>
              <c:size val="13"/>
              <c:spPr>
                <a:solidFill>
                  <a:schemeClr val="accent1"/>
                </a:solidFill>
                <a:ln w="31750">
                  <a:solidFill>
                    <a:schemeClr val="accent5"/>
                  </a:solidFill>
                </a:ln>
                <a:effectLst>
                  <a:outerShdw dist="25400" dir="2700000" algn="tl" rotWithShape="0">
                    <a:schemeClr val="bg1"/>
                  </a:outerShdw>
                </a:effectLst>
              </c:spPr>
            </c:marker>
            <c:bubble3D val="0"/>
            <c:spPr>
              <a:ln w="60325" cap="rnd" cmpd="sng">
                <a:solidFill>
                  <a:schemeClr val="accent5"/>
                </a:solidFill>
                <a:round/>
              </a:ln>
              <a:effectLst>
                <a:outerShdw dist="25400" dir="2700000" algn="tl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3A3-B14F-86A4-1B7C3372780B}"/>
              </c:ext>
            </c:extLst>
          </c:dPt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A3-B14F-86A4-1B7C3372780B}"/>
                </c:ext>
              </c:extLst>
            </c:dLbl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3A3-B14F-86A4-1B7C3372780B}"/>
                </c:ext>
              </c:extLst>
            </c:dLbl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3A3-B14F-86A4-1B7C3372780B}"/>
                </c:ext>
              </c:extLst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3A3-B14F-86A4-1B7C3372780B}"/>
                </c:ext>
              </c:extLst>
            </c:dLbl>
            <c:numFmt formatCode="#,,&quot;million&quot;" sourceLinked="0"/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'DATA PREPPING'!$K$5:$K$8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PREPPING'!$M$5:$M$8</c:f>
              <c:numCache>
                <c:formatCode>General</c:formatCode>
                <c:ptCount val="4"/>
                <c:pt idx="0" formatCode="#,##0">
                  <c:v>15665534</c:v>
                </c:pt>
                <c:pt idx="1">
                  <c:v>15957853</c:v>
                </c:pt>
                <c:pt idx="2">
                  <c:v>16212939</c:v>
                </c:pt>
                <c:pt idx="3">
                  <c:v>12649500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3-B14F-86A4-1B7C337278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1209328303"/>
        <c:axId val="2102433536"/>
      </c:lineChart>
      <c:catAx>
        <c:axId val="120932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433536"/>
        <c:crosses val="autoZero"/>
        <c:auto val="1"/>
        <c:lblAlgn val="ctr"/>
        <c:lblOffset val="100"/>
        <c:noMultiLvlLbl val="0"/>
      </c:catAx>
      <c:valAx>
        <c:axId val="2102433536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tx1"/>
                    </a:solidFill>
                  </a:rPr>
                  <a:t>Total</a:t>
                </a:r>
                <a:r>
                  <a:rPr lang="en-US" sz="1050" baseline="0">
                    <a:solidFill>
                      <a:schemeClr val="tx1"/>
                    </a:solidFill>
                  </a:rPr>
                  <a:t> Employees</a:t>
                </a:r>
              </a:p>
              <a:p>
                <a:pPr>
                  <a:defRPr sz="1050">
                    <a:solidFill>
                      <a:schemeClr val="tx1"/>
                    </a:solidFill>
                  </a:defRPr>
                </a:pPr>
                <a:endParaRPr lang="en-US" sz="1050">
                  <a:solidFill>
                    <a:schemeClr val="tx1"/>
                  </a:solidFill>
                </a:endParaRPr>
              </a:p>
              <a:p>
                <a:pPr>
                  <a:defRPr sz="1050">
                    <a:solidFill>
                      <a:schemeClr val="tx1"/>
                    </a:solidFill>
                  </a:defRPr>
                </a:pPr>
                <a:endParaRPr lang="en-US" sz="105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2.9159034841674834E-2"/>
              <c:y val="0.303988091364612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crossAx val="1209328303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68704181373877"/>
          <c:y val="0.11285169998911426"/>
          <c:w val="0.83657477025898075"/>
          <c:h val="0.798788178383531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PREPPING'!$L$4:$M$4</c:f>
              <c:strCache>
                <c:ptCount val="1"/>
                <c:pt idx="0">
                  <c:v>Avg Wage  Employees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3844-1D48-B983-9CBD08672CE2}"/>
              </c:ext>
            </c:extLst>
          </c:dPt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'DATA PREPPING'!$K$5:$K$8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PREPPING'!$L$5:$L$8</c:f>
              <c:numCache>
                <c:formatCode>"$"#,##0.00</c:formatCode>
                <c:ptCount val="4"/>
                <c:pt idx="0">
                  <c:v>20737.416666666668</c:v>
                </c:pt>
                <c:pt idx="1">
                  <c:v>21501.9375</c:v>
                </c:pt>
                <c:pt idx="2">
                  <c:v>22296.645833333332</c:v>
                </c:pt>
                <c:pt idx="3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44-1D48-B983-9CBD08672C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09328303"/>
        <c:axId val="2102433536"/>
      </c:barChart>
      <c:catAx>
        <c:axId val="120932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433536"/>
        <c:crosses val="autoZero"/>
        <c:auto val="1"/>
        <c:lblAlgn val="ctr"/>
        <c:lblOffset val="100"/>
        <c:noMultiLvlLbl val="0"/>
      </c:catAx>
      <c:valAx>
        <c:axId val="2102433536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tx1"/>
                    </a:solidFill>
                  </a:rPr>
                  <a:t>AVERAGE WAGE</a:t>
                </a:r>
              </a:p>
              <a:p>
                <a:pPr>
                  <a:defRPr sz="1050">
                    <a:solidFill>
                      <a:schemeClr val="tx1"/>
                    </a:solidFill>
                  </a:defRPr>
                </a:pPr>
                <a:endParaRPr lang="en-US" sz="1050">
                  <a:solidFill>
                    <a:schemeClr val="tx1"/>
                  </a:solidFill>
                </a:endParaRPr>
              </a:p>
            </c:rich>
          </c:tx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crossAx val="1209328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>
      <a:outerShdw sx="1000" sy="1000" algn="ctr" rotWithShape="0">
        <a:schemeClr val="bg1"/>
      </a:outerShdw>
    </a:effectLst>
    <a:scene3d>
      <a:camera prst="orthographicFront"/>
      <a:lightRig rig="threePt" dir="t"/>
    </a:scene3d>
    <a:sp3d prstMaterial="matte"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_xlchart.v5.4</cx:f>
        <cx:nf>_xlchart.v5.3</cx:nf>
      </cx:numDim>
    </cx:data>
  </cx:chartData>
  <cx:chart>
    <cx:title pos="t" align="ctr" overlay="0">
      <cx:tx>
        <cx:txData>
          <cx:v>Chart Title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rPr>
            <a:t>Chart Title</a:t>
          </a:r>
        </a:p>
      </cx:txPr>
    </cx:title>
    <cx:plotArea>
      <cx:plotAreaRegion>
        <cx:series layoutId="regionMap" uniqueId="{10E301E7-D9D9-9D48-B618-1F25F7B8774C}">
          <cx:tx>
            <cx:txData>
              <cx:f>_xlchart.v5.2</cx:f>
              <cx:v>Average Wages</cx:v>
            </cx:txData>
          </cx:tx>
          <cx:dataPt idx="10"/>
          <cx:dataPt idx="39"/>
          <cx:dataId val="0"/>
          <cx:layoutPr>
            <cx:geography cultureLanguage="en-US" cultureRegion="CA" attribution="Powered by Bing">
              <cx:geoCache provider="{E9337A44-BEBE-4D9F-B70C-5C5E7DAFC167}">
                <cx:binary>1H3pc9u2t/a/ksnnly5AACTwm9s7U5LaJdtxHCfpF47ruCS4gAvA9a+/R/LOqo3v1HfesdJRJdEw
j/DgbM85gP/rpv/PTXZ7XX/o80zp/9z0v36MjSn/88sv+ia+za/1SS5v6kIXf5qTmyL/pfjzT3lz
+8uP+rqTKvrFRpj+chNf1+a2//jf/wW/LbottsXNtZGF+tTc1sPFrW4yo//h2tFLH65/5FIFUpta
3hj868ev1zqGO5pCffxwq4w0w+VQ3v768cXPffzwy/S3/eXOHzIQzjQ/YCx1TyjGxCWYosPD/vgh
K1R0f9nCNjphzCEc2+ThrqfXOYx8nTQHWa5//KhvtYYvdPj/y7EvpIdLv338cFM0yuznLYIp/PXj
FyXN7Y8Pn821udUfP0hd+Hc/4Bf7r/Dl8+E7//Jy5v/7vyYfwCxMPnkGznTKfnbpL9jsrushu1Y/
Hubo3yND+IlgtkuYeImI65y4CNuCCCoOjwkur5HkOCpPIyeY7IJ3ickXcx2/IR7ihNjE5Qixu3l3
X+KCMT5xXG7btuM83PVOU34mx3E07kZNkPhy+S6RuLztr0Fz38poEXxCwSRRjvGd0cIvoRAAFSG2
cF37Dir+cO87QH4qznFE7odNILn89i4h+Vw0Jv7gX9dFJtX1w/y8gdkiJwKBbbIfsAHz9NyhcHTC
BUUAHb7DZqIsr5frOEjT8RO0PvvvEq3zW6X0kLXXSr4hVnSPheMIsGlH9ch1TzjhHPQIHdWj10p1
HKmXoyc4nb+PMODmHyOV5/buxU/+L4M0Ik4YIsxxXHLU9YC9Q5gTZIvjOjUJoP5erONATYa/+Cbv
Izq7uq3zQpm3s3KUniCX2fBvYt5c+8RxbEc4/B4q9nDTO9fzCkmOg/A4cKIoV+8zIji97T7sbnt5
UzzMzxu4HnoCboe4mDp35myCDUbOCUYADHifh7veofI6aY4D83zsBJvT3bt0NvtvtL6t9e3wMEv/
HhtwNRgmXjByH7JN8kyX7oNnBsn0nYUT9OHeTwj9XKa/R+hh7BSh9btE6KvUN4XS8i2JAAAATBYj
zr2vn6SdXJy4EFIzJsijct05kjuAXiXScXyeDZ3A83X1LuE5q2+jNyVpIKYm3OEOce6142VMfUfS
QEhNJnbt54IcR+Rh3ASOs4t3CccqgxSnkPrBoryNNbMppow9BcYvkhxxginAxfg9VwDK9FxZXiPR
cWSeRk6wWW3fJTZ7X/O9qNOH+XkDbGxQFmETzCcEjctOHBshytm9j4Hrz0F5jSjHQXkaOQHl9Pu7
BWV5nZdAN9e3D5P0BsiQE4czBwvCHl3Ic61x8QlzXceGMOHuOsQIU4BeJdbfo/Rs+BSq5buE6izN
ruMif0NSgLATxgmlzj1ICHzKc5SEC8koJJvIdR+d0XOUXiPRcYCeRk6wOdu8S2xOb/+or3X6hthQ
0BDbhRTHvc9wJlE0EAEcoz3reU/pTLLP10h0HJunkRNsTmfvFJv2+scbIgMUDRA0lAp8Hx5PtAZj
58RhjEAAfZcAwfXnWnN6+zN5/g6Xu3FTVK7eJSo7IGmu35KNhvImIgQcvntf3vwLJSBOHMqw7ZBJ
wvkKUY4j8jhwAsnufRI1d3x6cJ0W5g3VBfgzShwIoB+cyCRWAx05sQkCdXImuLxWnuPgvBw9Qehz
8C6Vxr/O5J9F/aaVAeKe2IxCaQDfh2J/MWegN9i1XQEYHR4vzdnrZDqO0fOxE4T8394lQptrpd+0
/slPKKfg5qEwc3hM0BH8hHCoCEDN4A6cSabzc3mOI/MwboLK5vO7RGUntd7/V5byYfH++xyH2Ceu
jThQmffBMWT+z6NnoNEcBmkotSEV3T8m5c9XCnUcnxeDJyDt3idIq6J7S7djQ9kGMhuXHg8HBIHc
BjDB6P76BJ2fSXMclrtREzxW79OU+UVW1Nc/3rJqA31OggOTRu81YmLMMIKElLqcOBC7PQ+ZXyPK
cUCeRk5A8c/epSVb/QAO4GFy/r0Ng+CMcAFpJL0nyqB95rkNwxhqBVAHcAGyh7veFQF+KshxPO6H
TcBYvc9wbG+Ei6Z+S58C7txxGUf0eO1M2CfUdUE/GL9zOhOr9RqJjgPzNHKCze59KsrXW20+XMk6
km8bLXNIIm3mQpPsY7z1XGGg58nZ99gKdA/gxJK9WqzjKE2GT6D6+j6pgP8DlIC4BIDQvv3s8AAU
nqPkAooC6GfoIbi7Do7oub95jUTHAXoaOcHm6n0GARuYluYmHR7m59+7HMg3973ONqdP1P9zbDg7
sTlkO0BL32nYhBV4jUTHsXkaOcFm8/1dxgK7a6nesmbDTgjwAJQ9SyWfA+OIExsDkQNh9VFgfirO
cVTuh00g2b1Prvm37PqP6zct0UCSCZjY0Kpx1JJx54RT4D1t6Ai8ezxo6l2Y9gqBjsPyOHACzG/v
tPhc1NAD/ebcJmypgfZ0aDK7bwGcUAB7bhPMGLHth16nl+icvlKq4xC9HD3B6fS9htQ3sYyu37bb
ibvUFRCy3SnIJMUBf+MSJKDCeX/9LyH1zyU6js9OPoycYLNbvU9/I5W61W9bHHDA5whMyUMVc8II
CHqCBVSgQYNeas7uNbL8HSyPX2OKy+m7xGUOPI18ywqnzU/Yvnppk4k945B+cpdQe98UsH9MsptX
SHIck8eBE0Tm79PbbItGavmm5U2CTgQU/BGftqELDDs7MGxG4/cNapN4+VWyHEfl2dAJLtv3mc3c
ecz/g51QwFsSYMkYOJLDY1LjdKFJkDOKXSjUHB4Ta/Z6uY4DNR0/QevUf5d2baV+vLEOiZO9k4dK
5h1KYmreHEg9ASJH3DdETVTpFQIdx+dx4ASY1ft0OF+HArarRw8e+d9zAhQaOYWAzTT4vpY2idGg
0Qm2pmNKAZc76B7ufd+R/nOBjgPz+E0mwHz9/i41xi8gtLkx8qYxDxP0BuDsezUZZtBcc2e8JjEa
7INyCQfFsSctaK+U5jgyLwZP0PEv3yU6wW123V2/ZZsttKJBRABE5gNlMzFo0AdNYS8BhQ7pO7WZ
IPQaiY7D8zRygk3wTombOn3rzg0KcRmkNeRvbNq+lEMEZgyqPYfHBJvfXiHRcWyeRk6w+e3iXerN
WSzfsuQJlAzMOqSd9x01k9oA5DiwBxoKbH/D2fxMmuOY3I2a4HH2PhvRd9daX9/Ejb41Rr+hn7FP
oM2MwBE0oAnPiWfYLOAg8D3ggO6sGEQHz6s1r5bnODST4ROMdu8z07mEUwTgHJ7b24ep+vdxAOwW
4BRYZvAojzA8hwmoaEIJ9BI+UNWTJOdVIh2H6NnQCTyX7zOC/q2WY/GW3c+EnsA5QUAC4PvizCQD
PRxZA7UdAS1pB28DQdxzHXqFQMeheRw4Aea339+lr1ncFtAycP0wOW+gNXBKAIXomD8cUDMBhhMo
IVACTev3YcCEUnuFQMeBeRw4AWbxPg3aRQwngH1Y6bc9eQt22Tg2h73O9yZNTBLP/T41zIERAM05
PCbovFaq4xC9HD3B6WL1/0eB/v7ktMfD5YJrcz07nEr37PC0f756mAA4LW8y9N4GHVWzO/O0+vHr
R0zAaj07SGX/S15YryXkVVI+KO2zIbfX2vz60cIMgnHo9WQ2eCgXwosOuoP2nzuw94A6sL0Xc9ig
ALH6xw9qX5P79aNtw64EiEeACoIWUlgkkFpBs9f+EoY2RjjegCPYtuBiuIIfDwM8L7IB9oM/zsX9
+w+qyc8LqYzefxlglcq7n9tLSqG+AdyggFZhB3FOYdMqXL+5vgCGZf/j/w/oqGxMWGR/RmViLbMh
a5ZWVgxeovAulan1NVOj8spObbBp6Bc+otizRT2s07wUixaPV1pbOMhC1c2oRDhAI+3XBuWBSStr
g1BTeE6E60UrdOj3Buez0phV15DcUxWLLjpuqS1J9aUs+RwZuXSpsdZDGodrFGZdYDnYN8IqZ64d
mlmDI2sZtkjPok4vB9w7v3MRx16GXdfPRNl7nHdkKQ0qvUF17pKoUM1Eq8fzsa+Vh5zCBEXcp/OU
N5+qqE38ERl73nRZ6hmd8J1potmonS+VigNb6M9V0S+pE5az0TJsE6Vs1jfRckzIuBSRqz3lemVP
ig2mSTaHtVT7SIbRLKzdNAjdFnkx7eiZbrsbXZeeNZR0USdls8jLrll0lvOHYcNXrmh92kXuJ5vW
5Vlrau5lQzHrqjT/NDCTrbh2mVckgnqFkeyiK5OAVq75qnn4Z1U2reekIp/3xLE8RLNyJhvHr3Ic
pF2ql7ZohhnCWi37RM6TtmtOGY12eR+2q8StApw5dF0U/Z9F0aVnXWN9syQ614U9XuSsH/wm1dFn
Jeu5cZ3ejyta7to6wp5dZnSVKPRnB99xI2N0kxjhnNZuFgdhn5RBhIxZVuN4WfVu5JcmVouycKvz
PEql/0znjqxkBwK86UJ2HL6nV4GmAyIVtOn5Qs5HShMr1M5nVSV+isJmyUjDZnGfDbOQteGK4dLM
4L5xniW/I6YCVuaFxzOarFls67NWFGVgFdgNnK5YdGmLP7mqZ4EeW3JeeYUjoktclK43Djxau2X7
SaaoXYxxMsyyvpnbWMlF1+DTDKflqqTMF5bJ1/3Q+1FXuQtej4WHK1cGxCrHbSs6DFo2Q5bWp0Wu
F/Fg9TMna6TvmOzGLdNrtx31V23kQozuVZs17CIu8awdu9/tXEVBq2GpisjxG02KswQPF5py45Om
GAI36uzLOisqTxFUeY7Jxed/nnB7v4Xg5YxDN87eCIGLgoYpRsF9PZ/xEk6SiEJUqs9ulTZBPBh3
beJh1rUx2ZEo90XIvqoojs6ybZ+W7SYZrPO+bH83yLKCVJZ9UA0k8sqmvmGNqj03a9WS4LzeDrKx
vdTeSSyTecLtxMv2T1EVSR9HwzjTZYfXSd8xvw4b32oSco6TYtXEmq9l/0ekaLrOyvarTi2+TDJ5
XsUp8pB042Dk+VVthV4X9fKLXRZ4A7OktpZNFryJ3HVWdz6Jqv6c8fAqor29qCsl106JOz9VXeu7
csTe6JbfO6S3WVaqRd6M1oLyrS5HEwxg4meV6BO/5eV3iTQ/dzq6hpOc8iUayQ/lNNuutvHSBeM2
EC0XeYsrv1JJcTVE3ZaGJGA5cmeGWiYgpPAa3pfzOCldnyQo9mlUiM0w5H7ToTSQcUG8LI/pOrHx
CvzQaYZG6eGBiYAYtojtbpVL18dt4czrsg09nYhvLmtuilFu05iE25J+yXUhPzParlKjkZ/pJPIj
ki7iIr4w3OL+iFvbt7pEzFAToWUumkVCVaCNqrcK6TpIMuu0jbX00mRkm9LBXxw1njW0q+ZIp30w
9JXtZVp2cxHzdCmlrjwRuzms5mGDxtr2bdnwoCyrZZWl9LSJArceuo0Vc/AkLaj02JbDppLII6Vd
rF2nDHgXNStqFX4oeOe3GernlWvxtSKp9CJcNt7IKPvMebMs22ZYD0O0a1uWL0DRfxgntb3abi2v
sYX0Q57eqFjrZZ7V9lqiIDMG7WBd+ZylgW2P6bZidRAnqNw0YEzsclS7rhvUfMB4HlZRNK/0mJ71
wycS5/Q8bKTyVcgWvWTjrBlYuYCm0HJ3eHJV6ZVVU60H+GZepNJyqXKmPMHMjmbhEIwd/53YMpqj
pk7nuHSWoATpslF5IAamF1aoqKc6u18mcEai3yZRuiaa+Z0dkQUdqQ6G0QX3lEbbuAPvaPPy3Dj6
pqnjDmihx5N9j9hdTF4aXqBGIISFnSyEQB8SJIECotTnZsCO2jCMWte6SLKaeV2MHc9WlfCEm4ig
ZeNqFLT+lFZ8PfQdD2q3Ef7Y+LHlyhUoi56hVAybXo7MGxWoV67aq6jWpY/Bva/aqP8xRoh9lvk6
jMFYNP1Ws9DLWLXmynIWVl2yWV6WZm2Zxs9jYk4rXn7rBU2DauybVcdgJVvRIP3ODPZWRJmcOe4i
PkPGdWd2VPsAOd4Wskm8Qmszy21szShRt05Imk0cNdyLbWy8ogzbzQjnsvq1rQY/Utsq7qt5UWe9
R+MQfn8vkxlDdqBCX9jhH31OomWOaL6pNQ2aos+W0IuyRplr76oWbH9ntdKHlshhW8LtPWYsezaA
Ym1JiYVvUCi9pDEZ+J6MLozl5kHTm3xuSJp4RFlsUw3oqs3j39tS/uFYkVjYbeQL5ESbHNde2UZ4
1rCBbbTb+bFxxrkSFZ+5lNm+kKpb13r0kzIpvREUeOMI2/ailrRzGZrOk9jQXadI6fEhR7NcDBCX
sTTayAjgNX3SBU6fJWAA0oWuAVFbdkstynRnescO4ERQ5RdRl255lP4oXOwsquFCWiKeU5dZPiKW
vrAT1Gyzyrkkyg9pkW+x4ouiKvNtM7rR+eFp2bfNn/+8avd7ep75rv2iJRA8u4jDKXpAgruQGD9f
tF2FtRWNdXihw14Eoo3EJnRKsRmNrZewH+WqrPOlZY39RctuklEMO8rm2LILn8ixukYhWVgqS2cW
yiAKtnsdSLuw53Fq99u8S41njRfWoJN1bxxrkdb8k8Wy4TtX2viwJya+KHNX+VIguaCm9WSl8xmw
wq1fslr4gtdtQFXe76oCbBlx63E+yj7b2lEjvNzpwgWI8YcjO7wxLB1nvR5nRpNd239Socu3feho
31GN61mGogsWZjUE0QCaU6MrEYfB6I542ZHR+BAJOlvWzQxoznmS93lQhJm7cJkOKtlY83+eeLrP
J57yjcPE031ug2FzInEP5xo+n3g1prrGceReZM5oZn2C+9OqBOv5jTZjeK56MS4QjaOg4GzeGeMJ
K94UWjbbEkq0/kCt5CIvTlXMrFllsmE+yNQJmrS8QiFim7aKLL+mrTi1TOmBXyFewTE7VTWyPBln
GwyRwSososznYDJ8u9DusrAzyAlYW26ygaSXsFHsLEv591rFxXps49hXdqi2Tso9Du78s4lCHYwo
i+YQJa8sqkM4/O0fTapARyYJ2gYxtmHnsw1N0ZPVmdeyHmnHLiBGBI+ZpPaZxJ/0iJp1HbdoAff8
5thJ6jtt36xRM/aQriStX7WYrvIWTJ0lmFqkujEQ+/adP4Q5hLW0ioLSLauZSgUOTII3TiTGHRKq
8UiY12C3lbPipWzXqZE7t0q+Fg2iy0Jv47zdIrcs5rqM8aqzufJ41MyNk4uF0O4fQ5yzJVjF8dIV
2qt7IlYlQZuRa7lt2zzAJR+8GiXjvISIMbB53geYJ8NpRsHIpbJFG0vquYUGyHBEQdeVUXybo0J6
Ouya1aCGzuPpaRLJ+Buk3Gyp5NfWauqtbOh8aNJ45zokCpohppcID6VP0tHZ5LokHgQSYEjWUSRb
P5E55Fd22npx23ULu59TCxm/0tjyRZlwz1Tsm9OBWnaQ68z6TjGv5jH1aKGjZZc7OEiUgzfFCnZ3
ZF4kHGtpQdB0jmknZ5ao68AyWb7r6sG341gGunCg0ylrLuSI5pYJXa8ylXM6FqEbJBLFW8Hkt4Zo
MBu690mR/mH3vbnmqe1Lw0evYiFf5hATdhCKn4ct+dFqf+hz5ZkhzAKVU+bhpqaLgweisTrnYKC2
BapOZWmdZR3mZ3Vl1XMeZ8WM2sGoMn1KWbeqkOWsC4H9wi3wOov8glnSsxPXWpexs0Kqjq5ImjPP
GeTwSVbxunbixJMD+pobjr90vVilWa0D1VsDZJ0W9gdb6lnbKj03FlebhLvnpvyS23lyVlWQ5dgm
nttM9L7SYHmifCHtlmx0r7y8aptNR6Xw06y7dXHjBqhwonkpa+QNdp5eErmOpRVvKx4V81Jn0ju8
5ZFeuHlyQ4q8WA09RHGgUpD22hrib1HBmoFpp5m9hWgp8/rOfCZkyOfx0IWeayLhDX2EdjC53Ptn
LQZjNtViAXU+BO1xcJjhnrCZZKRc4bzRaVtdMAeCgz4XSVCyxl1rYFROwSldjA6YflYreuam1mc7
DplnV7qcZV1fLYawin2cOBBRQHbXE1ZvSEKbmQzPrVx9onaiLpn0HNuMn5CdxEtJBgFkQ2x/EVxT
X8K5cR5vkVoUdnlpEs4WSIPfPthZUpvck5nuVnE4ABJR053xNPzR8vYCZURcRpGaFwDzaZuGiWfj
pJ6HQKD44DP5jJVF6dst7xcQ4aIA2JnGg8Q5m+tOp4FrOeEyxGXs97EzggEPjZd17ry2Br6xRs5P
w6qIlk1e5V7pVApuHKkz1pCNNcgQUicxekxFzXe3HFdJko6XDq7aWRaheFb1NvNV+alVhgEhU8Rf
yFhVy1TCfTOrTy7z8LMj9j+NRmvXhzxbCaqzVSOF7VUhWDfkRp9anKNdKNAY5Ihsk9CRXsdrYD4Y
+aodnPnxYKdbp4I4v41pHkQDSmaicW/yIlIXUYMcH440izYusTKvLJZKkG6D9+FMlNABmBvhBmXb
Vx6DkOnC4NE3wCEstOiNJxl4LqmaFUkhoevxCNG8tKp5lrULBcGel7t5eGpXhfAs5DA/RolZ8LjO
PWMsdar7FHiNzrqSbdHOVFiiRT1gsHFOA2kGBB1FYbONsi8RiqsNK1rmhWEz+mGRsFnjxIEkceWN
eed4bSOieagkz73OqWHpVJWZ8bJJl5mIlBdHydc4iXKv6hEJskYLT0WYe0UmIIfV4bZNnOETzEPA
dHrTsQx/LhyTLlhBorUslT5zssxzC5P4pqvyG0zPwOOG11ahhyA0oJER7rJVWkgChGK4CWmenkou
10XWZF8yzP4Awgbvqv07U4mNiMaLqsrIOgMy8zJTJp1F0LQ1d+RVri37TCNNzsOYuH5Zp9mca6S8
EOUcIBTpBbfd3ksLSL9p+mdYd384FXc+JVc2saJ1rLtx3i9NQopP0vohTcx9U9d8E2cs8iJXkcXQ
Mh5gVPAvdMzyBbCI1cxKsmKRdpB3gRu4snTuBLEBX5lGxAlChQISg//tdT549pjLy2ywS9/0KllF
TH0po6JZNEihdYkuW1JDyFMQ+Z23+bKqd2aMiu0YMT43hfmBScI3Q27Xc9cMxhtTOY9wLE8R8OSf
usismNU684haCsxrOVylISw7CI7i2Izfqn6AxZO2KsgZVv4AVnwLf6EmXVL1vexz16eO6y7thG1b
Whbnbl+MntX22XlJ68+N4dE8E5U1L5jIdmNTtZ4IgZ5sZQ8xmaWHddQkX5W02YxDDOU3XOSLXHUI
Vksbe8zG8bccu5Xfda17nrASOIf6B/AU9mkclSLopUw9lcbjXLiZs6At1b6ReC4jwy+XCmKjC4hW
VpYa8ZbT+EsSGmtWRsssMfWyGroEaDCWb5xygDAQ8ievsWi4zC2u57iO6oAkuL3A5TxHrJgho+Mg
U7EcvbwOz3sGxCltVbbKo9YEDSXhmqZ5DRMlI8/FnfTgcFwbrE7XBqbqPkdFlu1sPvQL0g7rPM8q
7xA2D+zaZGW9guT98xgOqT8MIlkoa7BPpQwyMSzKJrnJki6bo4yjrV0hb7RaHnRuGPtFof3IGcKt
1VXjademkSfKingtpRDMwvkryxGT765yl1jr7y4e7SXKh34lMAQJqUkcP5Vud4qT6vcRyOIZIjny
Wt5dQA1BwKSJc1CWep2gpjvNyl4D10T+zKponKU9Hr7SQZ1FdWx7tKzAptG0vkhrZy7EFRZafePA
nQcmY8jroStj6UDsfucp72s59xzCXVXipiiHWkbx/V8penz735dFDv8d/nLO04f7P3L09A52tNz9
daR//CmoPO7bMvX0h/bSPP4uEOZeun0158Wbv5SW/qZ4dPfHlv7m4usqS3DKrg1552Nq8JfK0mOD
6FM16n7MQ2kJwfnwcNQ11I8Q/C7YHPFUXYI/E4OYC/UdoBTu6k73xSXK4BR/2Gwp4B/wtpDTPxaX
4PRsKDS6+07//cGL0FX5vyku7fnf56keh76Z/e4a2MsBVWboanqZxcA61Wktqu6UVN9i4wPn6IEd
Ub3H6DnKfxZuvWSj4ajIyd32158VsqqIoLLv4G7hbvizh4LIVdEHReaFn4BZg8oP+1qkm2hHFgVU
mjz6DWokt9FCrug8b7y68Lkfb7srvO0DdwVrvfC7GHR0ZopZAcdGPoJ4v9xfFN1g/+R0aoA0B9xs
AhEicJBonwA+E3bAGmcso3jnagQMeDXqtdo/iY5AlEotV6/bKAZXZmwOTM+lq8d+ZeVDm3kN8JBr
g7t6fXiVRMJ4UV/TILYZDiqqRs9uZLo5PEF9LpmHFP1elapfW1HXrwkeOz9PysI/fKZCCAWwM5RB
lQgInGFriR9WVTsHnrz0jFWp9eGJ6zgEQz22yQwqmpFHMq6AJy3iDEKatFgf3rfaFOvD2xK154pX
3TyNgK11mBz9ApfSJ7VVrZ+emqio14ObgPMai9O0yar14QmsM16ULFo+fVRjWWbAu+PUg0kSAe7r
Eqg0VK4bt4RIo2nKdGagzuTJ/S2Z29lLVZW+O4bFmlptmnnO4fnwAVKqXI8U6Lc4w4MP4R9QKm07
L8AIrsEJlWsrie9fif2rw1tdbwuD7RXTQ7XOSawzT8dutT48VftXuLfKANLHHuJeVK9DJOq1q2iT
PXtf0ExAxSj8WmXV0lTIhjJqatZ5bcx6ZGiHpAnnh4/MCPySx23izEIOsQGq9Doy6Z+8TaqZs393
+Ojw9PQWV8k31iWZZ1Wm8A5fl+0nITFRP/qHb35AhdfR1tU5MFD773v4lodXkGQqWIT7DxFPwXWO
yeenb2inVnX/tV3T1ZmHSPOjjC09Cytdr6FWAYv06csfXmGaAfWJgdy0Gr22ENHrwytZFe2ipeOK
91UEAQC7OlzLoIC62mfura0poKYtv5dAl8cqg1sL20Rz3hRXd28JJ2o9LOz9SoCkqlwfXh1Whw1c
7LKDgOLw+eEjQBxiOwFrPhIpTFFl98W6CjMIkXFsLI/rFqLyyIJSlqiYR5lJAyuuZO6Rpu/WXefC
y0gN1UyOKvJ6Ifu1xHW/7qjrp4Ual3DASnm3iNu9zIcF3I7Np5yFBrz/43otExdW7UEoXRR8rsN6
d5CmOIj0+MRkWaxF6YCY+89CTUDjipEt2wEWTcjBVOQFrJzD28NTv7/w9HbyIxktU6/WgxUApVGv
0QArNMpTYJmZql2oUhQLOKyvXh+ujvtXk7cqHGxPCC0DmrT/w951NcepbOtfRBWhSa/kCRpFy7Je
KNuyG7qJ3dA0/Pr7Mdpna9vn3OOq+3wfjAnDiIEOa31hAXq0cbrIcUrbSq+neNbmp0Mzv3x8/XVt
wmsGirlR758SlUSv0ysDWof7tUj0/HVfXNeu+9ZBY/juRE1irqoyuu7crJlG7hg26fvhf3xyMn8Y
ymgPbB+z+Lp1x+uaJmwQL9fVlXbWll5Xr4sxcL9WmDJSSY2ARx8HrmcDSvzXzo9vu37GCForarqA
Jdc7j5KWf91vjywWup39MFcjABbMs0j9FoxT1N2HKKsdw2LZSLRcf5pP0T6uv/e6sB3F85Cap/ej
xNsw3lXrPuq9H6/sIK2F87lfdZd6zDmXq5+6+5e8f/b6qet2b9l/ffN183rguu/96/5xTmfMbb4u
AEaF7eeOaWSa7Z3sP33Nxz57cYIttsX05kuQ5k44xdXeTIMFQLLV+F+vW2zfZe7ttak25Eb75mKh
DV/XPha/72s1JhXPdWqwNuapNQyKO7Cf123Vz3X/8f/x3OtpH0f663kf29e13//Ur5dEZ1LBrJ07
K4B4Ydo/e4xmqdonXKeyUl8PTWF05gsgSzdl+6x3XSz7rDduCwhsw9YD6AATTZROEd96Y423WqjI
nFaZLETMGCiwCFzzwWGtyJx9HvpYmL765+b1QFePP/bqgum6/x1z6BngM6Zjtk9z3TKBmpkWGwgu
nUUy743/urD3Cfpj8x/79llP8FFjvGr2Fu6XZtoR3ORukRYQ1NGOpbsVDFl7ZofkEDRzn3ExveJ2
qINhmWfmVU1ee0ipO8y0ZqswpqtHcks45+9/U6G3H/1rDxpJzxPNWz8KdNinNV7OEgnB09UdfaC4
9ZTa00ijcp8vVSsXhGz7amVhYLouIJlyo8qjWxKsfaaXtQSf+/16b1zH6Pqi74AUSfvS7Hfkepe8
fb7jvrxl4cZyKiUowsX9CT53PM11A9Av+DrKimaLT4uQy7UIu2S2enok9FPF0HnlHmHpPTwJ/bk1
YzWUD3Wvxuy6b28Ojk2aQoAFw2xobCFA8fNiYQqRoy8TBEv3qFD/PCHWBe/Mj/Vy6oXFjwowQe7S
6gDtk320DMd6X2xkvoVMixdqWgvC++AyAGOvbGhn2lJlbG2PahkeagsBDjQqInGNJRJl598zSIZi
e9KQXrlue7wu9sH2GILMed98P1CvCuhqx+OKle3xunhvAdfV2uMIgjkEDnUF2sX2jYtf+XZsyk0k
oiLnpVzC2N+h82mTB+SX9HbSrhW5C6QVekdXvdm/9bZG54PpKkyorfVTarNN7T1Uuy6s6ywd1n9t
do6y8s0L8q4nb4O27rrGAfcQGOp4XRvBR0VWVYF479EJW/yCBr0KT+Yf26GJwY697+ZhJd+PBRg6
lCua/GPX9cT372hnhZBMelMYSdq7MYQzw3HcF00TOFt8XZ0Jm6OyBjLgkxkRkbmELU7aPzVwzOPX
D13X9D5zXdc+Dlw/937Kpuu3htkyve7zxzGEGAjI1dBhJNgX5tYR3L59FY3diqwNTD9itgmyE+zz
DYLDgzir1XIP113XgxVd5uN1rTc4jdWIy2tmAegiMFOxlMGhm907cIEkQ0vBlG5Xh0aUS754lJuQ
zuz7JrxkJqAitQdE5tddbmsZCXQFLJr2T3wc+NhcbqG0gxjNalKlI7WkgZGgAVhr5OdWoC5NThlo
6pMVpm6QLp+7H4EFUiQpe8yOuUy8p+aCtOPBSMvQrqJEtQ8AqSqdTyzFil2eRg/hebKKB7mcBZAu
ZEksYfS4qufZ/qpUH1U8b4KU22nFnwm7tVjeyrg1Tj279VkOTR9bc986Ab+IjBL9+9yxy6jP0A9s
LCrDpC1Pk3EIwthz76kZLWFC6wNvD3ztY6GzEr8r847dOYjJhhk7nr5vNBnT9idweTHlcxX7xqvo
Ixe//3HyDy5jsbneriJq+WdbRA4ES0n1yaPR+M0yIgJBkP00V2nVRsSK50iDw7fjycg8HhEn983M
aw/zkNI6A388klsAs+yTYHfS/NbcmNkQnd3j8DWI2EVHA7poXMfb0Tm6MXtdzzJhP9fM+Sr7SKV9
Yty5GIm6SL+GuY6Dg/1m3UNvcOAvZjI8j0mQ6AI4e3XrFKqYoi6q7/wU4kHvbsdPI/MQJO2NVQzf
aiSW08Wi0TSknERNnZXGQS6Rd3ZUMsyZhQgb7KkRlck3GTm33cHNgNhvMUn5vXGhP9a36nn42Z/H
s0bmH4u0fQGn5iHN/jRBg3exn+QLSX5MxXY6zK/lAVdV51sOodc9+px77O+Oji78fFijlaQmTfse
U1YCtYiTd23qjS8TK+rqYaGpPSZCZN5YlBlYGaii8lYL6FBi73FrEjLF5hvp70Horl/AIRlm6jnJ
tia6jUIRL3OhkdayWPsRAzgAESuNmIT0KR0g/jDFqzid/fsQP6s7eHH36OljoNIwrQ8WVKrlZwhC
e5pva4oRckPj+DRnW3muivAegpAbmunXKYzlG3BvFrUy4WFB6wQiuPWx4YkXZhMQ6DBdygOTEHw8
kD7qvjoDxFHZl6lNmH0PyHboL0tmfh8AgW5pWmEm3f/VXbR+89/8Di0RLN6J+5FvnkqEwpCy3Vph
xJ/HNT65T1A7GScrG5L+s/tWYR6ULJZoSefygZqJ/0UBHi7j5jWcEsPZD5ITIYV6XZ/C4WyTwjwj
9rpvXq0f4EyBTJjfwi5ujuor2DM2nq0+RvSTdzwZ4pAeGsQoXlzpeA2gJUGmHNmfu3xSCR0i/9n7
pu7bu+BlPOgb4JXDEg3dGd3fUIegTJZH5UVtGc1vNBY/QnQfK+080BiJtlDPIyMkxxXi6xsoF3Rs
3ThH5x6iHK3TsC0W0JQ/wOp9Nb43dyTtYyRpT/YLfeNPYx2NkNTNsRdNcXnhn8fP/cm8BzpAsyqd
T+4QeZe+AL24vTQHcnleH9xHo3Du2I9ujKBidUDrJOZPvFHdO+qshwohwkAjPk25urcLcjIPUGyI
Z7tK1Fdkx/wgE8iDUuPF7GM/K5MpmpP5qV4ijIVWjKyArZFqkhGEfBVzDNlIIO7Va3sQ4OND/MSI
1JF5pgnG1M/EOvKIPvZlgp/ep22kVGQj+10iO7KzoOjuwy88CZ8hJE22gr+2uZsaA7jAW0dGEE2D
Xs2bhB47GUO8Q+Iy6s/obiwDSFdQDpAM7fA8QT8YAfo6tkuEnm+zfLuwKg50Bj3b/feyoGdknkVX
bOioDY+Du6kwDwtGHpGRMNowAjqxGUZ2Mj7inh6mE7gXqOj6uENLpQUQf6qSxkwYuvVd+DKaYLSj
nsajk5VeBMljB7bu4helGwdoh3kJeCenKY/HnH1ZbnrxCbkXM2KKbwwz97OlAKLHQxs75yChh/Fc
Zu3Reya45tyIrELz+NZvY/80DtlQOJhTYoJZPaaAI8t4ZumP9Zafw6/kjn+iNzSvvnVW7F500y7x
x/QXdCMAn+sU6WDYaFUzFQCPjibxRQ4h5cUKENhMe6ZS9sjXyZ4bzcviRLX0QNzawYvHAsTW0JMv
NnSMw5w4QMCOaj/lukb3hOS6Bi5yghp2P7xAJWSmrFEnTiTL6/0zzTW7+d/PdviIKEbaSEomlyU9
5OB86uUp8H9WfecjoarC+Tj/vWAC2hLDadTxunY9IOXwavSmBxwpgFpzEeRItw0aJ24fJJCrYAHl
v13l/tdVbQJ7lO4wJr5HJEllhYBzGcs+poHSx2rwmzZqu4ph3AUGAUErtiGR10ffaZKV87UAD4lw
2uxaQKEBoKLr2gR+DrDP39sCoGMOtfnJU6RJhkaAX7Pa7mjuC79GbHtd+9hnhWrJWzHflaZKaguN
31vxgJGeINMdO2tIVmYZeUlvqWeax8BvEIN4nXVglZD5vMfS18XE3cu4Gla27OjCx4LuqeDHpr2A
zYJM5/aKsuk9a7uuiSHAkPuxk3jQy/q1qFLoboajZ8+xCfFmcYWDpx0SvK55Oxpccxuy2yqMUSTx
sTGdMgtCQFODViCbBkwT5TyMJ5BFVkYcjMfzswY5dlgguDVcDY3O3wCSGXRzvHJv74z1DBXAOG3H
dgMS40wCozo0E01lI/KcVZ2AIYO6eN80F6hnAoRKoSqffCrNY9XqBTHbZj0NIhgzcAD6CB5AH0NL
O9CnBQXd9icsiPu5XYcgVQ2oxZjteB3hjor8MoCIt1fIVPYn97H42KeUuR7s8twtVnu0FDwV0C9A
3r6S8cmEbt5H1uP4pVeoHYi7QnQ7CxK7SmHU2+FkIncU6R08/gCTbVu9uq6PgdXoCbQL2jl263RC
7lthZB2/rRMP0UfgyMl66XxWMrCQuWFhtizqzGVOpfCs9AqrXh/wdfGxGUx9jR+JxNBETH59vNae
2hsr6LvYGkM3HtYliNY1ALwDQ8WIbGJf7BiyOwjspNRK2rBCSDJOZWxsFhC6K8LKbCaO79uBqdv0
Sk78Pxn3B5uXA/MI2LO/eZx/J+N+fxfq7p/666y/6Li9HiaIa5QrsSEphYwTHNRfZi8UXAgCC++c
C4mDV2pcLWX/4uPw7qAAYAHqOMLi/E7i/WX2IijTgMpO8HuhCicKCuMK/8U4/kKrwtv2n3inX0Wv
BDZD1FLB67vxShwUH8ZbPn9lnaBYq/jsVh60FL0o/HLSt2R6gChAFC5UAhn6XXVxOxYN1uYcOjpA
qGWuae07Zj6TBW8h/vv2/afL+VXl+H45PnxnIUoiQIhr7da0f5BgHDdlsIfWPTmuHSTrUA0Zs7+r
1R9uze5rOJRD7AYtpLRquF0wL/xBZvkrB/fXn4e2YS/qg7fP279xcCHzNgmYg5yELr/0gZofXV0W
3iS70wLnWbrANJOoYYLcXNX5H377r2zl9Y+jqaCtoOKAudcb/vW3Q4cPXTm3yIkDl/raQzOQe6sT
tStMEEzU9pPB6GlrIVnxN3BP7M1rmyPvWXtikkw5bCMiohXcIO0itz9J+n/V6L5fnOW5aG94uwvo
4N/aCVxnajUNQU5NKUXK5PjFbRA5jWNpZa2sYZkAdBZRQhPD7YLEqNu8mWmTcGU/NoA8D52MxkUH
2X+/aVdD0QehfL0u9AYrtPFyR5iL9v76zwaDgVy2vq7JqVIlyelY6kROgwm5ffjT5Jx+IibLHbsx
Egb1LJgJ5R6bsUUOKWCi4oVkxC4cibS+GVdYaCYfSSD8QwAB2a1pHcMQqms9i0enh1tlhW068mht
nRZPv3mV8O7n/os3QjEcclLU2zoC06b9K1CkTwazyYPBhzt0Mn4TWl1iQl9775ksAyoJjjJc72da
/pQw+t2XvdEjJgycQ8X8L4ZnfzbtLkQ1wv/avXZ54a93C8EK9O0oEOt7Psom/nq3mFWVc0NLcqr7
3swgWiaJ51pTAsxPRrKB7HbT8NXUkFlGQSe+92U1xv/XC7EsjDwWejo61G8djTLHbKp1JSc3mJbj
bFbI90rnYZsBFNrT47pBNDas8kRKcpim9gDHkX767zfjVynC3nI8SBEgk4DPFlJMd5dq/mOoqadB
GF4/k5Mqq58G0jS/22I9rwcUNLgjMJnhGf1pePv30RZ/09sLueB/TAm/tVZTMeJPdkNOjukWWvRu
Ykj7safBXV+2RsagPzy1LrvYEzgjvvk3MG5GYrScZyHcP3Qd+9/HGw91TGEYxgvo8CCC3xpDUDqW
2gzLOfV8Ovd8cc4gbW6CBnwwa8IHM1i/u75RJ23n13FTL+D/VXeDvATA+tbBsgjn4Q3CoSCSq+se
l2Bt0tBrHhyzcw/9CqB0FLw8IO45tyAXMw6FqGspZGRSzX+Qetj/PnJDuIJ5DLA1VlB34tenCarR
LkuPEwiG1/7UbUN5KwR1IldXba6ZCaVnGOziNCMeobI4NNKd03L1Xp1+GB/ktsN5JvCGmXdZsPlO
7CyCJ/1QqcO8OICNbePSSHh4zSpMvBaWZXPma2qs1M8aH5ZFmMfWyB3g3WOhFMV/b6u79eT3fksg
myHh3lxRJ+jXX8eb0NMtH9BuuDsW0BO0MYpqLNHSzf1pVC8z1f170AfJ0/8SGezt//e/6XmwglsQ
/aCMym/9Qw+B6IU/Oqca6uyHltL1DsrrO2sYOVxpIszCNqjyqnF2TSQWgQ3V4Bsfu/YPk7L169yD
iR6vTMI7YUKCCAUw9e9XMkBB2YzjYBynkhtZbZmPUEs0uQ/EGlBSrXN7YcBCgwDwEDWcG1tKzIRS
OEVgyzkPG5pQKmBXRrbwh0nb/XVE3a8NrweCUR/vq9sb4F4W4J+jyMA31Eq3/PA4hm3sGY2fWi7k
rVztInkaromaWRvj2m7w0hu5G+aToS2D231eoUtjA6D0zd1gZZwWty4BgtaFq6iTWeF44qUb5qJH
M+461y9glUtDRGVQs8gw1TZOZKtLInstT9qa3bMeG3oTstG6BDUgz3UKIKYk5b1Jg2igQZh20j1O
YqCZZIGZ68o0YdlA3McrSD5aDrOk6NsU4RGHW7C2E8b61DJUWBA6mHdLUVv9n5RPeIS/tjS8YMnz
MYej44ZwDO5VB369h12gGYEvDlAChdBaut4nc0O63NcegPCuvXV0uWDSngEOGZOELy0w497zWIwI
Dch5KfhyZAzzyGiCCK4Dt4rMfoQY01k5qH8vamDyO9bTwjKEXa8taQ8b43C/aQCqFZz6x5V5Dkg9
717vNo+GA66DiVQllp5iQBv+sQuAsizechkpfLCQhtp42MjBK0LXWIQlvKgbAWB41W6wFqaXmOyU
1nUb9LmTyBBYrCkcTDKDHwSQzovY2YbqYDRKpcuAcgF15dTwE4nwuOiinJf10kGEDCFKe7IX2sWT
7U0w/fpoQgs/TaN2YvjOC4wb9b03OUY+OiwE8vu5Gbg6bFX3AMfUA8a1qtjDItEAta11ujaVfKzs
cYhUZdophLw6HjyvvOWu70UmnKoTxtDbxZj6RI1bBVXRsBwQ/+cjqyQ8KSAhoMPyU+40IHdWGZ4n
ijoGfbjUeHo2Uv5uLuNxa0gMfhxhT2t08KJaMRvtF9+ENbKmcxM7Sn+VmIQfm+aVdezFcYtms+rU
gr0x8SEmPkuy9PG2mJ97Relhttyv8zQ36SCZDR3e2oP1LPtc+k2XaB9urqlVzjHrOwhlyVCTg6su
9ex4NxLK20336tQJGTdT6D8udAuBqJfZGEwTvPSld1y39RPr6uWsmVNAJlQdzNb70elAZbIKx7SB
rgE4ZF1nxJpZ4lcTvVPKAoY614XTyOqVd+stCTpYc2r14Nt45ouDQH6aHzyu+LlsOkiMXNSeGFnj
I4yvnggf/fvKKkUcUAQebSvyRXvToQ7GJqm75qf0JH0wVPmzNO0yXVwOd3QFe6GeJgSzbrPddPSZ
D6DFe4w19dxVl6m8isuD4GUZwPux7mZki38qKzLkCFTnmJf+rshQDkwMq3gC7ZmGYshno4ydQK4P
QVtBsV/pi+F6sdNC17DBoJV4aNYHK+RwDfqGlQYDHAkbahU00AWgrTlJL2bEMxaeDeSnHCwEbJsN
rDvJSEFhXVu46CBMaEu01BBr1lj+DGshT/3Wv0HLD2NIuPV3S9BfMJLZyVBtYU4deNpcaa7HcIbT
SspvBrrGp9L5wrrlIeS1fd4WRBYOMul8qAg7LZ26MeYmW8Z1fJQOzSlZSnidp4St0sDwgRoYofej
7oIpdVuwQ9KorDjkqofmezvJxl/AzLEq8zZG71c2fiWOloWAjbWQtPlaShZhwAgvEGOPd/iB4A6Y
8A+lXX4lYbmeprb/aRC13NDZMsFvOkFs4qlGUHnUT9RFC0PxAGnV6zMpH4Vdo1XMs/82nV1YCx96
W4L6CBB4E98RtxLUyea17bExOyf2xp/hYhk3jYu3fjbTeEt8FaHWwDdqwrrbzatMXe7AglCLFzgR
m2b0P8tevNZWCduZW916PcAnWlLwqEHIb0q6QIXvgzGU+IO6ByIO9SHIthEAALCxy0zEmptQuKRm
CxgQNlUz7nyDnfvReBZIh3N3gZJfNHCgybD/3iKkiLjkUWtZw93A6S4L4Oe2r8sbuwKtaW/do6mr
MsNrKg7K2F4rd3VSNq5+ZBl+cxgVScpRvYoKPmeUwAg76cfIjQTEM+CucEu9cx1YxSrLGxZqee+E
AOwDO4Nxao6JKxi6XS9TISekob1tPUEkTyefPs0WAEa3aT8JwvTZsHj5PBLyg5p6jYJt5UijcSWq
m537ZhiC3VMbPs8h7y8OvCkgJhqVdJUJbhcKk6L2SaRFs0VWOX7WiNAiSGBFIXYzeqvCp2oda/Q3
lTsaNhej8lJN2iAZtdRQ77rrEz1rE3BqS0wJDsm81H3IXxWFK8JiNLMIcupWuwcpR+OgJutuLEec
TuZzKWVwY2w3AnqL7JqcdciMM3uacMuEqIYIpEOfi7nz48XeGsSLj5u0+0hrMh5CjE73vIymvtOp
1QbuaeUb3AAw3cPCrrK2rUVqMvm0V1Y50TYAncXD17L1+od2A7fHJrak3rIsYGQ0cFBiqWxg8EUa
GJwceHnPrS1/bKukSbc46tCV8OgbyIaixR3ntEMdFeQMSVWRNe09rtFI7HsK1whId+QSMMlX6Lqo
qeN7E0mHrnnyDdicHXlelTCKsB/nJJIDXU/zNiBbHPQdKt4AUh5oXMnSPQ+28SkUFoFmCEKEiVIw
VPOANJ6jjEclfCNt5t0nK4JYGwaqsZi+c2svfI6gDsrscQH7JNcX1dSi0C2Zc+DfXwzon1/oSmCb
sloPnDNvk240y4JvMMMNe3IRkEW+rcymGCBr88T7bYxmDdQIAuyfrXSqJDBcBwUC/PvJG9vbAAbT
KJwGDbV5AEfsJO4Rh2/4cyFquJRuBvtIdWokGRMUS+qPhpsNvu6ORoX8xVlTF6VDMq+vDKi0oDvO
oN9Pl4p7h2XVyC6dKSGhofJ6s8wMxVZiA7LHCKIgfVaCsXRiTOA5zvCT6R7ZPxzWKEUTCLgpjaOr
9XCqld3EYlPLEeOw2SElDv3VRz6uQBSiZlJjhd6t6McxVj1DWQJSTYcVZSFOtmou4SzeRttZX2u6
B2AomYJiNjcaHBDhbL5IOOyS0uJhKuDMZqMDoG8b+lx3zhQFEyAvvE7Nw+RvQzSiO5HwFcMiVTwo
yr7VqWp7KEykDW9tSOyIOS34PadmNysk9GAKR8NNr3+RjdWcD14NR7H7pYG/DOa+0IyB5JFk2x1O
1abqCDOvfSbN0WknEk/d6h6qqgvScvb4jcYMnjsezG5aBNCpNQb4EyD9yxb+8KcA5JmCNiwgr6rz
3oaBId0lUM+VbEogk/3GjbJGStJWCUo73Kl2crNQaLR/O8wG4QiUhdrOpqMuqAKDRIVMX2wjPEwa
1ke079YafuAl8q9OaKN32R68e5rllq4xdxCYW5YqJap9mXteFYqDEzR7GknLe9CthmAlcL0EVate
Pe+0g2G6cqrc7/WKLOWn7lB8SNntt8CfP8Owd/BND9Y5HSZD30L11kG1scD0JDb5qNFlU+l3KGgx
vMpg4JBRQDe7tgoVePR0gD2wzATKv4h1buOysm7IKEpUIZE3hh3owuyybramLHhSi1VFQjvPAf5f
LTw2lOB4dTX3srrShwAqSRTymFY86/4rPE1fZ4sV82p9d1PUxIH8zWwe1brQZAgYiclAilY8G3Nt
xy0PoX9xpRML981u3C6G16RJmTVu0YxSXhoPoyfg14LQHlG5w0YNM+1eVlXB2DFCy7I23I2dQQ5R
x6BCEqBLl7UncUW7e2WOce2vc2o58M87KG8WDCgptYLXh3SoEjVPwdOcRx3ohMOhG8kFTjOI0xH9
ekkv5x7kNoqwLHV/6RmZ0kllvg1FitDT4zxsPGpGWx2SMKzLZH85fSwtSSOyNHd0Uk2mNl1YHlTW
qHmD3IOiipU7INmZZAFjKibZsgMo7vJ0MCo0Zwor8zZAKW/BExePukysGhVMkPShVtiCWLapYhbW
U+RttyO/GA7/MnPzta3aICOe9uJpNmLH7W4N8NhzCWkHarXRBJlaghgxyCD1npOAWLCe1D+Q8cI4
WE2pIGWXKEGeMTHcIRZ9I5uHimXQDjLqDyh9tiwJjCz3gVHXOXT8mSPcMeu28aHprC6FfHNMeVBl
iNAjPfFD26Mi3KwxyvlmAS3aj9VFigFDfI5h8zNUayQKASW5zq53pYYFvQCK1lUYLdoWRTE2vz8R
tivAHP6IrOK4LbJP/aGbYlxo3lFnxTjmFeE81AmT0Kxj0gohl/PbvORvQeX+WLSLOQM2+0yuLF+1
/1SXI+Q8Y4WJgJVpi+IyiUfpGfaqMXMmKG/glx6hOyjv22E3ry4PA4JgjB8TCgYY4XdlYKhUAjA9
aB8YHHTkBcZ3PXqJo9xHZ4GwzFzKT4tw3hwUIzs5M4Dz1m8SMdYqGe1MhzwtQfnGW98jcuwx/cjJ
a+H4/+Z0d1tTaejWDDfhfkoNL162Dviu6/QQJ7hL1PffGmNtognF/gpuv3G1QAKye4KbrYF6bUyt
tZPnPqDRMllflI3idag9doYOWkApqorOD3t4IAYfI62uPm/5BBd/UMLmCS0ojRsi720b32mUQ7Vf
yMEt8Suk6UGJhEpTBr5uUxkng7i0XoNs3b/vUCUqwStm28i0mqPrfXGFBbk06fXtqooSRaygwXLb
mKnKiBa8Az1C0w1w//kFtW3aVOyVqAjAqpS05Bggm8BQ8a1+7TXqThCtvzY1jOdGiEg5sDG7zE4I
1RmKIyLOd1so9ASZo2D0kXHRB+LNqJLDHcg818qGDcA7MzgTstZyc974nx1LxLDiKyosFLdo4bKG
psd9aezpzQg5wpMJxaamyNbrnFBJTtKpGxTWETCZwa5aC7hKKpTAS4yZH8lSFX5Lnztz+GlRDM+z
HhDkhkiHXVhSguZCMcuVdgsVUOjdGdM6ZA7ENRvg6cL3NhrbZviw1EPSyE6dAYHCjxr2VorcYktR
qTBEQDYK6C27HrMPZykKVMB0Y/ExRmUAFMkir0A8TWg8UeAHdEGZVBDBFhYN4FxR2sxmozOSZi0h
sxn9NfOX2s51P/5wUW7vxvP6s8IwfLRqBNpJ6GemEqj0ZPZeGhDNIBEM2OW61mgoLSva3jlrtR0+
9suJLKiLs0Ki4PU1MiqoxmCRo++b131ISgYTtxkz7uBAfwYJLoo2SAVxVTNWl8FxoDWeephvx3I5
TPs+cd23TtVb1bVV0WtBL4ttFNSERsEfK3q5Lty/1zynNGHxgU5T0+CTs3gv5H/YO4/txpUoy/5L
z7EWTMANekIABK0on2aClTbgTcDj63uTr7teVfWo5z3RkpSZSgoEIm6ce86+uI4Po7MgOoFE8I+p
1C70fPjSnbtL0drcQkXQ+gZ9go48cJuV7fdy37RjS4e/rHCxTzPHRHxutTt5wagVSWBW+ndOxfgc
Cdzt/bYOCoe30JARCJLffZ1XsCnyIeiT6cWb8ady/nEbUexbTUNeMahhUt04rz37t+64J36lO1hj
tIs1QNq+KnvGZDLkoDfXgoWzEthutN+2rS6bSHt8JuhjNttMYY9veS5vY5lCjmnSPT/2higjg2zj
NOcbOB12dGmLfZZjOFPT+t531o8V01LI8eTvuJl4k0XHA3TXGFOL6h+bBGTIqgiQRBHSlauOvdjS
V8+YLr1ppc+wtAojS6+zqEGgoYhavTNd7ivlvK4WO7ekrK1zmA8SiB8QD/1oF5wGm62viOT53nlp
x+Hi9fek9Fjf+i3bnlpJ4J5Naokzi4cnyTPt1R6NgzBnM+QQjS1JX+xzWW2/V6tJ3+heXF1zSC+e
12kH1WrUBWvi35xxV9u9etEL1z8oSguACIb7ZhCAChNpTCS+iupMrPzW2zabtSznQ16t1QGLks+K
PSyxW/tUNC2PaNrJk54Z+XEhmKFpnmCF3tLdBBkhhi/XPOtIZbvFxf1X+f0lybfINecvVarJkPaG
felrvKRdd7OzvLg0CtNI5zrXuc3SvWfykmtpYpDfujl2umdge26UJp7xYqevRel1GEYziUGlevJa
I/3ZtPvBw2ibOZkbtp1thZo5TBFPy7dGI4RXlcO2K5dOC9y1VIfG/cjdgeV9XrYr/1dZGM1eLewD
cszUW5kfS1M0ZzttfqlO9TdRNtlhA2yIFMjuatr4iyf3EyjaQgPIqM786mncVuYULYs8NbN1olAt
YuUJhxOKcM5LXe9dDreF8OV1Xp/NDWLDInHv0pIEGtc6Y5D1RoI/hiW7t9X62lLeD8Sczo1svpgN
YQxQWPbBBZpy8br6zV+Lva813d5z2P8H8DuXpkI/Ae6KN9SXX1QLdsIzgTg23utKAAfojvNBAtc4
G4u57Rw0ulO7aR/6mjavhmUdOW57YdNBnHocPs2mk8dhcq4oRUDJepniYyO5XwCKjCv0wyt5V/1a
ity49noJ8ZYxtvu+1zdoIPdvPv4OLKHp6r3deboa3q+XVOjp2wygdZ/RA0awogQgdUxlUlfDy+SL
4chWCP1tgVAJPk7YlyZZrKhyrHXnV6KeduCf7Is1zqgjtYxd791oNTz9OTLG1qyMuWnWqOP4c5hn
591PLB+2RAUdtFE7B1k0bmeIMJ5JD5xXSV/LnPVjm3N8LhMzSG2MxNzHr3i8vurL13xOMCyWWR8I
q7j0uj7xHqQNj8GiBZpM0tCqKT1ZsHTOoRH+VSvjaeTVssiZYFTyhMrOy7DnOkVQNenvDGoPd1Jo
CgzSXSJ2XWbX+0r44ahuPgeyHRFBLGRdkf6yHDI3m6atpzwDeZo6/sGD+3ES5gjVRX62d8Tj4wPP
0esm8l9C81hJvaVj2UVq2e7uzHEmivL4rFnuGn57j2XU6AY70rEYgTn0h76F939xnZW63OaqlB6S
Zro182kqtbsB77QZfXbGm0ZTjnP/POzssdHCybuHYSaDXtCi7/C1Yalr0U8864KZsDrrLM261Ja9
D0KL9LC7G/yyPPawDmnrOG/r7PzqpYuf33msr8b73C12PBntCzipKVhYrqPFXm5ZLtGkQFglPZfZ
muAWgpvkOMn61VtEFQCinlKrp8azhj5Kxz9VJ5ajK3r4OzO9Kkr10KnsY1GgRney+WurQjuz+h9Q
4VqirmI9FF6ctRz5Vsea43pUJVEV/6Pd3Owlc5OdZ8s/oyCl0ay84sXW8ojkEhtlb+30UsmrAX5u
11Z+G+RaTpUF33RXNYl14BQrS6x3HSvnrs2S9ZR2i+BYVQLUnItIHyqKQ6SIHWDIT2vSzPNcam+L
0u8KyM7VpBP5LuK+JwdJn8y/6QUClV+q7xNnyWOeIawbJUvUxM2dr8m0G0U0Ljbcm14v9mNJsN3M
8RzPRYepBRlsNdcTx86dWPPt2TKO2rz0MSp/LB3x2tLSCuxtBPgyYiyBZ20PmR+NuS6QQZw0rjT6
GHYrwpyaRF+1MjBcsiuJZn3LDFOPtRKei1AVhngjpHmbxGlbxrQUQA5UrROZyy+kOY3TGpKeQxmK
vgi/VyBUdr91RKKqdJFwu7vks1RDlLY/3MJMn9LlZUtXcdgK/dmQ7RDjnOlpE3tPWSWsYwNQijzg
Hc00j/ijFW1sI49aUwG4NvNpV2dVmG56c55wJ2ujl1LV1ew3rfOnE9W4d/3ixeKczcEnD0qt+eKw
MezlzKnHEHizk2+Vr89RZ/gA5qpJknshldGwLgVbu2TR4obLerchCzjLVkE6A3DUC0CpBKTpzx4x
/OD486FJ/QT99VUKbPCDmfxWjvbHlhbRIvhNeOO77xl+np3mU1yLklZa53IOylL3pHct8DdU3tSo
3nTTk5F0km9Q2rYwn7x6vyhUgrnH11Cw7Meqpk8zVO4BA23k19ZnIuU3X1lz0FoQ42p4xuG6ZkbY
+HDMak6rDAdiT0xoplo49zXgN169lNHGub3vLfPJXfNPCDB0PKCm5Gr8tS2AM/2/c0a10NF2AomJ
N7eGGk13z8sRRbIx2vSvm8qQ8LMOs20hWYa8db/5EwS5xoHdXBVnDvDOMv/y27vEQUea8GgR5Kqr
Yq2RlOlQonM9piPMjlfCB+6M9WIgUeyxkX3YS12GpH4/bUe1IUAGTkM2RTNYmWyXVU4XFqXzsmni
+6qTs7jPkDhBkI9WRzSRb1oqQHeewzUBLudY99tb+2vnq068pisjZxV2jDiN5GGcO3jFMc1X1vi1
+41FjMfD63/rSW+Gy7DMuyFP29AcjX1hIALNnMd9AqfgfBEydG/fzduHVjUv/ubFsAKGQz/M+qlr
py5qxbo8AwbM74Uk4pdie8jokaJq04gDeRFLI39bOMKf5ya08M6FK6X3ieQaNanjFwHOmjxkWbUD
zenEyc4Ud1C3fXPlMHzkWWrfnHS6jZMvX8yejBhRxnfIkDRWVaKcy1yyJiRam8emRj951iniK7FO
55naznTJEI0VHECnvfRdXPv2R+15P5yyaQ/e6h66YnBvbTMSLlIp+E6VE//nYFGZHJ+Mvrxl23Su
Rmt5q2gZkicf3jepJedUQD4UY0p9JaD++Um8jcKPW/eOtqr6HMnJ4hxscjqqWpN7sYua3qGdv9YZ
DmGP+280PspkXsgbFiF04ZM2Cflmb9mfUbOQchrYxVWzPNmjN8eraXWR3la/YHtwxMhhIFua9wPL
FizY1tI/TbklIJmgdNWw5Nssgwfv3fEXy3NNwQWVAeVF+F+ae7MjMeV3a2m+VLMiIu/O8kBV+sts
+G2aacRBXlW0jDaoZ0Pu1hHJeQidjvGsS0hmtQsVkgpwOIAu3BtQ3FJIV7Uv7rBJEVR1CxoVqSlI
skanFUyXaOI/erdlDV92/CU6SLRDYlztxvEuVjYdyDyUR+W1bdBYZVDCyo5Ng8iQZbND00Pywp5Y
AtUERKmafw6JyiuDepRWMOsgpCw1GjG+mJ/0o4eA9uCLx1ocW16ZB6sDXUTvFf7DesgJ6qxPVamR
sCGBEMEMh4vS0uFaxIs0IIZZnESrrsC8QHY3Y3UbBcUPYE6qLdGZkfS7gaLXiGHVvY7K1k+JtFLQ
Lp4TYUwN+q661vYs43UtTnh1ZDQBBN419Uhbkn64kVZgGSSbbpKu7t7KzG/JxDuXYo4oiaXjMyig
3+Fe8DKaogi6xX2wAEAXf5fADQTu1xvU0CiCYZ/3h6TT0pMVYZ7XS/qZ+dKR4xsBXumUIg2dm0DH
lwq/u0AvcKeVrcaxjoD7jL2pQwOGXX8H1zvt2U9zImnDsZ7UVwXeOZ7uvUGhz15gJ6QWs7Uj/mX9
XOxCP4zedhLlygkdpnY49Gvcya68qALmjLcIkm1ZKo+aVmhvSRd7hR2qzKVjCC33BsdMBfUfV6sD
ubQCVsvihFhUYGVr+D8d2yRAt695l25aTalqKTZv3DOBSNVBG92M7tmM2Dr70Upnbej7LkgdOCQN
HLUQGTQnLzDgrwC4hzWnjnpIh1bjjce84EClcSySJi1xDZ9SgDbOAcFNs31WcfiUrohMVfgnD8H4
GRMV+QWASE1GbH0W2t4bqOBys0tiozMi56u5VKD+qVUugv46aMNvnLKh70Gc3CfK/tuBl4xyD8ug
kR2qrJJ0QLL7tgH7u/XnExvoEwGlWHAsvdk9rDHN6C+mUuCuHYmFdmwvk6OuUweWxGrWs5ia8qnb
wOv0mwFXwoSRP+Al36l1mUJAs/f0W5+yea1GmEzdh7vyqHha+dHqI3x6KK0IFf1561MTlF3Nbg/8
+2nkyuGnGU6EpFTQ9pPabb63hckqaaplcBC39iDN4WD5nckJl0gRggRxzJaza65IwroC5IovsV3d
XfO7NKeDsioZ5EbVQMt21+fZ1ik6k96LvLG74FoY4Blsz5pT95HFKSwwTRjhmzvUgd+L6km1xhpP
q9MCgHcXQLgDR1DLS07F9JkHTq+bN7fR8nBJ9H7vLjhI0sklM0g8zRTI7utCJ6ed6Jl41fQqsQq+
Vb55LhTXrTPy5I79CdqFkIg2fcm4fIEu7W3XEqTPAU3Pi/9hb/lPY0wP1IUjW2/+nz88vjf91z94
fE8r9Y4dwWLIiV6AKG9pRt/TRQ/gUe7aYDMen/6bSOlcj4Rn78zBqGoVN1g0/3uG5PH1v9907+yF
jr0LduP900fapE+4z9KBJnvlupy/Z1aLXVIoQI535k9Vb+ekYZssHjyox3+fPl7O41O9qqsj2YN/
cjCPMMzjQzetxB///dpd7yk5J//1YC098jAbnAw1r91e2I0dayawzP+AMT3+gt4RGBzMlljdPTrz
eLWG3MjpPT59fEhNAjPuOF2mLssp6x2CjebCh/tln3n8y4ro2YOTRFv1rSusav+I8vgF3j3HQQq9
4yQe35o9CwayFG+iyitWUDKTsiiaY4bCOiDCb1XcWGt2mBLarF0lfzib/fvxzx+5r1Z4Kjbq915Y
qCcLxbEGPTl4GEj/f4TnfW3//M//8V9GVf3nsUuWTa7lcan+Mb7+XxGez4zxavW/A9YeCZ5//tH/
TvAws9YUoGUIZggiIXcA3v9J8DArjf1DINzgXvRsIiP/Ma6JSbhYdQU4n7s3FIf/v+OaLIfh7Bhr
dQ6JnslsAOf/JcHDMIW7t/lfpy6viv/folvk3E2Uuv7fMxDe5DRNs0rjMGzdi+Mb3U4UdR65Fw6l
PQaInDVurKlZurjc3PPA0BIBZIPTPo9whbkF/+PMbW+s1tF0nzDbhYa5zIeHebEBnUpnGZ8gIJpT
1WofvcqiddI+4C4pVI6RniXDliyi3aO+hqUz0ddfXl2OSXL08GT2b475AfV7Aj5QAaJorqXBU+2m
T8XfbVNf2mT5mritvmc6LRgWuXyf++fsU9m9sVPzecuIqLtm+z3v5c8H8+ueeZSt85qZDmowfBqw
xlQ+x/VvxtgR7KbJXmKbYrWiBjkQygqISrqnWScbLE0QXUB/byReTXYPgUkYQ2VhJw58s3ShaBLe
cWMCF4JdRq3VbisDNraQ6uAv65xNyencOuWPO64056Gx+5EvZbKbivxV6Z+QcJkaCpl6uuaZ/0FZ
AJz/vrI81hjevtcsIRItLbM7ZfcP+IQrLWevQjuPVNUCMxjliK7OiJUm3TTaKTWlj1nQ1iWZIsLF
PzmCoTUKSDQMq1nutzyLhy2BiZXx+k0LNBywePlBeOMrEYNRlPV5dfu/i++2lzZzzmXHr12No3Yy
t3lnNyJ7NsdeUXpRt082+oCRTpIqWx6sVWa3Sh9+t/M0xumSbwRcEv9zFavxuW7GkfI0hF3KSj5X
uLLmJI+KjX1cFI5x8HLUAtfcVf6877xU3KZVkQjIcItRRg/7wn9e2UjhA5FF3ywUkhYK7spq7Eug
pMh7vBQhz5hBTSPofPA2i2cc1aLx76YybvxQkCjmpjG+jwkyzMMLXPXmp53VGPh0cHgZJ/7j4mDY
4u33Sl2GlUfFnJd/7Nl/ZzZJPMvm9+ZpP1OW9P1sFnOkJ/RtlCBgTa6asSNrbUOW8OqLMgDNMNWp
wazgnQiQ7bKtt8OKX2s31cVrYxgWfEMO0FpVzSEI8UCfRXNc1pRaQPR0fkvo6k711m55v2+M9eey
mHP02JR89iPpQPxy74+avZBXqs18+Ier+IApqmoZww2Q7T9bJBNMzFB2BjaOezT4kQ8WI76xObcP
j+zsUn7LlP9N6NWFChGHLLDvavhVeF4MNLBDXKI7DILGDSu1MLhM6fQN7fLvYx983LJZLy8sLxkX
uvldutUXRVIHU3KE+t5HS2dzzGlcov4JusDdEv34kGgl+982x/Ydi/jYh6lYN4s+bAWwwdU4f+cp
Xa0CZPjBb93Qul8YrequILA+aIIdcrWUgV7YfZRPznZK6pzjTyXxE9QwFBo88OdG718UFp14y50n
zwEZ+YhjdwhnzLALOaU/u2RQaBmkwA1AGCDqAuyzkG1NkUXlUG7HoQFvIPW7c2m8pblP797EUDS1
C82cGWNBOSvMhFpzcMd78xo7VvAoxFCTrL0i0t11d7aEI0mPU7398zoz+w3k7byfGvq9tY7P3AJr
mHSLxlEi/eGl/bjv+UuPBLC61xpzhhz9G3lzOZn3D8kGqn1+LeZhgENCMWsMwYMHarlwoKTLpXXo
HxL/Oy6lFfSLux6MO9+LcrkEZNOvVKcgHGdFEwAGMiegH3NFGYOo+SzpGe9wPTC2pu5/rq6Z7RnC
tob9aGJvNLoX22Cl0cisBl1WuCfXAgRlmvn6WnreBa54GtqVRu//2EhHPdM5tp48+K1l6W5nBEWH
m3fvLco9ba18V+lSxyUmg12C15QVgTzjvBrEm0XsEOQ/mXbx28TTEzmOhP+C6eY8QPMPO0eHyl8c
/3HRK3HtJRPkQPZhoV2KtxrZME764qVolHpaQHG/Iu6hACn1uaqGdavrvz2+kmmP95/5KKE1fJlr
07iaRi+eNtSfoCs1GTdGYRzGUUoGNEmuegIWXfq6FpoEMi9GZ/4ZphQcZ6NeCu8yC5ExSmDYfphp
85SqosVAZuk7LnZP+etbX7i0+AyIj68QaC/0boLFLIbrmGYWfhfIbMpv25ZdEyqokxgS0vKcd0DD
fYBmZht7+STgYwzcdUuCkVJo810pSg69VeGKa2j+cuP3+HB07B9bI59l+lMkm31uOlHuV44zjLkb
n9W2kXrKuozbbiWfxDN1bRb5s02gToilmA+F4R1tu6GZ7DP7wUmzi2JCZOwq9LN6Kb7QodcvdtLY
e85OFudnVOJxg61PFjPDYKuJKCkpuHtJW8Hs809nLemcML0inO1kJMKPB6pKS+/kd+kXx65qvCTa
cFf5Gb3Xzs5hWZEaQZp7u2Xyhzd7DUVS9jcU0lvqN81xxJcWFwP8PZDgBv5LejZV+bvGcx8MPu9p
V3jnORPj0ah8KCqGfpipyFgnCEdtjHo5lBpsKKOWIJP4WeHjD7iENV6gMWZRAuubFc9pZj6j5U9v
tVU7MbM9XrHEQ+fPh/XJ8ev62iq+yvT8tRx1mEe6/y6lhe6AaDwUyXeiD3OQTUV7VUYwTXnxNlnb
yXDFBAF1GwmTGAMgiWz4gaW61GftlNLZ5jRaJnHOiT4LqnKMkceTva7y8zAJZm9MrbO8zlZ/dF3t
OZ8b/0Vw3kCn6tS5P/uWRPKbMIotrtUfCN0xl21UlHGGf5i94R0hgsRAxSw+0nk/tNF/tTSnuhWO
CkZ76i4YPdZL3V5GH/0isxMTcu5ydelrhqnyxb6R4ra5/bzPihtGLHn0xISsMPGXNoe6rKWJPG6e
fDYGDFVmB9tr8JjGwC0LMvaNt+i0pUw7WeXA7KN22zuG9nXKKqa/4G74qKS4ljk0viJXl2QuoGgx
tuisq7d0UxrTo+bySSSpHq6V0ZxxjL3ZDLJCrlbaLaUze9VQp3fe97WW9GA1SyetkywHmI1xngPR
wX/e7FrNHT8mFAMOvHlzok83foyoRKyZs0luB3sgYNvd6jXdR2V83UZDHeTM2wMGosIvfDUa295p
3nofheKKJSytnOlr9vY2ZJlxGe7N7EFvzC94YzxrJEo/bDX9ngUr8pCdNZybl2Qcqkueb9eknpil
0kP9n1J/248bFHa/4yVYWoqbWWTWZZ5SG0HJv+iLLkLLHqyPjvsrIMq/RjAPsRvZHg2/mSGmqrUP
uaRLRI+vjucma44lNvOXZaJZmq8v0+ar9y01l6hzrfFa0Ck7pftcaeW5zdd8b4Kc/VCW+Z2lb2e1
2fCRLWg/EthJlXLHUYVV0bbIji+z8uIytIFMGNZADYP8lo/212LP+K/vZlFPt5QSESLlPYGuYOkY
7JC3dbRe/dW3IxZ8l1YGWnULbmBvZzSnqJtVrPVut1s3SfxrQVDVxKAwIElSDwUsNLNfGSLR8uOK
uk9e8OJ+GXoazDqGwg+d4/KumkT6m0lNPHqt96E2MkyYULTFVR91jlkLHyyrere13/q8rXe1oTEJ
zS5NYgx02JOp+elWajrJlXSA0yDg1H33ARHx4Z3IZ3WzmyrMcAE8icZkiMPalnS0ceWNHk3Army3
3YJf+ZQ742daFfoxAZUc2vS18IbrscNqxzKlTCZP9Ns1G//0lXNvNLoUT2l/svA5etmEy+x+XTUt
Jc4A6vqYqC9rYqiLkJKj3KhN++khplZ09zCChWYOtEH5WxHKqsZhNrre1xR+XVY69su63mO2eLmL
pgfDBaMwLtxueWr8/Ac/JTnXneNhQGzsHzQ6zJuVTn2U+SjJnPuiDTXz68DZsNvkq1yIHxL8rQ9N
lfb8Enp/NAyuey5x5w9IbWVd4+Gqe6bMbWkV6i1esjJ1jdguh7/L3XRTFIsILBfmn8I6XlkUh6S9
Q8Hjf9w264oVeNjTj+Y2xleF6Th5nsrkZUxtmydH+1u3Vn50NEh4zVHmI623qlAHZK4Nz/EAnZIh
D4TyZkGTpT20Sa9dTW295GyfPYs97L8EX52XrmGN4+WcZlUXosPtM93RrlRfN1mknIxMYHbKowXl
6sC9xyY71rb9M503g7yk4+50HwbLKHs3xtvFPK2xaq4LTbNsHN5nZtwdKH+9aJkYYYGeemm71qN5
aTb85I1HQvoHxnV1GNCsv3bijnGHKB7SychvLDfUG63Rv6ocF9OaphM8dtBvrJIDyEX0w9rCQUsb
cAo0KozQSeTTUnnjU/LtkQQu7qHjChFjB16TCa/3bu+wui9Zjzq9LEwklhNMONdptUAAPr+YTO6w
af2xM9FeHpv0mKTu1xV/eKXc8qNO9BsZJu7FtMIi3428PwVzJPE6+7xrDAjkd7NRgZsZ065dAIJ3
weOCrG/wb0086jNb/lyB0MJ6dh6LjYvMpCstL8YXzeXGzI0oq8kfWu3wh25Wd2YEF6++dn4owhXo
iRPQqHrQ4dosw272MOEZjGbGMQK7H3jWS7G034zUXIOyzQh5kZ3YGXDUkQPlHE3YunE22buc1thh
TVCOvXZaDrbuYTNYq+csnbyoZTTO3nA8sEqb9wuvAr4mKOTBWJvnxDagXXbFfHGT+SbqIZrdzX/x
y3y8Tk3xrlWvtjWmb3SIs2sn6FcxPRC3SfOqKSb1eL7snZ3SxHVhTlqVU+ilwr00mFRuqQ1vjqyN
X5ERWgchzpr7W2+G9WwWNLDcvOO9BFSkN2/z2Fto0PwRbTSm9ZTyWGlldvTMmWO3Kc9wqp392lvJ
u/DGXYo7N1q29vtwtz3nxjP87hQXL348jA1Laj71E04Wo1H1k9nouFF0Ve19u1Chd99xXZzFrJgV
3MEVOF0px5fFZSAkJ0r9IL0s7nEp0QChqdKq0d3VwjxPjTec88wKjcagQPT699Vfp0gOdAuc0u9D
fcJIS3I/i2omhO8Hqzz0LjaMwc6/s1WbUWXU68kZ51CHgHJMoVLknAKPhnA+ZFqPMfhNMJS4bUNm
9pkn5wPPzbI0VC5dWWKIhg5X9K5Dhi/9dFRJWVPyPJlc7z1bwK79OeN8fFk2PMTbNP02luk9hfwQ
54V9sObOjtZM/Ol0/49dMtuXcP8v2ynUMd0GTJq5c0UUrnedA6muw4zxaYkjEGL/w/TrHwVI1cNG
p3q3GOSqvRFJxemuQ20pTtpwY0aDya6MZW5/pEb/xpX4KvpqPjYZ3LUsfYEOD3KdCtHUy69QNTsG
5n1J5GYfeeYsHB6ieq0s7+g3BEQ1NycnNH4aaB+RASboiAuPTo42nDVtZnatwkW/DZ730mjpDpLN
Udr98IsP4dZizOxa9y3NrZAk217DVRbRHOOOxwIeKOCEC+XSjTG8ZigmXAOMuCLk3MeF4IquM7Jh
4qhvjosVJ6X1FqWWYBBSvr3SSXtbJkrPVWlJPH5d+3zi+D7uafi2Id/LI4S2PtDqdg9NvGRG5Z6h
6eiDA8zSYci2SCuaQ2pOQ8Cg1TpMYI8F9cZkWN6mKlgcBL/J+NFtdHeeac98meaG9WZp2ApHUx3G
TQ94y9encfbEM0u//VxWzgSKlo3SGduXpG+8M9CdMTA1j4rMZs60arNvJngHDlTl92qVkSDWuhuz
DhaJz2Q5z+0LSsROBluXWlxblJh+GfubQRd45/FrhU6a/IbzVgabcqqApCRKqlblxykfXmpvs557
zbIC8lRVuFjIHrrfj4yJ55d2Mk2HpAYAvKiN9IBN8leHAU8nVDhb7Z8KMwJTrRnDLnpM/wisz0KO
QHpLNbD7WzN7UWZffcdoI0IpbjR45o8Sb4nq5LWswS2vbOijzarswW5yTOZjmkVyyUqsPblXx701
Vu/ETXn+nWw/juItI3a76wbzrHCjTL793nRbEpKOK7j+Xfo63T+kTv29c4fqxcYpRmgaW1u7ZzQd
A0wnLMNjb9x8LXTHU58XmNO6hBhPWgTTKklA4ehZC8wfJMR2fcNwV63gIXXgJihFw73RuMMahtZq
EEttv/tijOKpG9cfS2Z+V3KMVWL3RLDqm5pxLLT0EDegpClB5g+u8nTHtd5ss/22JOJQYNEvq+xl
Yx+kzsEFUXvW1cZ7iZTx0yZeUlEr2v4zQdt3x5ytHfhf1Gfp9H8FRllyEilpGaikJRXPrl7N2+Iw
Wcm043Eez8jWCo/kHXauA43M0g85r1fSPh9k85jalWkfdTn5lJ0ggc0CMDIeWB658Zu1MpFysq8u
o3YRsbABl5Zj72HVYUTOqy8zfStEZ2CsaCMa9YY9V3G3Thc8DljjF/5V22zfzOw5TakU2vIr9+R3
UemgiWt8863TfxtSgRfFSD7hEvwqlkLEhaaf23WcD+zxwcwGYBLd0XoAnJvJdE0zN17tdaYFRm/V
wWOEF4iu+v3mFSnyivbqGuAC7NlyidCXn3LFdFemdYtCIMZQVWYs6DDvpJd/MNjhaJbghBC0OWQ2
2hYKLmRoMMl+7LUuaNAsG8Xbp9f5txF9cFcIh7TSZDEXgV92qLa/peYxMm0LmW5Bwb5EXntxvMgo
GG7INJbx4PalYn5Z95M56D9dxquQ6fF2RctSu676QVXMQTaMqDck1qmh90lAscQt3R8nS75vDtOr
1FLwPpFvZiBlJBdxpmYwidG7fncwhH02aeYBeS4uozRhoK61HuAHf24KVBoSTvQbhvnAbAOGxzf9
96TwXlwDx46+cXpnRtaZcAxHQAaqQQaZpyJqkFk4TGeBnzew9LOzattfNLBDZ4MooLo7Wcc9+/P2
Uy8rLURN8fd6Pp4JPP0kv94fC+aZo9895/Taj+Q0GRqa5aEYWaM8Fzcpf2Q5hgwTDC1B0fZ/ks6e
b5sCLGzIX7Mppq9UKrgV3PpqZ24Muv3TpeYOhCbT/8XemfRWjqxH9K8Y3vMhOSSTXHhz53nQXNoQ
UpWK8zzz1/tQbdjd7wFueO+NIFW3um/dSzIz44s4geDNzi43eWsrMnGwcNryPfYEwTlNxddmRHIo
tcnZOPzdyKxiC5Yo3pQacmV3UJ8Nms6GKTcWMrJwv/oOsFfLuPixik94PDZ4jF6cUj/Y3V6Vbfou
TGbpqfYbRhbI0YkrLpnVBWmai56A1Eo06ciDavA2U0ZRE4hEottd+xy4w7Ati/rmYjNehEZygnvh
HAwYGrhr2ZnR0e4sGG+UTyAM9oOO+abLOM3m/A52Bn0ZAx8CZ8/pE3PP60yy/xHZBefWAauTJycT
in5dLwev5J1D8qIxe2jpc8Vt6KbgkUx5cmmbZHcHsPumTVDDcYKVW12hwtQiDRal64wLOyj3dcDB
c+iyS1aMD/bQMBkwyuXI2XOV1dYdtzWPmfRJTDQ5pq4TsoZZxSLoHW2N04LccK7dzPyiz3Zro5gJ
xfl16pOHSRBWjHpMNtElrVLgw4YJktt2gmMdBVe/9O193U3vniE+W6PoufI5JHGO+eRxozcgM6gQ
6hdm/eljit10wTnsoH4GIN42ypc57oCextEaP1HpmdXGtQO1rbn+ImIPVHsn2T5jf+DQ/7ix+tdg
9Pj4YCN17RTtzZ6q4SaruNwxoxsV6Ipw+j3GlnWXgnGOGw33uOUkGcYsCrNqZdmQPFTIM2Bm3q9k
pT2p8n0oWBjk5L8F0kd1LxZDOdz1kXRDbRgfduXLYxpqN/xnZGXzCDwCHDMrY37nlebFNYpProgU
PEfnFcXZ0iayNUKPz5nLjoLBkk9xVfPcdyEjx3ZqTmZS7PvGXfWgxpYophSB5tVL5DYPdpnbSweI
xSJtUlIipLuUnXxQ9Y13sRUvY06l6TBBa27D0dh01WifVNGspkY9k1XRF7GXN0BU8npXhcbRFNGW
tS7bmpr76eZp/5aI9zygaMpED9iNZdbi29P03QQNgkcTJsRy32LXSIp+Y8Qk0Mr0SaE5w8mvh9e+
B08+MeL0oDakxnufQ0gupuBZ70p4ALoW7ypFrj0MseHpNLVCkkohH9NCT0CDDwLMYhUQV3rr2FYS
GsDFpqHBTnYCCgPRzENGmFIyADo7PBfkOs3D7bo0mRL25O4j3XjQeEZyPtSfIs9jPSqyg+8BVAlK
nZnuUG0KegBKi/9T0Y42Lpj8K5NWu8ntX32B8TotrGCVx1qORMrWn2h8W/KOkQE26cMIB9poU2ZJ
uzYnWy8HkLikYXkZhcb0pn1oDPE+8uI2XgfE2FL9r9QOqoOWivFuN+rekVd1ygHDSAXJW9rtPAzp
q0uiq6UzHkVgtPfRyJGqKOfC07ap4j2x+olMq7NHUp9Wdm9sfWZvy95Px72sIUZHHfDZvn11q8hZ
0A1f1924oGrsqZvyZ6NpH+1IrcOihqBt7/y0T/d+J+Jb0WnxLWJbeKC979EvOnF0LHS5wO4uksdq
btraldmXXZzp/iJe17DIChXuVaChkhkcpfEjZG+ZxoOJKIoV185tSMsbW218QIG5dzRfv2gxrsew
YK1KwxfCn8aJPOy6kp64cQ+zASZMMLHQUHIBFGbE0Gfaw3ygHz1mBA2P87Rd9QKtXBYXJ+uv/cSp
m4WVXMceUuK9MwX7Qqt8a3+GKaGPbLLfJbXV20yk41K0yeNoSN63UOBFoDBH63CbtciQTo5EoduM
sTEb9ngFytHl9DNRXp3iv/fkaNwh824g8fgrl7j/0kq7raPx8dQ723OfYmiMZ5BeC+DNYtN7VDZX
SXFwYpg0LebIMHKDAzxGXE7lKikYj5SB9ey7c3K95ZkRm8dIsfUS42nSmIiWEa4cdnKYTFWybXQe
dYGcDx14xs7jJuWxfm+a+dkeBvTQD+V5cqEO6KPB04kpAOMD9vBcmEHzGRW6DhiImuShJ6Om84TO
9bq/9O5nV/gMMqfxyc65UHyzxzLPodKKjS+6gVE3J8aTgWa/SNJ1kfnVT9WJlIG1HpKwWDt+Buy9
QNQDD8UhNiJa1evqrny1H/GKpxMKrVu+oK+lh8ZsXlShd4dBSjriizlRkZpXN53WZu/9ihUZWML9
2r7UlLka+vijTWMoH/JB13mO1qSPncl5GDwg2qMvjFPhDHvDxiyf6tjxQVH8nFqa5WF9+LsOeNwy
MxpiQyafBtvdGkbMOmyHj07HadkV6apQH4OCM1EnH64+7gaHDAY8bODruRhWXWuWyzacCGe0Otw9
AkJ0R0SXDq8k4YWJacPVEd6dd3Bje95NBgbx27jZda23qvqpWZDPy5Zcv/Q9j82N9CCTK4l7viNo
Ar/FYBzW7/XJvIxjrkhEtV9a/FqCC8mUU2wq27xMMdmEdspXeD6YuZh3HMpveklGSXG4rM21M4Ta
ysX0uuvkDXBQ8DZMFRiUrmgXTYKFnGx/unUyARxMDpsmLC7RMP3S8ojbZux/8ReSC1rxtG1QPeQi
e3Dv0+T3zwy8NtJ2irPdyAuc3sUYk6R2LA600vMeaEhyEDspaec5hM2xRPSJS5hI/dkuqyvT2pLe
5OBBD/2zU2r1QicESW6fqjoKctjCRmsjdOeu6/rVc5w1c45+G4LbXE/sSZi0utumQ8AOMlrpAgBM
uUe0xFYIGQmlvqPyOfgP9iICC+DBCF3rdgkHAnNMpGwHdazqd1o/sek2ymuXB2+M/Ox1SPQ6pp+B
JqJr4sl7qRsnTZgPbRmzybSSs/SxMegGWlCb+k8uWZfUDzE6G/gyPKIyCSdAW1CyY7p2tip07reM
5YjirLYxi7c4GOVx9jaxdyVY19Y99SYd+Q9trDYtV8S2EoJYWtkWq0D1+nZwEs41ge2tlOrpKgps
DNEddR8aEgOnPdhcwfhWO805z/rkWKbtYfBxOyaNfQD2uot0jl0EybGgJPlRhwe8IQpJEYJuXdqU
XLnN/Gk5RG6+DLL6vQ04PAUumPOE4Ypn7weYucRNWFmcllVzIDBaZDRBqOewH85Wpa6l5h45eK2R
9ha+/hLxym08nYWNItHbVFtgzgn6+9DUL4LR5hRoTzkYllNSUOu9q2MwCUF11snOrerYzfYtLSVR
bT+4YTo8eYm21oM4WmF+ikg3BRsfkyo0cSKEBYnIhd1R4Ks1VPxQN96SvitodWYQMG+ByTTMs7wQ
FmY4Xjs7YCjmf5QcromQtwFKxipp507qoXscdDZJvgv9xBL0IJNRTvBWkhzV48glu4GlqY79ajGm
oNTaWlhr+pS1NaLKdIv99qxAd228kP5ww3iU2D7WaOLlKveysxcQvRoSQ9+HbLtSwBlQeZYZANNF
H+dXoWJQhxzvez+ZToY3HGM+k6WEkOT4KNhm1n/0I2NnaSHG1M6Qg6XK92jfq9h01hTmFhtLo+XM
1LNdncTcZ9i/nRgmgDvRv/PDi4fX1kvitRlZGnsielvs6pAELam5/uhnzjkYYTkIFXjb+a4F3tVg
CaL/YB1F3rXJ5Ieo+RgkWKdpPjSMJWI2UNe8m3FiorP31TqOq/Zi66egEikMuOpj0Mm2c15P6NmJ
qyOZxWs7Ay0cL/myRnpcLTH8Cgrua45qZtS528TnjGySebzb2q7AJLXLwUMCQUl2EUOYDkjbEvQT
LJPEW8aa2YNZEriOxiWTSfUgiPGE7LhWQRtSTpSDTYIlTKmQbK6YGUPA+yGbb2dcNdUV6pDJnqR8
NMxZugnopmgA5pvOtk4YKnQD2ATOHyS4syRaRzmvTJFexsUzPUYe+Ri7fG6nbFwJ4F+svJiFx/os
6vHZTeVzZCAXjlGzxVCw6hSiUdKRCqjVh0uMbdd9NqP9NjJ9WIQW9p0+1B+SNCIYMaKLuKH9GTiJ
vgrpE123efkbM9GgzcPbbKC6XrJlLzmNqDx9rmFXJdGZJsXS0ZnVETzfte60T0IbzzgCBEHFSX7E
EdgcjUXiEDHxWgfNYCF/kZrJYFDm3E+emWRvcVwsyTX+yqhdq3pfHU2bqZPLJnBguarRQdecifc5
28WXsTzXhDjfZQBkRMQCm+WevZjL91SlDTI/E145WWjyKMyPmZvfzdbAsI+9mygSU2s/jynVMTl8
AkLjkKycXd5yObHtImg7FvlHpYWgbiqDuMhAhjF0t635OyLefhQ/M86nK9Fqci8LjJt2agTLEAsC
DwG8XLExbfyAeGoA73XS9d/h4IXz4PNJFx7yga3eWthYJMf0m661+g11Tl90PsKwyViY0R6EFEZy
W/T1aj30CRaYTr6JsNsw/BDC58g9k1qsXv5I9bC/JsZ9cC9hkxmvrBP8vSObzLrpL0aClmgqDnkY
hZsqDmFiWA0pOTFuY4LQywLE0kqv6dHyyQQs8J2RZ4/Ml6Z7pwIDD4ioEtgt7Z2rKN12TbhStXdK
tIrNqZrFWgZNdXELuwluRdV0C8L24Jer8FUVS11rIMYN6bVBJ95kvbehw71aB4zzaGhv1uEYnfkI
ykecUbfRG6EnJJC00uRhtB2iFNmPRhGKsKmTiqWBYyUmJEJMaK0ZNuOoEUdsU8DRrE1z5RUYrlJP
xStV/ayjhOk0jahCHCTQAR4MAUrqpN27AdSwT/K2mgJqFHNzIxtaaSybBKCRzycDq062WUw134zK
qr1SsaaukpIpD1shcgjedJ5S7JrgpQPuPIg2muC5N8rdqNJpn5IixpIoEZdbnqkdhkOc7Plnx4JP
UpoaLYKXQA+Rdy0je415LqJte1fcKPmiF8G4QzWoq3SXBGW2+6N4EdZLabsOG/tor+d4X9zmKmru
CXMinzSWktGal25wXn2mQVduY8NUiyrteC7zdpsVcpPBQX05KeIsRWAHGIgjdXHZQDlTXSL+FVjD
nAKBJeAWHF3rnEXFPleuXPkd5MhQamcCU19eFHUbTtKD+FEFE9O5acBL+yBbQnyVqhqArPquykHK
yHQCzwHviWjWhDfLsXYJxpgRATfq8lUuO30l4bl2diQvQdNhYkRHY0nlAEe8YeCyg6vAZZk2BFfr
ltNYw85lYm42DtFDQeoIEcZ7NuoPfe7A/vYDJ8lYLKawVqs6ZAIaWGxWxkJ6i0KVeCdmzx8FmfvQ
SlowffrXNKbx2jdnq/Jc4TiiU5Wj3e+1opH7tAou+NvsDQZuqCmVqJ4S10g2iaYby0pwvXwP1DoM
hP7gxQdRQq/qvJIVpAk30CODvaTI9Y/cRdvlS61EnBuCFyt8VLo+MZH3Hkw6VUCkErWYu7XpBzB2
ck7YD5aBJj+bLVkJrtaEhQwu6ME2DQqeXbpZuMPOSM+IK03xVHdz69HY6LtA1Ngn+quydWqePATw
xXcAtJIjMjo10N8vx7MVmiQ/kn187Cu6F5nhWKtUjXSff7u/p6EqDmHXPCB2lxttbrvRDDi1ovPE
quumflqaaHqYESaPRmfZ3luvGLeSTQARIoA3Tk5j1Xxrpnyq9hiQr9VdJPEZ7OtnBlEfDQAnhoBN
LsKfhZODVODmsDUJLz0AruWOdbl23V9dTUnoCKnK1m1IByHCJCCbKeZCrNP0oWUdhsj03+keTWUf
uUgNCr4DWA8d7IPJAVzhe+OP2YnBmEY9TaIFUZni5lzqlW9tlcx3bZCm63rS3nUUCMYr2b3RPbnq
IUGuuW3P+NAjxqLGe0aJ84F5EV/KnqRKyYA4yOuV5bOHcY2JiCtoWq5wZ2UbD7GgqYdK0bkFibP6
/AX6woEbbthOTjIe+jh8szMsr7q42E187Ed07dYfwDLom0ESIFd4Tnz+aI3h8Vo5wfOkPkzH73B1
YBlOXPKTklqzwgJAoBu/fa1zWWZJFcaup5PwjviYHXJLSVFa6xKLE9vMmI2kFzdr7IMzkQrbdqP3
L6ahm1sYjkSKu2wfobsfvNhzDoQ4Vgbk0oUD/2iJJlVO5FRH+zMxjNnCmJHrG7kkGt8elkZTfHDE
fXUGndReqs4sgCChRTse8oQpvwPCbVM25QPW6R54j3pwOQ5ITiRp32xT36ExL0PVHMfkiPJcYnfi
7pspAI/1kL9MgQXVI9fe7HowOPt6+I3hys4O5+8ape/vRkTUrRW5dw4ObJ7GDxnP4YCGaoScYlgN
SuRhEmD1/Atu7QxTZlMuI/bCvj+FGPOyYcmg2TpkGZwnPjJspxshuRNalmjGWzrkRKTMQhLgr8zk
8fuugqcMLsAI6jXU6KNmeTeYimRy51jUt+v5+8tExaWdeFd/IAbRaHdVkjNBERcHYPoUBDvjC2zI
bsOm47VXpDRZevzNKAOPOxAHnteKbV+n+qGF78HA5sRjG2Py/GqrHPdKOV8pwhPR0Rr9YCUitPHB
7ufVYfwR6FTFa6XPf0ISefku0PpOU/UewJyJ40qZe2+ZqZ09Owp3Js8kmy7RhHzC5o8YWDI30xed
/+XSbryOqog9BgZnXKPppqMBz4oAKzXlfHVH1h89XWJu42oC39oZI4d9m+FPT9FYI31vW9LPlY9m
uqeZaYUwNywpEIFl7DUrd0fQPseqO/xCIGfdlxkjRhb07xvQN3kkaEbPJFNDrA7JM/vd/JAz4sdW
b9emtkjq+NLqsiVJP2AMC/2HLmag6nYw7Y1yozD7wMepud2gOKUrFXNG/VMc6vZHjOjfsja9EeZv
6v/49zne9Jd0EVB26RC9MVHldHIv/9Ss4Lt9y8F8qHCoR1+TtOgZlMRPM5th0hhIgBcd16/hSOuA
8cRAQmFqNtofIFj/riKHX/qXF2OZukNxBsx9Sxr/XAWQBEQ0pajznRDYp5W0qg3FbFiOYnE2ivKR
Ewk9y9W00HBfIQUBCNAbEDS17kz4lnP/Jc8fY26tkwrj7DQ7oZGaHwoK7C42SlnWUZpqjQHq0wBv
O3CylTIC7WqxnYxUjCwehuYBnFCzIlgAuslSmCgbJp162EDGdqLx4GRsnPo43Ya6FT80jWFhjLsU
nhf+ZnL/CRXI2elGEeDLxWrEktMSbmAeSyaSUL3WWs+j3BAJ8KleDsVdg2S+RbaQ+yRmaiBz9vaW
ZP/jJyybvlU5iz6if85KtB9UyEiz3OezitKX2gUKHViZYAgxP4nwdXLZWtpJtsY6QkKF0HRkOxRc
WM3eE4V9tcLizaj69OQHGjh6k4PN6GUPWlE5UHJsYgVVp18yh+u8qMgzw3qq1505r5iTY17FPF/M
Bu/kRpr/goiS+MzMOXWbG4dSk14pVJiaqQSWW3ObJB6Gtjxy9kLmJGE5+GwNHqVrhB+4JcRaNrkm
3sCLpw+adB6sEtp5jhi9agrLWJdh0XFNRxDSMA6z2ag+Yy/zjwNu34OpIPPpBmgFlMNfLBV0ZI68
zDhCROyhHlMsY25D1Q8nNdP68rEZzjgFNVgO8ir6Mv8cgph0+Z1VIvvAaBAuZBBAQYjkh4vpceUY
xUvoDfFJY0qJq40iHeXFp8CaWOiRFvPUMJ4MjZxTMkU/iJ3sVEE1Ma62BoegNb2mbl4twyL5bRaG
sRUpFxN5FKi+TVy9uKp51xO9R/tECuvHRJwtG1qM5aW3dv4psrsesWP+NuOCOptGk2ycIhcLzymT
kutFTSiCTPvF0BLI80mWrr5/8/t3eBSgGI1Z8Me/KJSmiHOP486zUSWwn8EmbAq2+GTZ6O402JLK
sGWqI+knmutA6qGqdpaOzW2okXwc2pbxD2QMogNHWcvcVxOe2eQxH/PynFOdsRJxJLgr0VIndlK4
QGIIDuxmHuv+iHcovYmU3vXCNunedMaT6/aQOG3MY0Fj7229rDaGVn0BIDBY2WtWAPLkVNb32cLI
K+uB/Sauau+alFz6bQvDKA0MawMekzgUb+y16WkMdfuYIo4KChOcX0V4sZ8e8J9DIXLcaO9ZNQNv
j9RelxlLvYgKKhF+l37XPzs4aaTeQCSLUelwZspjSOdI4hF8iZ0GvlOCw1fZEVrgqD6/SzUco7NO
nt8+1ppfnIfOZo6pD5uwMPtNU1TEFluQWFNeJSves2rjWYCjgDpDAmvx0ATT2htsGEbsi8HrXyJb
9Aczz9dJnLfHyARfjcbUcEZMazCgAdzioe+PysVUynC62mAYDSlJmT6ReKslZr9kK8Z85yROuJI+
sszfLBR/LamRUAaUtC3LcXjUC2Kx/7RQEHU3PILy+Q5HwZKtb7W09Cw6CCONTrI3PA4o8VfFdUxi
BpS6AaQc//tAN60U4cnotKteclDKMkIkzFp+oyb+zUv87lf6c1L2+yW6tkWK13KgJf/TS3QqG5EP
D9Ru0CMTtidBjd5hgIfXyziKBDZwm6bRl8ej3IrTEoyOwe5Umtqti/qVLu5JhvQeIB/CsnAgUFaD
OtuY1UKaNpb4knSEbuZVaIZgINnQI3Xmxt90zuh/7Tqa32hHmHN/lWMJ14RLxyL5p+aqQsNKL8Yh
xzaWlWfLlzcCeAuQ7M5KAiw81+mhyLuTzzMQDavchkNmMdHEkMfTp8ffXjxbVRiu3OGDcRKuOVj+
+HVTMmH/+yVh/bXv6o9Xahm0FNL6Yrr/8n4TQ9S83Ktwwkc2RqjSJ2xYCHtnOP0q80sSMnX/c/Cr
e9k41Vtj/xxGRvHKrqttkxHscLz0aIMFBrvQAcNK3desVEfqVYYTxJJyXcUs9bIqKfwNDWMxeBD2
7ayQ7FXJkEkGoIsiVea26ysAO2m6NThTvHr28NVNV210hntR+HigE4vibdcmLYvVXzTIO7HCGIGy
H6Im7Sqa5P4/kP+VNWEz/l0g38Q99aer6F8C+U9ftL78JcL/x2/8VxrfNf+BRZsSQlufXS0k3v87
jc844R+IB4ZCkTboKZw7wP6rT5PIvcVtD5RWKFcX+nzLzGSQ4D/+3ZD/wLMzh+hJzitnLuj8P/Rp
Stjrf92i6jqcAMNxFaqCsE3LmO/eP92dotG0rqReb29FVbez6+6xnANajY/TIVf2md4LpCyveEh9
jyb6CRdz667CCb75OFPokuJkelOOBdLZSKd6MGX6UXF4IP2tYNVQIyy6J9cCymK6wb2QzmPf6Ke5
Sw45Sy69LgBlOlnPsUafbywQjKVZfWQMxDSsWXSirDBUXm1dgWLUD3qUlyRBPZinyUa19euUxZIg
fAbj1olgRzG+M+uLJHcNOrKnGdsdCKKX5i0hf0ih1LTtHTJAQ3M02gZ+/TQtK+1nxOl0Y5O6X/SV
IjvEAUHpxoqAEhlRytMmta/CQGD7wcHqxNOW885LKsJ5aI4zyc22mhY+1TiPaGLEE9tG866xJwdA
EnwrKF0q2nTjePU7mv2mraxTS5plMRjB3la8H0uzJ0KtU4vTqfEQ0vh4zHuNF2AwqOPoZ5zTdBRH
haXl+ydrKI3z93c68+B9IsSZNVm/QCbmqJOjm+cxmX18k/WJQ/RwxMKBEjhMhN9tV7tmkgimZ07+
jWfpNsv76TSNZrSukgZngSzFDUv3tHZSOPDfP7a5V96wXsYidDemMTIyl6H1pLoa7JoijiZTfFld
7r36XqZdhYvRtvXDbglSyLt+f2EKo10LIydm+Jm6A9Xok2qMhZPY04WcdHvM8GUWxL2NhaggFXp8
yuBxoeabIAYXNHVASJM5ptHI0INjwe5tiahncAaZM66ZUqdqZOqsDQUe8UGd3D6vVoRQwcclXXAj
3htewj7BnNMmDIODtkVONIZt0mc3tnzamUo8dj9jGGyhCNSrVsnmMaukdUcn6mAqW3r1TNsyX8S7
b07e4/cPBoIExU/dDVzMQgcM+tylhJhwmb8JwPUYqJiOxHYdvU0FvUSjkDaFpOYbLRbjk4f5AdBK
9xn1GOMGQA73joDtIS+pOwk80S9hOLfHkWuaLJz2VdoaF/BQXLpSt1BhqDthNkHzdNbKJwNrgGtH
zYWtV7jKKuNx0PLxl1Pi5sFNgl0n82itsYMfec8tzgGmigk1sSm2H4I+jt51j4qPXs+dxzHiUOgz
HtzUvc22mcnlPoEvuiv5nO+4a0gxxY58dyZ/X8BD/OyMZulpw9Udmv65Vvm0w/ALE6o267cYwjmZ
W+MqvaFdCFjx20GTHpyK3n+JY8fagI21MC24HMPm+WYnfbH5/qcuViaM1VgHLaZFMYasV1XrryPu
q1ttMW0ZKpog4LkzPMXT9Cv90HQ03hgTxBLjBiBl6jrqIZ3H1DbjRkDOp0A3wqXFtuIpsNutjPhf
J7WuMT6euifHq2ACdMaza1hnq0j8D9iYJXU+0JhyXYznIA6oGE+ZpjncbMeyMNVhIIzCg8IdHnO4
m4+ZYexa6XKmBXO+oZxymPFL07oJR339/W+ougLb3DEHoBFu2al0vMeVGu7Savozevnhf/6IzzLe
+iI8hraNEX3IilciaylKZq6tv3/EzcDoPZh53al/rAhbvEo9vnp5XN+ZRcXPY47BM+7fMUNM574M
gPdkySUkAnf9/mlmF6OzJv4u5p4YxsF54gkULgMk6tMYxuI1xRHtkON8Goe+vWFEf8EcuSKcnICQ
MJI7I9ot4hRalD1KdP4kxSYwJPCYAa2ZbcRU2wCYRnddSDDoyTLMHmSUoza58uRjwSZ7MSZe+RUw
8CujGXOkUGY0YHlTEmfnDETTlc9PIxXWcQjklL8Tbv7iW1r9qM1g2pblEopAWGxUUYTzuezqU1f0
i0brqwNb7uewoYlpnyh/fNWsTB5aNxHL7x9XeRdYq6qFvV3VlnpLuKqSQI9fKVZ1j2rC4DKmqfPW
u1O9FFxeC4CYsI9sP39r1yz51ZuYeu+YgMLkFNb87jTuJ1oWr0Wfdi+2Zmob6NopRGZKclyXgacF
JPGe6URK3NrMl16j1MrpSutWjXW27AS3cJmRb2jdlIKKtqLT2QqKF8ZjhK4VId0hzC7gqlyMbni/
Al/5zPb16FlJoLFBMr4ZnltRyuSHj6nI27vTpfPYOXgsYQEsML0UO5nnpOqi5hSXTnez4kLjNo/a
10pS7BrmGWCMNnweakqIcPDV+wJy5bNRlfE6xA29+f6n5BQgWLMjYAjn+6IlQKWq6YZn8Y502R7/
+LP5x6yjmrFIxYtXTLiS5y/f3/UZrwexKFg3Q9wdB2V0x+/v4oQYbDwVNMgH3rA2aYpeDIRhWRuA
ujshAyS20MUqisn3pCTTbugPOxXXv2Ec6Vt6NpjtWCStmNOwDNrJIQSVsNEdhlgTbwLXj7Mz/dRd
cuEzVyl/mLbe7+PQ3wWJaPc0gG1GLWJh73FhGpXyTgUnch1O4sU4FHF1S5m03jWesmQsY32j2V/6
xIbIYlHYpjM2OzZqUoJxwTQ1FI9AzqMlZDWG46aHzd+hkjSPi71plj98N0VB6gykFhAHsq8+eQhj
U8Jmc6XEqSbo276WKo7OnTV8WKW7tNqiXSrJ+tDGxHqL8THsEjQHWqUXs6uhi6sB7JzVoC39VGP0
NEUlT9R42VMet6grvMmYlfmmxO+MM7yFAVnagshQo980PNcLxl6/zGHcJzNoJVV4HBsN/nBuRSWc
HEQTadVvE64hbP+cJUVibJSNGxVUByzGgNmfS2KgBmvE3fqiNTM9DmStnGtLKMFwQ8DIpfFTT7Vz
o8QFVhBAJuuHUwTbXnfoqS4BoCX9l2pxzpd4nJZhSL6urV9iJbdgC+1t2caCv/oX8QF7IQnZtc3w
Kr3iZ5fbHSImIB7zU5m9jmNDrFA9F30Q3P0JoKnciF50a6/z3nMXI1r2qwWBoWLmUITU663feiDv
Kn2LHLoZ+zFYSjrsll3o/zRiQgoilXcSJE2Z/Ayj6m2y5GpKum02cobuQwL0ekKQokgXk9Rf80Y8
MiV/yFvX3cDDsJT43QMG78cXjwo3grwMYcnQG9rB75qrN2mHalQrrqb1xP5v6m5D7SydCqsq4u5D
Z2rk+Oq78MW+BpVAZShzcA6tPIlJ+QxPDo0UyxzxahG3ORVEdJ1TnIPKNcCvSR4y1T8Z4ZQypdMB
nuM75e5njubYP3HAzsh+bskq2pcGASYTl+vQp9zZpn2CKweiu3zOUUYbl7XePIRFeS19q1tQOnJi
/0QRNu74gFE7s6iLkfWEi8mDrCoc/Z4E7ylgXgauutYulO7KxNSYeUej5Lt52x0KHjCp/yZbL7sk
bveDzAd9i9lPkrXFttbGJ8H9iJsHG7mloEIZ06kvSmzAJTeiK3Q0K6mWmTve9BFTK22MFJE6HjEk
Pp4qaB9HehFSEaH8OqJajiYZe6/C+A3yaI7IYzT2xYvI0cmInlDCZIZYTaMfU8l8nwrDRVM7yEVh
tMZXi7RWdy91av6o5/8OpXE//Cq5mK0HTho1nIEDHGruEVMrf3ZF2C9q/C5L+5kehXecqJ+R84sV
4OZVeDvAGUhssousdn476fhp2QbembpZCgL2yyAEklrTiDMm9irUxo/OdF5G3frq7P5rDMuTVXzV
tUXsJ4e3mTEIr/nIZRL8DGR4b0hfLHJZfOg5JSgqGFm+EEkFa1EXFu92xLXMOrB15PCfhJ3XbuvK
lkW/iACLma8KVLLkHF8IR+ZcxfT1PaSNe3x74zT6xbCyLFPFVWvNOSYwawwWef+CvP45UvZd5wAr
qv3b3JhuqnPC0VSMr7qnjhW0KqvRDpRGBqId0ksIFbocgBCGw0VedUGvUmCZtOrbzCH/blpHZ+qS
jjImX+G8vQlLpqJDW3KQzKBETVyogzbckMp5k9bWG422m4jzr6OVMRkCcxUgS7gipmbb9Ga87gD5
6imIzeKGrJ56o2Z3OUclo0ssA4xvWbLioG0R4GmKGUCDybb23qwM618zz9+gg7sFPuND55ywQa5j
7ABo9RMPxZuT4bRNrjtycjaO6G+8CdApePbQV7sKXyutKfS2edcF5ZgcVdOPaykFkDpk4MJqdHwR
9hoK03tFTNrOckeB9U6zT+z3AyuqW+oNfFWWw/5YeHwG/jzGRys9e5S6+MZtw4ekan/Ql5kLBZYF
phb9Vsv7jO7SewKB7gG8JA9ZZT6H9FMRENTaSgtRLthdEVBldeggOKQwj4zb2SivrUY+i9jKr2gs
ofxKiJtg/jy2BDRN8dbXBqQmqX6n5Q+J6c0LpDQW2BB6tKq/ZudnEb3KahL1KO0aP9kzcfIDfOik
5vYpUMvRi1m7nadYJtWa9J5rRk8p/ShFPzx0Dxn/NbD9gehkvINbETGtza/PFuBVAxqERiC+A70I
HNwcFC0tiW76mbnK0g+5Y3xzWlft2CdiH47DszKg2LZ29ppgTdu3Bbv4stO/hMTjWOPEWw24VDjX
WCkF8RTkQjYvXdEGEjPJxMb/PisIHsAN+m6YcNOjirXvzdYYe0F8m7eSRiyLHdajxqS5XSXuLY6h
gG2tt2xa784puClqTYStMIW7NgeWS4pQJD2iVspbaMjO0mXO0cHAWCNN8w4+WdmcXr3Ch6fTWmc8
/QSWMJyWyAaSVesnL3aOMby1B4Y6+k88AXpWwHS3dQYUVzQWG+uIMA5l1fsWDTdSgxjs6O/ly5WI
j59Rwbnry/UDqOm9053xpH/d73Ix1ZM9u7Fmc3lom18wvvHur7tebtRDKkJr1MF+85SXq4amX42N
Oy9mjxNtaEblQSdYGd01ATJItjvT3g1tdUonGknl8B0Ty7nAof9Cw+OY7DqNDFFDg8bVyWtLtjuP
ts8iQclWKufFTvqPrJ6/3XT6bkw0SWpCieibWLWG7zkjnRM1ACmpwwHFfePLcSkLagWGsHgYLOMb
jjt7SoCDtThWU0Lr+2ueK2Lv4YkveltcNTVBLgk6g0pB4HGljwkAegorp5T77Pyjn8DTXX6bGZks
+gFFmqFctVUDUpzzjZcf4GSLYB7sxyYDlNYbyTvgKGevy3zbD1bDdtU9C6rG5WgAsksJnF7oVqSv
BEFJ+8ZQ2Iw8T3X7y+WaPf4eQyPY2tvKFsDBUzrGZVcNpATBdvPjeJ+dh6EmdCtm7sVzTlxRMLsm
DLVZQIqJ07fZiwGKY0M66L0p/vww/vnNof9HKRXxJSb46OBBsNhNA/GBRnqfF8gcO/OkuYQROvTg
9HtpRE/5ALKB7FCZiKNvt58klj66ybhlJGYbI5FoKybHVwO5Dgah2ZZQmx5qkCkGFBeWcRUR0Gbh
WjEIokogyiVjw35mBcV8CT0ZD3OLIBR2RYX4uYMEX1hs9Ynn6IGy7EkvlA5ecV97awQy7MEtT8Q9
ftWTt0uwZ59LBNumnG0Ryvv5LcKDg1u2e9ncjqiz67I5aUkUkFCItFt7k9j+6P1R4gMAAe6G1/lN
zMwimeLAJIt6enQh3ZRW0mzQb7zSR852V2YGgGw1nPyRAEYNDe2cBzNBaT1ZPVW8yLT6ysIiV4y4
IlUjOO8b10aYXoNwQFOWEgDTlsOGCIhioeEhXHYuRzAgiIdK0bisCJBjF+XlD9NE3KllhM9Cg7yn
pewvxr1vXFugzQI9lx+hR7pRi9Z1xRj2xsC6qDPIs8z6J6snVJza3pu87oCUikw6OgKEqCHo9qsT
KdMkkFG12EjIjXIk0Kfu611nF+vRQ9gp1VVThI9VfR57Wtl12pD0VNXXE4ayTWu9TmF4r2Gfhjwd
76v0RtkE/MgOD3yMFJi6kTQZhYyoxOWWAa4bquI5VJBlhGkvybKjwxonD7W1UYVbLPqGXQAFB4c+
o9i6vZ8p98GPSBR+TmQyhpoekWmwjvRttNKa15i2g8dwkR0TJqru0wL+JpF7rdMk/Uyr8wglo2Il
HmNlDEcScd7GEGucCbeIoU27toZ6K50YylNthThG4i/iu9QpOTNFTXya2Vn95PnP0DUgQiv1kKL5
dR20m1Y5vDSIDlOZfw9O9yysCQbH/Cl9HEEKBkRgGy4rA5kpSMRz4zy0QaAMqG5a2rr26J1V/nAo
0W0paBfYuYiqzvPkrnD1a1J0FqUEeRXhCxTyxbI6UAnPyk32JhL5QTU7PbfuUnRZS90Vp0EoZHoo
l2AX2D+tZh41Ea6rJr2uGkbrRXhEyigWM459eiinLu+/mzl5jVLSYJrnHB/6qqyLgmrSwfnksKLZ
tgz6Ib7y+zB6RXj8KZxsZ3baFSb56zB6Avhxa/ZUIR6Op9oLb5Ft+ytSTQKUjvdNpz9bdnogqOM+
IhqpywfO0dlhbvJl17r3RdruLFm9Zw3ZbnoSCsyCmLFlpl5jyydha7Y+wpQgSNebALbY1UMcZ/fF
XJ8DajfG3PzUuO/1UN7mOmuOK66wlrq0MD/mZPwIWRSEKH48Xxwl3EjE5G9TWr+p2WePSYaQVVbL
uqL334uqQEPBspKRWopdynhtCfvb+vP80HniPie4PERR52mPlT7cIot+q0PgdshZexr5vuANok0Y
wX5Oj6qQHqCRCrwRpWpYlz9SkxvdUEQ+huZjyylAReLaIhd+ocN3FRPmutkNJnKIFukcHTn1BXTb
bnOBCsP+NDiF1URXcQS/muKkqN6cqTxVM8mAY3Sb9vOdY1GUYcQjSmrl4Z9yhuzGqvDjJYl2Pcpi
39lmukA+jJrxLEB37xvw/MsW46c5YGUIPbrT4nXQ/bs4hu7vkf7nUhvqEbFhQ2O0Czfnz63ymU8b
38vSmKigiUjBJAK5cbw9f8SqqB/8HH+aw4qQOTEaovhTY1+2QrVPmcOfEL+m6DDh55QrOQlUqCnE
mVEcB4cLJVkN7dyyehagYgg1v/GSz76zp6OVxCQu2dpLnuSvJjGZbK2ASs7ZUxshAR4eh7JCrlAk
15cvksw59Osfio/HgtAE/MYknUudPZp30zgNdvzJp9uuGcbS1QX7j1bDrTI+uw5/lBFSs2OBP5tq
OU1mM1hN9kVOdsV4jOciwcTkiOGMTt4W065NrPSPkOwXkcU3gBo/ctdjkfebm0hIvvfdsJ6wGS1z
gw+wTelgn7fbFYBfUo3FlVPrNAQz/8R/f4cONll6Ee0QbYQ+HMFsVRl/YOQhYufcsXRch+g++9Fu
nLfRbujuCIjINDj64Yca9wmPqo2kOUgmbxUODubj8/8pNNHVMHbivJJ42kqNcUQdOWG4sFgUsuzH
Hhx93QxekI3TXVTz+rnqVVArixOqYXwUnoNJZdinkx0eoWM/DpAgik5vTnPj51vZAfroiMjOzyYF
h422P+DfVOjClUVd2tF80r1F3AuGbqjdsa8EcW4wOiwRVyWGeJ3FOzSmp4kRDKA7WB7+eYVsuldt
7N8dE2meR5yWU/TiysupQ3OPEBAOFbItK/h6NsASrJ2cN0Zyd9C+QnebER1KmPONK5aMvQJHoXZt
bUSlfa7EmgZ3RKfNw8kpY7EhbOPGPQfaJxMZJ1aUeSgjvWDIXbFA2/zYkl/DioWqVPrPMyYNc5Cf
qvGsxWgB0/bs6NrN/dvOoEsqzXvZjM+16Z/6iFlG3mgvdGxtHU/AGFflttBoUUIl5TzLCY1p/EeC
vSCZGwB9WfszOyTntT17VuZ8y2k0UBa5nAgGP8XKYfu7MPmgbe/yFZpppoPQNY3X7txN4bTxNXo4
1QqXfxz6v/UMkzES7h0aNcKZY6N6ii2F4JY30Mc6sXf46FezT6RFUUVXSNJWyucQF9V5utkD62kK
lMdWbwdS+J+UN4/RzC4XPfYqUqgPUUr/jLH8BI4YSLRnZ4YPVEDhsIEE+VmeUQ9SPQmf/ROYIXDg
/HsPbkQ/aaqGa61C26h6BsGdQhrVZo8ILWlGIY/dQMpxnWY89DpgSQRDWMgKVEEpAXxPem1EtEGi
cxZsSGpG907UG6jZXu3dsD9CcEkgtCAZlvFIe410C4//ko2OmakNG6zOXyTa+KDDNXUj1jzcVwvI
PdPO9et3C+2aQEcoi5EmVv+NzHDDXOU5E6mxQGj3iL14CpJGpwsfp1hd612ZwZgGfH2aqu671BrA
sp0ZWPT5Rf0kJHNpJ4HhOCTJR30YuwLFeU9gWo0tO712Chhx2eR9q86j/89cr6RdrWnnFaCwGEEP
a95aAYygaBd9XziLrCQu+CzyKA3/2Rn5xNuofy/VRDCSXPuijZfSVDphaPq669xbNrQPBJe8GxmI
lUniDcTuu5G6+driLdiEkpDUfmzfupz+FnaodBWTGrgWCvPtJK7htayw2ddLREIY8bTsiH4zwACB
bZJjMmOasjZCTumU7PUWDBpDnNahBM29bY0ifVKwqYpe6wIHOoKls4NB2yOUCVhYx1CdOljMsQx+
NYzMlkOZPrjnKB6DTsCyLQFYOTQBeWWDicCqZ8y1GrXuzQ5jVC4mhbEeQvJ30VOLdn6KNBBthTJI
7/AAGjolvj6lj5+KjGXcL8aNp2KygcZ9xORlRWOMa8c7aasZ8w0ygxhavE/+ExjKRQhFbykEDiP4
jova0PolLfe7qfPD1SRmFKMNCD3Dcwoy0PWzqIBi0n4OXfPWGqOc/Ca6hJ7wzoFzrxV2YF89Kbhr
IMD8Cd9NKA7mOSfDheNgKGrbB7c23FXPArMv5vzE8hAkjPWdU5jzTWbyZG5TVwPcGlnE45i9GaiR
k0ztEFEC7fk7YfO3jKFJxL4dtBU2FQzEQ5Hvsmm6ioduAME35+vccnYDaXSshi2BttNtpRj2pEN8
JDS93iX5iCMVvqme67soF/N29ihD0MktXaiPJFCHG6KeV3ZqElvVUSJY7Rh4vYKyclYMp/Dq+NJp
L8RX75MmJOu3XnVAFGFPISSPaKig9BNrYggNsiZ73O7ZzFpU+V0wyenDQDxxzPWeEPIqX+nFXRKN
xOtp7jFU2ciQli9GpKP3x1FXhsl9qAYKD493NhEN01i2t2BUu03iLEiZTi5kq+7YxwZK16FPpkxq
+9LN931ZbeZk3xnljV0yWKjZZ4PEze+GPvKfSZCgh1PVtvZFd249S2eT9ygoJ04zlg/K2fAI0E37
ZMPrvcd9zaqJ9F26uNZGi/wlsy8/9BQISIfRY45d1lgN39VER8SK0pNdGntOoXcAEXY90t6VLXEe
j1ZVLVJoFHDpLGfJo2i2uZ/of8otBIeMVT0FGsU5yqk6Y10ZpLPadHwG5pGRKz5KDYS8qrVrfHGH
2HUfvYmc+xAz27WWLu02D2r+pG1URTGxGC5uiNxifkA7BGnELsMsjORoXqZ6cYMx7cp0Ezx2TIl0
2d0UbcaoAwe3MFwoOH2TLN1eRgyX2DG17ryes/je9EikbSIAhzAe9FsvjBglauZj41d3fSwV246Y
LWdvPhI6H8zWTJo5Q8ddL+pq2fqAWun5B3qHGD0s55tcO1lnrgzH3dHMtBOiApQfY3syCNbbTezh
EO8kzd6etfcmTh893LP6IdeeBmvamRXbvSGyMbz5nHr0b3PoR4qC/CnDvnPuBTFxUO86my+nRiGE
vOG2xx+88DP+k7M5Url6hbO2HI3xoDk89waGzbE0g2muG8Qt85Yw21tIcMYijvxylRWSbDhC2egj
eafYhzWKdhQ1bwl/D2s8DBP3EGE1CGwzo7WmXhPUQ5sJGAWHeUij4qhr8SvdQXYikuwnpOaZcfZE
Sa+ExQfTqsmsUw7taQDo2XnOFnIhmFiGy9qycRD6S0I1FpxuDz1DOuTD/YdTWdrCtppyZfYvrO01
80nxJToPZ42bJoSl6N668NUR1kPYr4YW3j/kW/a81L+ZQvhJLC/V4XpSCVsqmvKNWRorZpZEsRrM
Rv3MCuGYsWLbirZ6T+PbdnzOz2E4neAGu5yzi8NYiz7IVKODHSq2FtEdkUhpc2U/pNxD0eE/QuiL
iY002SskMZwHAje2PiZstL5NqgcI/nByuVfSP8oqvU8t2pbxkJIqMDzCUFoavXybkndpQ5LK0aGs
Y91YgfUsA6ss83U14c2f++H8b0rvJIjETYH+Rwh1E4KoJxUzYLtf3GcWaFZgQ/mmr9wIYzkc/5gp
j+5UDyEgbmQTr4rx+6LLWIj8pnuf03hLJa27M5GbIGlxYFc/DKqe5j5gKef16dpC9FBPrhiP3eSR
NTHRrht6MqbKCoZ3kr+TZ2mwchoH39C/QocIi5Han/rWe+idTdybTlClw800NWd/KP7JJN4irFHr
kI4rxisyo7ys+8rEkLH5pALOdbe5VY11SFybbFOZBY2rhftcGPcS5AdTFQaF0FLzOHxmMAVlQqP+
bGRMw8kgfbFDYF1w8rToaCyTsXhzPFeuq/NpyYtH1n3cbJzHlypPNwTodmuNM6Y9sp+sHQcmRtF9
M4ojvsREeBVBbOzp05WTn+8jYe4drD/VwLCLjqaFmYkDjqdmZUg7AkwPjtvQ6bD8ey3OQaf03RfS
LjZROUQZw5nkZjLNDjWPE/M9RkWbUGwK8TTr2lcL+Y58k2rXkvV+510RFj3GJUxZPCVV6tDvjO4d
89vJ0+6mSufbSBFISBZIOMbjaZwXfEXYcXVZi96OVPTpLIXWm2M4F/2xkqh4PbMmmtuLdDxdRK01
HWBDT9cxvtl3rWl/VHb2EhUixOg26QGrWu/eEVBvbkw/Sw9Io8DanLFyVSnto4OpHFigt6TN1K50
Fz9qZHu7sX7Ounnc4Z6u9rrdfGCuJ1enxkkQqhtZm5KFgRKzUjR86lYjzkPWqyiyydtFIjl12Oqa
5hwImJ/CSSNuAifEtYC1mkcSJFTS6jtn1q9pHNDDTudNWwGpYjHWY9WQ1iY69iWDvpZ06OFbwC6O
ho4Ce+iu8KeEX3HBiG3E8Z06/kZzwnwTMl9a6Ya2Vg3kO5ojm9EOT5pGcthgchhg9oRV49wLspHv
yFffESxhbcZI3CfMorZAJXCsyXBf2Y7YlEW57xns74XnHzXXCFf6KB4FHULb6mcsc7qGZXgQe8P0
3tOatuPUniMiCpvhYeYsKtGza5EzQFkFh6gg0BR9V3bw9eRJkNy3Anbx3uXEjcasNKUDP2Nq6ZCF
sdxkJlxFAfJyx0YYQl/pdzt0IDpLyVuOpAI7ZKkFzN7BBeNuJjfQxTKe6DcYsTN23WI5q/y9txtx
LVS/HoqPULezpzzMb5Pc/LBzZy3rQqMZS4BDG64zlN4qHu5yDgUUtbLFw3je/Wqr0HW+ZCuftQbQ
VeKUQejiXsorw940nJf1uv1yooLC1HfBxsj6epAGZ8p+P1T1vO7JcmedYjdVxs9DCho8M5H2FQSt
jucd51fiyfJkJclrXXFeLmhXJwRCne15e0JGqq3pWXtg4sxUGmrroYJv064JHIHZFc1vJpvh0WXs
WqdkWVdMMRL5EhrkaPmZfO2A5C1DWnhLKuTvoSUIOutINPXBTq38hKZdQ3TFUg1TtnbdoNA4XudB
dYhuO1auljdrlMAIkqTl/aeMIdxDzWLjVtZMd1h/1qnuV27fP+gRCRbNuU1sVUlNfLx8KBIM9LJz
JnpOMLLtWE0Ll8WJ+IpwP9mlvkq7+BGzcwFawEI7a5j9sp21MoCbliLpjBvc59N7K4sf0Ab4x0Io
ma0OvdSf7SBn7rBEuPKUJZSAw1w+qYHPzTLVvMrd6tTrDT1eYx7B7Q8POq7sLWkhYjXhSMcUGnZ2
hk863AEdH/lDwZ/50Kn5loPXuPxGPwWx5v9/ncHuPcPt/Z8HT+dn+H2amlJo6TSxLImvwQp8uePl
PnXjILS7XKaP703L31cMs5qbLpfJB+CmywP+69ff5/9zi81iY8By/r/exZ83+ecVOd/BvvrvayIr
TFcuIcv5wWlJUro8zeXV/7yRy6sZsVMV298XrrWMEuJy1yZz5vbP5/fnyS/X/j7L5TfdHVu+Dxyk
O79/ixxL7T1oPbuyGI2dFCPuXQ/7++W3EO3Dn99+r/PmGavz7+UUkRVdtX/uefmN8DYQJv9c12HZ
GsMUD8b5+j/PcLn1z4N/X+v3cX89ja2dZT0iwgvv0EcHPyYEdUN0/ftGGgN2y/LyXP/1a9VxrK5/
nw3YaBQYo/2YFQNb8z7TJziX+jXfwnJ/+ZFOc8n8gR9/Xfd78fJbKd0rNyv94K/rL4+/XHd5kt+L
M1Uoex94/5dbf2/4fbHf6y53IY0eW9q/Pdflur+e5nLRlw1cps6OCTRm9vLPn/Hnz71cvrxcqep0
Xv71NH/u9G9Pe3lMNvt7H9D5xqkcue9IQF4JC2Pz5aIb4h+0zz/+uqjDRSWp73/fPOhBCm029c8d
F5041MuDfn/8dZ0O/WthjpYNNO0/r/DXy/w+9q+X+rf7CR+WD6rO/zwX+sJmD/nkcvXlAVaN3/bP
X/b7BP91+18vcrn4982aX9TbKQXj8W8fwe/T/r6Pf32ayx3/us/luhgFGZkF5rdKFOSnPkZGKBih
LcpBMvoQhdnKm0gOSfBnuRjMJ80mjGg+xkYNgomlsqKFt49TQpgscvxizuB0H4q1kWWAE/GyBs45
Cd6necoX7l3iOtgw/W0PEzKkg33+jW5da7HFdup1D795w98MiZzWme5Bvg1bfUsU9CaDyN+ohJYj
0IqFi9l+MXao/5QD0TrsrztRAe/mxBEqauaumG6muv+ywnCVxegJzFSy92AOSw+wOct1QUp5wMtK
Qw+BFupffj4+iNrPgrhBFFGMFeKi1l5MIkzWRkGVFGWkn+NMbhMd4NNcx1cOKqhjdJ7DVGQTDlNx
KkgpQQHU2CuodAgCKIWZogPfymR4WzcK4AscK3eY9VvLc4ztPPDOHLaro/tMacLWRmb4DTsKHcPr
oiAhPZyM6oXWF2z1+UxXFXsVdnrXlgEUhZmPtg41cMbnfgymFoT+86Np5buyro+odEm86azXZmj2
pH/mAQVUsrY5t1OhXMURE6k0pu3Gjr1adeVuitUVXQn2GKA1Fxo02lVENoJuMgUIpZUEQ8NnZ0tz
C3UkfoiYIeLmH0gb8eDtsDHvvOk668efzuWD8Xr/lZk649Hev4qmLF0mAJ4u3ApRA05gdoajU48R
PaXsW9r4uel/0pACUtepCMbZ9jbhvHCh1Gylwfhba71NYjl80gRCLOpuAPMxDk/UkmMARJcoCtl9
uclNETG0RxfIYx1ayRtTm6Y7Q4OBqQaNyhxQDz7st6734zXj+2JbazQIauh4YILEsLHOPmk0GmuD
RI9lhK5xC7t7TPx263W86XFG8xlhBdjrJf/oOjCJ1FgygySNL/JgkOV8l6TBzj7WfiQks1U7Hs9H
kJE68pjH8zcjbMrkjvFAY71JzQ1PlaE+G2i7S4Ov3xIZYL8YJ6RycQxfytLxjoe4axhTDKsWb4jV
kZ2WI98yrUzbzJmO3llODEUKZosoX57DJEPMD6IKzRrZl4XgDfNaDkqyVSmB+quxn4BO2OjotKCI
yE2ahFzMjfdR5yWhDXr0PvVaAOlYWw6CukyYR/oJ8SEusXL58Rd4ICIWscCvxTi/+M2EvdTaCu3b
9SEsG4mZ7EyhF8DM9dtZhh7EHGBVcf8wCQ9/mn+lPKrvSqPzmvUt6PDsMwO3FswNhTGNxzrQvKf4
XEHbaRHikirVyupLeiFadQXjx1sSN0FTXAgYI3QnCqavSn+3G4uyZ3L7tWrvu6whinYg+ohOpePX
r0L2J2ZoMFJNGeSyf6oIGVpaILGXbUg4IXp49htihJiBLRz5FOOO1I23IAF16mRx56TWkwYv1sK2
lufskbqi0aGh1XvTEwBJhNoKE8EliKbnyO/fw6hpmRpXX+n8ArNjQKYWf+oJHI7OeMR8/9jjPjiU
iYTOcPBFoDu9/y5H5a1oV40TYry0oiB3QuOnzNFT685rOtgndJnPfe5fgU+CJiqGo6mjv5Ozla57
JC2yBjuBPoTWFPyzOHaIIC3j7fThgFUK84esVG+CtAAY6tONlWrgf/AMOnQSMUmwdlsMwsDNI5KC
wIYWZhVxTCzbSqGOS997PqRFWyOEwWaxgwUfL7Bp4YRmj0gOWw5j7iruqoMJOLWww1vUKHI9hFCj
zyNk2NIrswRqUUI+QIP3MkQKYuwZ19u1tCO6rniubSivNsEc+ZglqygDf+K0Og2ZkYkYKvt1p+VP
TmqAOTs3p597h6kvKZRYKRFEJMZXpWVfRWJ8do1Jl6M9xw7b0UK5BY4ZRblWhNkyEQhpvJypVjxF
LwKVAik8Bct4da+nzanpJnJ8p6ta0ejsaFgZA284NshTxHqnS6Ndj5pDX1Ovr5lbLZIKYrHpRuxb
o3FXCU4KkMAzpw7Qi9AelXj7U3Jpmaq7nYt5KK9OMHV/CtPdNY3z3sHwrUbrBiQhybh6vo2F2yyi
EPu+gksQON6wl0zWIwcAesNZF5Rxiq6d5ICVozG7Qdw3oW8ox1Voap9ew4Av7MeNmZhMBgY0Sq4D
4a59sMS8cWVhgQgyNvY8QJYuH8tRDyyRI0SPkYdMDZmw4OQqrXrxdcjp/TKKvYVdN3dogB+IRiPX
V+Yrq+0e4nb+rEbn2ajQ1dAaLpwmcCKy/zxQMzRcRYeUVTjOEcjR0qs6JqkVQxnHIq8gRKGSOBsA
n7hLUKq9MrV/86P8wanV1eiQzKQPCFzJArLy12zkmEjhqhqK2sDsiZxCRDThcwOiZq+y2rhJtJaQ
WL6fGXLafMuuG/Uh8JcgAZDq8Q6XfDffAHm8RR0zQTdHEupVtAkSJr5F9jm4yaPZjK99M3+nDGn7
yNzMfQL9pHhgvspEjvzQGlepSjSm45nghxnfWzOClIoQ6nUmiB0pMLxafvTekRMWKWw5dDfXpVcg
/ZDudwdBYkVcFzQmYgGXpcX4SUduoVnDoil1km3OHiFZ3maRzi4JYcQaU9RmdPzda9GR090w1qxG
xvSY1KKlNoGfjMmHwLp6aHLFfjlE0G65xvaso26APC1qNztI+1MvMB7pwwvZ0Wqn189JTbqvPuVP
fqsdWPnuk5YMNKVcPvroJMAWV7axkemwHasw6M45aQGxPTaLBFKJBMvVYmBM+BZPDAaVW58S76xe
IOMTPqdDCDUJXtV9rkzUDEaJSYVvLzj47zwf91U22AQftM+oQq4MX94oAIiuGm5rGb0RAMoYxKcN
lQ75q+v76A8wey67maaWadEbnjk2Mkt3Fixizw2Jy1Q049oz9Su+khtLTfPOx5lcFSe8AahtMAPh
meHrop4dSVtuziGydFF1nac0SHD58GlColiYsIYrJ/+uz8YVkHwD0mv1mNCI37YxUxUEPS6uBTwG
6M7LqD8g3YoXaBjfsMGsWHKNwCnOzKX+aLb+UVZ1tmpCtPR5gueL0bqpoSvAQl1kqFO9CNaYOds0
+U0+ZJeP0QXGwYIuipUyXH/R4WGnz8JktbhHT01KFDEtARrqhU3E+p3s1zJ05AMnOCrJW/8Lkou6
EsDwCb6zt14oHzRrYjfnqzc0v3C0yKcUg3priWWIeo+pRjJxK5I5MIzrlqlIXkH8RTbPl4cirEET
2ESMz5j1IUgtsm0x997Om/Nnl6K+5gyu+hodOLXxNPD1rHpOhsmVhR+rj4br0U85XJrkDtoctELg
SugYyGLGOxEl1Y8LMH2BgBXXmfkYdt4JwckHGahXeDuBlQpMQmHiBYx7jypqSGciAY8mW+9HJ0oQ
kqnto5FkT9TaT55j1ks7EuijjfGTrhTDFq8fT57PqQa+auap9whcTeo6t1qU0h53GqTbDd8OQNIt
vVsbnhPFeJ4t4Je4Sye3gjRKfohgs+TBrkS7YO5OdsQ4PNrgRYVhjxRWGudWAq6WDkEfw8iwF3i/
SW+cmesHLTEiHDK2Ns3MFHOO+w26XLNjvi288hEF0Qc75WZpZw2yV8HE3+Wg0X6M0HhPqmwXOkwH
k1geautU1DqMqHOeVl5QiM52hOAO9L2PKSed7WOr/AdYUd+MdkzfuoLEuj7juyec0hDk67XsoxsC
gy1EJM3r2KZ7Vc53s0lzpq/fGiDZ2G4QjelV/FhbSEbHGsT7gIC20SPqTkz5aGUxgHtoOUi4DxGn
MF6Zt70zLRLIxaki1gTg0NIC6BRY5vRg6JiXUr6BMZ9wZiXRWXL2bSMoWeXSXbBHjIWDEmR8m0fy
TbvH3OVbSiR6sy4En5M1WKdoLI4TVubzJsmgHOuOXWY/azAGLGxkyFX7F6M7aCJwoO4vmGvdW5UV
9BbbMRYpkH+6hw90evLO3t0hXNcwvEStmQcz7l772PwwHG0KQqO/1yEgT1KQbBHl+TJpqQhtn6O/
0iZ/TWECWz8m+YgaXyZI+qrM/DEZVyycUX0z1L6sm4ukASA1Gfptgrp+ETfuKvOZ3WvEJgMiM95t
z/tOmC9hFax2pjFs+8nwmTyIu8b2kU4JH1GxiXUuq+zzA8Ck2yQtGBZAfJIVbYIMBaJIV/QedUAK
edZHwoO44yUVza4N5UFDoEhKmIVtqn4EQnyMdWfftw0RRNTPgwRShXm4gUV0tvylq0XVzSdaAS+1
9T+Unddy7EyWnV9lYu6zBSATTiHNRVWhUI7e8wbBQwPvPZ5eH/i31N1zIY0iTlSQPCSLLAKZO/de
61tfM5KkKl9IDCoRk8m2v7OL8c1ux8847w4LQ23L0N/Rd5o7+EQp6Wv1JpgabH3LyECAi6dSD0Nq
3/UMQzdzkl8NOJYEM8pNmbhviYn+BP3TY9Dd90pjEMrRfUMKTMaoL4AYWlxlprooncknEYeetcAk
azT7puLUMQCW2EVMBVw1PhmDeNLcvgA+PN/jcBvA1Nh3eeAyCE+CI0etV8e9d+i1IzLJbZIuV8NC
l1BgU2BaNr6kxCh382iuYdaboen9zo7QD+F6zp5qHKAnLQkOXJPbpoqkNyVkxCC341ONuFipvHSe
T22I6VJv8fmFpNO5Pd5TGJpjrb2KLDs5TW/4wTT7JQFF5ZBheqntHklV9xnV7W6GkkV9gSecAmME
M0VVyelrvNHSI5W0eRSr8mSIXRQyg8XTWB71PlRx6b4WtUSD5yRfsx29Rl3kzTOGZEFIwjZxDURX
80up4swLDD8DQ7IpBig/La4WK2G0p/rXtGDCHjDt3AUJfzWXpGc2hBG3o46F0z7wackqvrLSp2li
9zZLBK3VSMkxWN3WdUjaYQhAtLDtnlT5VQV2uCEd9boLo70kgAvT63SuUuPPmkYeREnPoQ09ct19
xuP8lKJi24vSdTc1d7znCkjo0uVWGsf2upj3boZbdY5DtJ5Ql4OUUAxRBuG2DjyVDYS0YrLbZQG9
kDj+KoPsotlomjiCmRzrzV8w7iEiBHglNoEHLo2vUWLqyJ50Ztc+wrd3GzWLvUz0T9z8mMrqi4hP
c2+X2VeSYfUdh3FfG9H1EiJUrXnYtuv8Xltumsg92LcTuym34jVO5Y/YCPaGOfyAZLkOXHxeMWuU
bjdePtjPrj6dyTtEyVFzii9lczM0Cl0Z0z+b6VXqGr5YW+FRNV8yU+u8LCbYJ0bAaDFs3lTV+Mw9
ihpErxC5jMrymnD2+TrCPPoVahsd9Ux7woMqdjHTv2dFgB/64uCui77c6aV25Av6mUc7J0akh7pi
orMgsCKIN4g6UCShpbQ5LVDwcm+i2S1rv26svXzTLAP/h3ye8h4WfUweBS8eTUF5JzIIh52SrwPc
Dz0chx1ZvEgkMze8YCF4DBfroK+6NxVGLaUwYU4IRkBmryZF/F29zOnD4XocjFtgmHfVNwtvECLm
q+Vlioa7THFSsxp4rclYIyHQXqOmNWDIl9dmNj5O6BT20OFuE3u4SBcdmcNMVjGG3XEIvIzYvKdZ
PugfSKk/bJzLrcaFmZrPdmQ9GERF4M+/itzFT7s1vWE+tQ13S4h12pkOrdRe+878I2wkIfxeR0xV
e9y4NGOIid7YSyw3mjEc6/46ra2rlgXAVeQfNZ3+FqyHV5J1LkuDVkMvL6kBf10M7WdVT6tW4Dnr
ydKlQwqtD6CORtgpAUVcLVQxfVG6h0XDTWUyQS6D7k+hhrsqghHqJCZnmv7BztQZkUW7ZUhBTYXU
3mFiyQ8mxI4Uj28KAJ2hzBrckpSfUR4RP56eGrzFWmp+RU5Dn4oQxZ3K9HA/Ef43V9eplU7bps6O
1TDhJ9EqrybuOdXbUwMqqyGsx0tS/LdJJ/9EQXHXxKbHj3DuoxvCCa/bZbwUAvpNCnecsK6bYJT3
QSdwZwQ/SyEejdWzhmPnUaTvAxoHczG2ItTIJBwNtJ15tZOd/mn33dFw4weIOOGxLNKvjlBrXqjs
fdaHF8IvWcIkTuO25HeOx2sSIq/KJH7AQkFgqvWhrTJnu4QlW83vfRWOa4pXshW5m26jpVTbxbCR
N/e/ncrJn1gyd3KmNavFBrBZoo1F9O5iCVpnqpec8CNU0Pe5M6qNrYk3MlguWu1CIy+uDJZwoCh+
V5ZIDIiGHxEsktD4GmeN2v7UZvVpyuxPUFUBBXx5l4t6g4SNxcXCHRNg/rDq81KMXoDt1aKjl6V6
dZZZ/oAYclPYaEgK1C/ziIUp0oOXJEEVa/aQX5bRPseLkoypEdOLMvStuiASYNstU7KxQZXuF6IE
srL4sFT9jnT8ZsgDx4u5TrlDXnA7ELjc79yiJGDcIcW7Sbb2CETXFsVWJsu1CIoTiZSLX5vSM3tI
P2x5wjOzrWNwd6GiHA7mgMJ81VNPDha79ZeqpHs/2TRvwDRxKqei4yourmT2DEGG5M3ytom612hA
+7pegssMR7qgPNqHFhcKvfxr7H4gJpfXwO6u6dzeBG0AojIwRlYn3TOT6gzL+aGLjLd8shQHvYiy
dqx8x128SHVsjEX8gHqBfVijKUPzuDpwGnvo5vy16pJPTr+Po9N1Rxs/iCxILIUg8GpWl6YK3igP
SBOOKFECGvUX4SivQUe1RWyfgmIyDo0Ahawls6RkqMNLPotLaVfimrPmy5TT2116e09ObLFDaTFy
pkeIg6GGzrjK0kPRXBEnzoCAbwDDSnxy7iVLbnhUMZnA0yKuK07lx3DNF8ctdhrikUOjAMw4t0TM
JYjuq9n05xWELDK0zPVSh0wibA5qTqT5eaD78+zWR1M4yPFn19niAAOGOrdoaiBz+L/v/vWxID8k
3JeMb0j3jVO0wJXBXtWR5WjnpZ9Fzi4spldHxVcMfvq9ZeOpqt0ZQH6e4jiw3y36yCQuAxuQvTjw
++wXnUK1VwGdPp04+dZ6XrKm9Qcq9GZkDxsaGpBx90Cg20ffgYAiww+3hxiPSh9cuKw/tg3Ce84Y
DdX0jZe2HpBLoiJo8aaIHlJ7KSntrVH/xg3MTUOFnQfBHzJWwOZYtNChKsGqJZtQQ4LVWCxLDpz8
cS3ZIoFo0znYgf0ZuQbmF0jEM4tw0AdHucQXTdGx6lzjxQWhjBQBj/BVvT5dvE5gpKWTUxm9j67z
7CiIGE5xUPhvtsOcXBbNus+rmyoBw4Cy5qEIcbhjZDo2laKlad/gYdw0tvPVTKbNZgjJy8zuknV0
4IqctuHUnJUWjrggJHeEW8xer3WnfkD3WIf1tIE3u6O4Hrmt5bEY1LermZze4KegE4etTifUCvqN
blctV5a0N8aM8Q6E1E2TDK9T3lIOTQm2Rpn/jPHSXnVp54e0tzWTk7IMXTbYGQgLrirPjbTXeLav
3PAHFVRy1prVi8CBs4qdguUxecjH50BiSxkczmhRiDy2xPo9dSUq4RJlBpGNG0B84waGjJ/Emv6S
knTkpB2QupQWCzQo09fjsyIqa2MN6poz9qOl5S9t7mSeaDAYDDoIihAAeu4YBFChTklQZPJHDDm0
awdF55AmFTpN2p4Yf5eMWQmW5opUhEVY15OZpj7KIL7KOEtmYXvNsT4WDInw1teYDIYrQ8hXtSvj
rSMAphTk7DpF5mxTy9K9YBke9YzQaE3Cuhwg/WwIUYZ88UWg620DCPyQzau7KMMzYqhjl3ewO0MG
U+1C88m2CUmjycduUwrMpnTMMuJFw2RYC2jjzbTwv9KtDH0+u7nVcjRLo4G8bR09Be81HRaMS6I9
RN0F4wCmQQyVIQk8PcXIHTzKGsgczc5eE64/XA9iRdDkfeW5hdlQ8zP2sIbROfY1Hb946UfmZVww
rgxTGBzNDvEc8Lsm7e/qnCFQa7b8acbyTF/+KjThKvT0baYMOfJIW5NaqjomAxYaTlN+VCuwA32s
XXWM3XGUsojZho3HJr4qlHbjVkr6Suvr/TCTmFQnGDRS8m/IItwsIZtDGKr2PNJvTx0sDUk6PVsF
PlCte2Jqxt+fbEAaAjndnpZ4uZK2OudWZsvoCxs57AtNEhNRF/EFrrJNwvpKr5eTODdcxTDAgAV2
yD05QLy6buEV5lp/lh05GsPRTFlJs7h8LqxFHvCcJSxh5XxS7ToTItti0+s5vi2b5JNOZeYGJuTg
qYjLQoxE1zNvzDtuNI5ZlvmcZ9jGbB0Kt6O2hQElwhwrfLPcom3lrLfkTUbUKP4TbmGZNeZWKZKA
eYEv+GtfOovXNtA7C8peioaG236XT8+NxW9cmzylkWIwm0KLZY2RDOTtFyITIQBj+HZoSp7D8k6j
hcIVxaCbvwoU0hbKI0gEL+C59Wrey5olVF+rLJtZj2eBfN4m4XBQHNw3mshJju1V4TMslpFZ7F1k
mFE08Hz1h2ap7j43Am9I5hdwDJdqsAeoCUmJnhJrRTEzIloACEzxwieJH5ULXgETRLq0ABITbU8s
3ELj0CUoGYAFbXOr+gI8zUs0J7fD6tR1AucZSLtzwKc0eGFdVZsODSqs+vrQF+em4Eo2A1xT3EiQ
WQhmndfUy6kwjraBs5OywuSaU5X+NYVEZhk/AzF6fVHfuVXimWZ9u7SWdmpjjOVt8IF2j69WhoWh
+zGALLWbKpbMjIrHEuNwPTJjtvBPJdHgtZF4cxvlIFVotC3rHZICJWwvW5zPKFXMdBh7bVHGUmss
1CKEQYSca32jZK3MpzndsW0fExnMJwsrzibm6KOKnmI2LCfiRYSfVfFDJzJt3zi3hhIUhtr8PEwA
qlqNrvDUPHUDExFrxHcXFmQMjy54nSlb+OnDq6jt3jKLEZn8MYb4FqbuzCGYXXEYphdlcBzo8att
IpcUs4SAGpOk3xJXwpqkXlOrjC163nJ4Ax6Bpju4SnvyqFX/NTo09KuEFvwQiseOpkBpZO6GLDiL
5od8GggQZJfrcg8tyAexEpCH7BlyWKyOBAjeCVUBoTGh29gLIcSlS/9aHzjzQY2j+V8V3xpU+27Q
qFis8aCz9vhpUcL6zP7gKA/4WswlwuFkbNjNPb9RwlWFr6ipzMyPJBjPpd6lIjnkGmyhJpC3desm
pxJd8lbW8JHWfKDKPXMdFVu9xmsTdeN4TSaJVA1Clgl0VtR/zHN5ww6bUAXLDaaSGCZqgQ5kDREr
2wvOMrr+blLdakv1lbRoQbooeTDILdpGNa3XiHwy3qJxgoGuvymsbZyLT3rt47sID0xfkbELdT2A
Pn9cpuITArZ+bSuORk1LyA7OnETXFj+EandDaFx7Y9J9y4Vrn34/hE/lczDpPFSpxW/bOo+AC6ZD
jkB8kyKBoEGUEijjQhZshnlX1azDQUWkLkFsXAfaS1tFIKgNw96G8uBYeMbU4r6EcQRUpqGnXZL2
4TUBB5l8JAQo2TRTWR8JPn8c7GrxDQxI3gBMaUoJ5GCRw2HdQIrn5sFF7GBR6hy8vzqTOEo41lgL
lT0nL5JBZdP210Pl3JN7Rmr7gl+10pvrzu2qTRqDpOTrEcCLjvFGPSY3TTDT5KfNiKPwz9jrMElt
xvJJrz9Lq7ZRd7xXdRH40YTBugRd1tg3OROxHRZ25MQo54NK7AdGrHpG2FMJtCzBtBVYA9bwktig
ftrn0LmHOLgGSnYVWpxVOJahg63gxQoi2EodPbRbEQQVT98sucDYbOdWl5Cm+5Q2jAWJY2b+qdiX
yFHgJIA3MxhukwDXeGySaN4VebgXGfi3Wnd+bHPAe9g9Tx1KM9VQbtgzCtt2Zn2Wy5eanEMjobMm
P7bFBbrk2Wc9QdLQ7I7aT6D6L+bwPMrqqUkRU3RcXEb7OKXt2W1Q+ODT9NCZP+kpXAPbVZ9qaPDJ
Sx20nGvIbWDYFyOsNhnzF28IraOL5OdUJdOTvmDhCyvBtL3kBbDVF9wAv4/EFqdItp8CJ9mNSfYI
IYK5qY2THxk5crr5htyGho5E8BbdokBhVdkG4+L1RrcTA8m3fUp2Y9Ef5yG4qVoGxDa9iFSfkOrY
fE9sUC95YX43CwGW4A2oUgneiM4YkuH6W5ZAENTuU4VPK12rM+YoN1YSYelOWwybgzzUZnfUISb1
+fQg5kW/6tECGZXJNhAf4FKYFO/y20glOGNYEYLkG/pcKZsBrxs56nmN6IkooXPHLI2e24ehuu6C
/pPVnvBX0XXuroWj7KqIqyW+y0q4fCFrfdn4rdKP1pCxlQNI9jK9es8s8pqCCbuSIb5Ds/8gcPFP
B1GZq98gw46/i4rHLT6odG8tLbhampBJkntCJEzQJH4+owQJonCx0WFgYmuuafdolhE+scKeki55
4u9/b/9p8EvuiFLg+Rya/uTl4jvkWGWG31M73beG/V1l3Ysztw9MIaCQkqbBi94xd8ZdRiI7Rw59
Ve8wRxV4ri0F3kiLXGfT50vNkV9j6mwH8lzV+h89GMEsFejE1mlW0YUIXzIHWFhRHYfJOg/NaZaz
b3MHFaj3chbuwBKvso9/GgMnNizryS8BNZMKHETNd2G3L24V0o0uypta7fWAnZM1nfwq95Cr4WoC
KIF3dmR44vVOjKROU9U+pFCtCVj2zNXmwuLzZRvfDDQdL1rcqwlJ2q7Q1WeWh3eYhaMTDKHTZC6/
hvKrCkAYhXt+sQAFpkWd+8SoaR6yOZPqAmJjYfn6OIWXtqvqfdjW9/jAPFJFuP1TdWo4lIZdLTDK
gx7I3bpjhcdIlnxHENcwLXRHWRA+HoBTVBZdnDWaArF06Il5xAIRuWc6G9upJWrSMWPdm+ziMaqa
W9kTnwzUgR8j3o34aHcO3fJtQ8/PApi7qRmXb+MZhp4t00ti1XchrNuNMVVMrCaGGFOe0KzK/LoT
AEqqm27RdKjNxNPhTdxhS/QLEsTLAtRHT084LiDvdMQHOuTWxfCrt0FUF55WdafQIb4i1BCqozjS
ATB68GteYg6L2YTfZWgpAboQDhxFPwCIr5CBXp0AVnBDEe/EbHxYXX2jtO6Qk3jmdTr1btbhDqGu
FtsiK2Ftj7ddKP9U6hxKVs0pHm3GYT8uGodSmRArB/eb8LUPml+qdp6ZoPhTETIrSc+SQ2kUUkZM
oXFjJ9NNNCKpHnvUHvqxCjOCmWgPWLl1OxmY4WhPNX5Vaye4MqDNGuOlneDd1DRMzRzMSkdGiVtY
18UiHwKZ3CvWlL1j9z5pAL5b6aeAnVyRFtaXDMgskElJQjcSC1yCRcKoCQBFRsl7TkixU6GLaeEZ
ax2ZqyWo6kHf292aKkiz0S0mJAAiu6ip+QqS4SttmVUky0av77O677lpZqww5Su6+694Mr/7ofQC
SOdSyypfExPzshmQYc2p3Yr+0JJlYI+BjOaZuJHl8hiZNsFC00Ez5BFTZr0TnXGJR7HiZdHo9GyI
ZovX9vKDltqrtYoNg2SNwVV7s2aH1cY/SNZvs/SPkivgID3S1L3DEmbw9ytf1qTZBvQBVif9icQZ
1EjuW9QjbWfSeRFgEjYI7UhwyaeLmTsPeK1ocOfOk9YMlz4ob35R/v/tc/rv4Xf59zSp9pef/1lW
cxOHUfef3v2PxzLn3/9Yv+b/fM6/fsV/XMWfDcr7n+7/+ln+d3n9kX+3//mT/uU78+x//+nWpIF/
ecf7zSu467+b+f677bPuf3P/18/8r/7nv33/11IPNOP/kXpQFN9t+/39r8kHv1/19+QDR/+bZdq2
Zhu6kqapLIIFxu+2+5//Llztb1I3pW2Ra2JLgg/IJPhH8oFF6gFRIQYiF+2fkw+k+pvrSMtlkues
CV+O+v9JPjC032SDf05XcQwySXRXabq0NBf1yr//2z8nH9hzI0U0msURdZvY0gSrTmzwGK6V7I6d
9tyTBHsqpYElcNEcpMV1Scdm/eDv//w+iHwe2Ev08e8fnETU/tN///7H78eKfiD1qc8C+uO4aeOq
PLWgiU9aGGJs/33/rzcd2Rw58HR+AeL2kIGswgyXn2wd39zvW78P9D9Qxvd9QuVQy5vEgQLH/Bex
8e+bY1DSkf59s16fJVUJ3SBdVlgTTVq6OHH7UzQKsimRAhpTmHqsSs8msYLcTgA9COxCwkkFmHpT
jqFB14hRBJo4jkh6Cx18aMEIgJ5k3tac+9x6kyjX2KdR+KFPzE8JNX5qdHpWXWp/snQo7S2freh6
NpKTuYLhU7UEh4jD2jZn0dhXVXbTacMtcurUy+YRnyOxe5sZEV3MmTXr2cIj+BAoaRN4S2GMDLY5
xeEUn7vO3rsjyaxaEb1WjTzPUwifk9xE+i4LEJAsPgvZ301Zi2S7owviT+A/98b4lEYDxRZz2n6E
566N1d7I1QtU88d2xGFoMcWP44wmbzEhhM7zu7mlV93axDwoURGo6T44Id5nWqnM6HTnldBCRqWI
Qs0gkaD+3cvMQXNDgpc4EGaUeHHbUu0zHtuPDZ5A8kmR9vtJqS1PIrofu+QtY8MsYmg7KmNL5uRO
4jdLvEsXDcqd2qKSpxPsMGbu7ZEq23zIbR2c9bpVOPFNGvRqb3MQQQlA4aBn7Y70jwJxvXOl2mo6
KKX/iELARosN91Rn1a1Mm/rOwLQ+NLY3Z1TWNEoYYEDWcfKx2YSzoSh3dPZksdzbbtvsoxbpwewI
P87cc9jRBJqaGP0V41sjJk4MjQ5JmrqDfIuA3HH9LtZ8RST1axHU3aFa2VqARt+JkowBoK5GJ+6g
5YE2JXZNY7rVCni6sUlCahSPqKIj9Rl2yHsGSSRcZnPZBKTlFnFh+HNOgUzWOTJ360SEnd/kZFIL
bbwnWmraTLjyMAs4YA7D2csx1jJ0I4AwddJDODAJ6aglob7uzWY8Lta4hW8yXWLh5LvgzoWQaOIE
LJwBO2RjPhjAKTMOSDu6p3ddx0RMXyB59Qb3j67t2fznYyQXzqWapwdMuKUgbMCO2/uiGdGST5C2
JnivwjThNkNN4dUoLEb6SZ9RqZXmNqUMPmOtfWzwOnixgOKIyVCpr9joOUWkuXmwSo3+wErWAelO
ZTPMG0eWf7g6iGvsx9jTYoukc0K2dkU90wZwQRzMLll35MPHzetg9uFZZYhM8K/pMMuDtFBnXVtH
RvO4h+pDBVdOVI9LT2ORxinYDlrvoR8v7iGT+DHQzvqWlrl7LqC7sllHQ/NrO4I6bpQ0vHn9weqC
eWcvmdctUdgec/WY69Z7agfVXt/HprZD0vVutTSVCp0RghugJAJNdyWl/d2bdnewHE7oVRMwKDdU
uWvS9iXjMjvYcmjxKy+sUFAJRKHROI5Gb62KKvdKx6IA1WXjDhAbGKX6Ce5AkNNuuxPGlPhuA8HK
HvWvembY1bymYW/C7ZfJgQUElQq3RoSWEIrUjbU+SUkBjy5G4Ce2IFdoV5ouGC8xD7ntNfWVmayp
YY8Md7qdhri7njNM9UPThMfWfQjWTIvWXvOQZ7CZcDqPDdeY1s/WflmjkyODsSwKkxlwJkK0BovB
KoEcB20FjRcbkhc+QrFtYsZQqwA9aIotDHsy8qL7OQyED77+hm6Wta1MO94RSIZZm6sxkjOrB1ga
sLxybVxMOIApaEO8iw6MB7SoaD5pconCDvd2AUttGeuj1RnOljjGGP0YmQZ4W4ZilQSNM3OO0flW
E8sLOrvsMHOs2lZHYqhTTqPFkcBIkNpN/mqqH5GvZiMBubnL4mNAVCg8yR+nhIuSBsNBNFgTwjF7
nHKaa5NoODgAJt+BtbVuTQIxkqJFUCiC44I6Ruu/qjpciIuRz6uZYjelutjgPmHMWbiGx1U97LGa
hJXSCZlEc2TfJwCJG4EbytGxu+P1RzLvMOgr5o7wPD0fLkvyZ6lQbKSS1nxAwB4qk2Go8T4ntON0
yMXIQ6ADpBEHsaT4M7njxzTvqxyJRU/OST5UPVUzoAQkVGfp3mi2ToBukWZ0hoO3Bpbg0Yk4MoyR
fgzyyDdNCMOqK+xtJpfsILI58JssOow0kIGgLvktPVm69qbaBBpt79wu2yOBv/0uwtXvEuGjc0vK
yQp2TZTckciNCPmZxHHaPtQgNKOwimHH9yd3mjhS1OisTPcgYfJyCROlgOSn4CCDXDB6rHP2osUY
Ax/jTrv67WMiQH/McCi8fOR8Prczdg+tN444GlR1cIf5quorFpp59kGgvjCRM7eccaC722v9UvwU
Ll0U12war4hqh/gZzo/tfINk8rGx2m6fWsl8GWj/UDbUOB6kug91RB1iMc9ptJxZp69ji8BLU9bP
jVvhENAAc8ORbpnjiZYjWLLSrxDEe7LknkAJFfugdO6FMA+kFK3JR8Z+LV9OJIru8M+faXFe2yQ9
c+e8agDNTnT4Jx8i+AnYyfDXQ0ohAbbU8WzjvmKGK9YoaTMaKR8GZLUwbchY5XySr9HT+RpCXa4P
klzqnC2dlq1zNa2R1WbKor5wnIkqwhmcyH0n3CVH50l+X2hKMAqQDhDZ10yec/NRW6OxQbvBUics
e1TuTjgR+dlM4Q0vdIqPKibFuFdUXyit18RtsrchNA77GYZ8mFjhMYb3UztYpeyy3gfuV7AGeJt6
AEzZ1ckgXuO9qScOoxB/WPPbvUsCeNjhJghrln5LKLm1Rpz8KWSg1fcyb5o1Rpz5CJfpvO2NGNet
2d4VMfiDnOjxjv6IOSzIVVi/E2AEG5qL5ckoSAyv2+Zeuritx9/09nygx4w2V+5GSVWdSgxLJkTX
NQi9UVV90tZw9GINLNcK7ZTTuabTxp3nW+Z4E5Oqbkui7aGPFpjbike5Rq+z/l+NLmHsNvkUPrHk
p9CKaF+R2D5JmFgzLiRATkRLR0lmHErSlLvIrk+40Ou9kTn3RdstRxk/zNFz2BAOr3EC3v7+OBbJ
8Vwn0dF2c8Lk11h5nXz5aA2aTxoDlIRhnJg6EcGC32ybuwTTi656TEB/EHJBJb3vJ3G1uKl5pLky
su6hEFlr97CKMJCuwfd6on/Xpui8NLeiY20xCrHrZGfVOrz8ABFcFw/1ToshAEZBX7Ex9PUJHyt8
kOBdwV5OaDnvW0KbdtwkpC7e550k6jjSnqVhtXuGUwMkwNO4Cit6pJgbWqzdISGdeRmA4XeN9eqE
BF+38LN3K8Vo02QEhJeaZnnALd/zGMXEkhWMsQFTYyUk5IRLKize6wGkq/NNuAXOI628LhIdBaeR
IZeWTxPN3rROH+NaGNtfeHPfItZkOv4BEQId/Jql7Tr85dE217sY6DQM0/Koh9kziEKdH5ww6dx9
pQ6M9q6RXODmx/u0JLPUGL4JmBIeFvYA+9V21qKfbsrOel/KU6U9VsRdHMNOMkZdDxGqFNjHaMdm
a5O/h8ZJNaqtkRAI3biMTIXOqMC5hUS4snfFlN4B9at9Mx9A12v1QWgu7XnSCwDtDrTkinY+5u59
M1v2qVofxvATEOh8XODG7FHtP0uJzmWjLTrMkTQ8xIJMnzXLGeSO2fqSg5saI7m3s+qNigLcac5i
Y6td10G5rCso802ORSmciqeaxXZv0Zuu5uEcx/UDgN7ML5m7n4VDtjuRHce5RzEK7rmNuw+qh+es
BnEjkMKRdAuGjqj3PCXeJJpPZL1pm9St6l0fkXeNkMiP6wxtodlPXmH3yabKM3RnaWkf7fIlFjRB
M9byv25qNeZ3Rm3AfZ7QkyTrVWg0KBwsVab+lIFGCVCw7u3h3U5qLvcqJ8NDE80WE90lmzqWDku4
LCvoJ2nYcHc7CX2zjpcooA+6ceeYMYQb7vI+j31OVldxMMan+RZPFxSsjm9nSzwwc2jtu6SLzvSL
rWPHPEes0fPEped7N7KfQwYP4NQWFrwVEGBiziiW5FQXNAJjnruv1Kbr5+QYEsKCyNx9rmOGa0z7
278u8xm5zoaFJwVM/WbHxnuUMssb5uqSGDqBnpJs82Y5Z3gpzdFklFotaBjAkJ4ajZLaNjHoVCPp
KNlwjNR7DlaGlN982NXOT9734vT7oGk4SDdQS+7GfOEaXc+uKiz//pBV/fNQttPaif/7h8jjQSQG
fs77fQgsu9kUWdhfNM34LdK9Rep3bKQQ5IkqPckU+Kno6g9TLu7GjWNrOwFZ5cJEuJ8X9XCKVz5G
tmDrQyZJgDwtCStXHcTWetpmoh723QsJrHQk0X+C98vNv95KR2sbpkBnCvahYpOabeOFBfGHhQBy
LKdI7Lpw7A/Y61asEMdKVd+6RRj5GgO0w1KTd1S77mlY/+8fD78fyxJam8CwEY+sn1KXeXCykuS+
QOW7n+YyPcn4zlA52SFFMH8q2i7buXfMU1KmbKCl5V7X4DT8yNLYmV3U+x2sSbT8cPxV4zj43ctX
+M8dewPtw7Ekj16Pte/qUAXyjVS8hNvFQTmTNREXs+PccRSrT7Sgqr8egnWX1COq3aTultPvgwaZ
+VDQQV8NNCwbqCwmO1hOvw9iuaulsI6/29o/Pmx0lOjcQ5CMtJO2Pix99Vh0yvUwBAFNjdVH0KYh
MwpjPC+ATSBGs/guLMWHMEfLsqTjubCGnBziIim8asIMNVvZ3i2GI2xMxm4Ey7qTxu6CzVZGubr9
fciF9gca9YPZARPqXP2pdiXqCCvw4sbd4IaPz2Vj4h80uspH4HyaKEr9lgBmW9TgFbjytkoPocyl
urpoiY3PI3lO6Xa/TcStAy7oO0T1RRnuIluPP9TQk1RHXtI5WIK7qGjsh6qiNNBIr4wIeW5h9wBm
i1lXowwMkvADd3CIEkLHWaul3FlTMntWmpZEOwzDYx/Js2kzCkpJ7dtNRknKnfG+aPnRSd3+jQDm
YYOgqawSydg5YfRlINucZFyeU63mxQqZIiQtkxfs+UdTmd9dnz1GWu4CXoSYMknbj7AE4g8op/sl
jo+wGz6CPNc/i7o80RR4mY1c3jeZFULGxPNqhEZ0Gp1VJhtO11Vcf4GRIkJ84WhZdsqmV5gM5/F/
sXcmy40rW5b9lbQ3xzPAAUczyAlJsBVFiepCmsCkkAKOvm+/PhcUtypuZd5B1bwmNIkSKZEEHMfP
2XvtwjvIVjjnXm+LrZdN4wolr3cTlR/GkDLwuoxpZl3ZgYhNXWTDto4WXjwrYgGF8BALdr5hiZYR
FhzqlJB6YgLlsEXNSM4CJr+6ykmZID0IrTk59qEVX+XwPmGEfxMWOEQdRWo8mo+2Z7+7L2loeLdc
FcNN3UqDVj5R4wgOAZJBWAC0Nd20KTzdWfPkjjQP70YVCYP5BthgnZkbL8ycXa/GY1lKmK5lwhjO
/FWrfD7YMh52M+UIGxBXI00xeCzmiSoWUSOCOWs8V00z+WZr9xvlDngxIvQGefOiCqRLylguuJpO
C9ULnQ1dS+rA5SKsUVEeyR/MSIdpYKJ2xjrwjIFhCst/0tvz4mxpt4UWP37fRS00He+q1Ovoa3GD
F6U/xjguVqmY9U239Jj6pX/bLjdaAby1kZx8sEnNaU6YwnMApoZebGMrfCILkRyu3hv2oakwieBB
95abSdTYLsLh913iu+laCvupHZHDgs8sj9838N5YQDAgF0h8Ia5xxanUXRMVE3ROfmRypT8icCSP
LlfUCpk+glcXDcW1PQfFMQ2p475vxIhHJ+Dw1fW+WXW2AlMq6SAcv4ueoOFFf3+VGnG6RaL+/L3T
KdjWOBn863E08v3IgQKK99OoXND7UYYxyfb2mr3oVMIGmnBPw9CjrcIwiHbLlMf7MuTD68fUpsr1
uj0vj6YI5A+dAZEdKNYP7W40EnONIsfYYKPE6TvaX/00GqfJck+4ggzaf3MJxb3z0+KqwviowEkc
efZuFQfJI9O6mM0L3eOI1HUQ+gZJaEVFAgV/q68sgxt5F8Ji9/vAZrQ0DQG5HrDAUEOwRBZAIH0t
iXCLzuritn455P2uMKtT6KZIPmmy0z4a4GIsS01415nOYjwE/5Igm6kEKq7YuSZh/IumVrLj807G
cVsqvUZmFan1VPZPSZzt2bOF/oToZMVYQ1vVfAQrJBhEIU658N3GmLZ1/JRGsGumPGdzBLdkCBV6
sODSheMu8RI6PU3QbmvIA4LmIstjvx0rLtFOM2Ld2tHUMAliQrRDdxG9L+E8qKHG4egZgrXcnfJN
GfFmO3OVbZwG301rRt3WJENkcG8W//Gmm52PPPEOrZfeoDYYGGnw8r35RQ7OEZJbJcbkUnkpPTrb
wDfXKJwfxaakyYuegik8eD0e3S1r2DyfOuJNd043P4wGwimK15jEDbrXzZKPWZnljSBIiXzf2LgU
EzGNQuMAdaMbkzfHNiyWclsMW8YZqzDxqrNNrzTV4q9Rp6c7eNXNyDwAWHD2Fg2e3IsMM7Keppu5
nW+NRiPy1jUZSWsPNPof/IpENa00fvQNbd+ljM0H4K7MdWOhN9dsjn6EVEXXBjAaIxoGnlab0XBe
sFdp+MBGIDbPiPAHuuLqoZkRoFgBV7yZQTCpGI+2CM8ONXHftOqMnwCv1WRVNw6YiAI/kGWLn07l
zgxan3MP1VuaOU+Mfp6l1Ri+guKxc9r0PDi0Qjw7wGftlrdV6JJRw2iUSwbuRhU4h0YZYo+a4JyC
Oqd4SlDU6lu3Hl8QvDoHzZgeXVQwhj0RgcWaxVWtvql6ZIJTN+yhF2LAdA2SlQ21Vhq2wFTaVyEY
CES9h8QwhLFr2GebVlzT6IxNsrKGRIxyMUuD+yQ4d5OG3FvUhq8zNdEDLFOTbcHChdpnD9j7NUli
q260WGcZ9WSe6W2E+aV57aeJFkzkaBRCDShALF5Ddae6MDhMyCPpGiI+pDzAjIdVJUBm7kobaEUz
3KDfX8gLg49UF8R4PVe8WTqLSnB0tfpN1tav8WfOlHCVhvlZm3R5k4XqJY9/slNFHyXbxG8Tjm6U
03jB2LKVd1NkIvvy6FpZ2hZ9efnYWBwgzvxQSd1lv2TirbLyUxe9LRLa7TjYwXq2f8TGMNAeMEEI
ohaLE4zLHYlNi8ZNL4tp2w+0BCxl5Fy68L4GtFnqRUWB8KEWP4o47gkcNZ+sVnxEJrrFaoCLgK/n
mQTUbk1CC3wzsqnrri627Yi0KKGbmE/G40w7vJ5IEeOcKzvrMVgIPgG2saxIHpEd4aeOSdOwe4qf
jCR1TBqKhSJ/DwkK6Utp05Gq57XJ5ARN4dWhMTJQ9TStOWyJtihWERcsi/FQVO7nvOgJT9OuOukp
D8oSL8XkveZkPC6cEW/XsqQ3yr4VQfQrjPEVE8MMLqjEmenGMTOjnKsR2dOwfRuSkdys5+yn9mgm
dWxSZgoAtbRDN9A39qbY8G2ziNZagTxrMJBDcGGLV2mkfTRas5Mwr0oDelQcQZInBg9FFQL7ldPD
x9d+crJvVE18h5VjgQTqy+YaLZgjLmZ26g3OtCp+qtifoTIsC4Q9DCua0Hh2gMXu2DMfZre8CXN5
sKJxaeAlBYbh+ibx5nY3pFtqmgsEQ4A9tb3W8VnzNOeZ3R1vRPJQlUhXawjojEw4dobXwcELHigi
/ggUO6tHLJeshidb5kyAKpu3weMpelWCjNXIctTSNx1+KrlO7ZKUKNeVKS4xzcFDXGgnBGPRypp7
HKWQqsDbXkaFZJkLfLZOMgLJZr+UUbEqLSyTnPV1rTCAODkeXxShePFJO0y9n2Sx8s6QoXgO4/nQ
LydUQ48o0CAweKh5K3jkncRUn3CdaGxavTnXS9C5IWK8kT3o1DXsgXTHd1FyD0S1AHZl5gA3FRbz
G93Nn1UBItiKgJgNB8fwdLIHHcZB0J3NpUgMzZ9EZ5ySqdAPrDWbecwOts6MyHNC3/10oNwDO06h
jK+0eGkZAT8l8gPZvH5JRfzOhA3zZAsRhu49MlAsHHWBVkcSiQpyCMv1yMAu55TetPOU++kCjAbj
3W3sZny0nOKYZTUR0tUIm0wxgVSljpsThgSuUxZVxyWICed/S14Nc6NjWBP25gSwBibqSn1B1IzZ
nuqXMCfJoSlAGFe9cY4YcA5p/m79jGVq3oqyx+RTY12ShXWQlVp8bjYgDxvjBzlsvhyxgHRug7WO
flKlOy7UkP7UhkwXRtaMndHTeVVzh1nL+yhoUTkzo+B4AK3quLfMcu2tsbQOi57cL4x7vaV2wVLj
/rlBDVcfYxH/j/v+/Io2G7hF2Y5hQ84b1GwyIY+oNcOUgSlfRnATaJHICAzREJRLeDU/4spWHM3U
5YL45/frQCxiw/Sp/H749+/87cvfT7f8erE0E2y4GUhceQrX7C7GbMxM8ZY/uNx8P/bPt7//iT9/
729P/d9+/fffw0RHKqgBVRuyJhkCy18Zlm4OzF/amTJeMGrLnYatDMAferfKQvGkz2a0c0IdWF3Y
/qQpNmG3K9HuFW6xz6mu/TIm1XZK9n3/QjYNV0MgTArrwK3j1Me0ykktGqY3lbJMK8e5cUUn95qA
8sBmibHLsMTd/PcvkfSR3+eywWm77i1YtirUT3/dxC5KTXxVfI/qAB/s95dKeBVjnuXeRnfiY4bf
OeitQ5ERD8mdf/v59/M5OR3r389Cclzzt+e3Rfy/nun7kZ41U1vaBZUz1+Dfdy3P+Off+v1cf77/
p9/5p/ssYH4Hp9lVSwNdNlN1HGg1rhwLA+L3txB1eTn/+6ffX33f9/3T72+/b76f4M+3//TYf3qq
rCvgeph8FvUyHGHQRl+JuUHIq+UAX77/xzvNEibx335eLA+K/jzo+/vvR2KAFWHnHoZldFB3HNLM
q/kyKJzpry+/f/R9I6MNLTLt8Ofhf/6FP/eZ+mCu/r8K7f9KhWagAPt+q37r9Rad21/6tUVI95//
eqB2U/+xfgeTSCX0f0jRfj/0Lyma4/5b8lSObduLomyRtv2lRHPNf5vScZEcIypbhGjijxJN/lvo
0pBMD0zbEvzWv/6jWf7gf/7LFP/WLRdvkwRYLgWUp/8nJZr5P5RoniN1qVsOT2ozK9B51X9XonUR
ViuGUQU2mTbcGUHv3ERV95hZDOOd8aUe+ubaN0xN67Gng2IZ8iaeThQSbDAkkWwXJ/MKJE9Bdksw
QEAWwMab4QoUmnFkVDpS0gaQDcBoIObeQ476Gcdc3bU5YfY0ahEVCpkFUdSgLLLHYhPeIjGIHzxE
LHqdm08IAly8Yaa2NWaEVqPd+nJKzF2rh8VGhq7LXM4NtxY12qox+tnXHcRNMqeLIApEIiVGZIf4
nJOHWMKmGgIzY6CPATlVt6rAUVHmhyKIjsTs0dXSB3QzdeghJ478hLbtNliE4OFg3zZL7kZTpg9I
nPDHEJ2wr5KZkQuFM1398qTT8DbJOztkEdtEocYnT2FZydMYR7XcdaMbncpRLLyNgQwyc4S9VZu7
MI497BORdRu0MbY4jpejPeSf2B9IVi3A//WFMHbErSNWByu9MjD/+lbU/ECnj8hLU89tmu/jGAU5
GHVzRzP7IDiqTl3hGMd0MD/qRTvmNlXO1OuAQ10+AnWx/CKqDrkgYyvPVAZ4P9h3gQgRMvXhGhUA
mNj3uW9uMvMJ9513MrXC8ONguJp6nO/nFHEOOhz3TGxL2CMA8ewM7EGEjkhrrMswWRkyFK7/gGet
dRA6+kl22ilBwXGEIRTdxr03+rpXPvW2ardmN1HfRUrepGyH8Lv6pMUFN0GDwmcIgBmYii5lbtX3
c2G85OVc3ei18zwSCL82JRXbFOjOdUhQnvUaGa9VNx0g+tCy65hxTwNFlY0Nd44C+Rx0hKmLwDyI
Orxa7OjQEpHeVJXKr7L8TsdDeMJ/w1QHrhYUTns+oSWgSG3lfY1C/cobCk/fBlzbDI+l5iHO9ACX
EFVKVF0f25u5BGlLF5mdYRKa27D+NHi5K+HYzp1F1CF27tcyM8p3WHykJwR9fq8xsofU1ACNF739
oiLJPmuS+7yEhlc46cWx0ZsDjqcRHLIjcKvpnClHu2v6Rxuf40mN2RV9DUjv9gFF5HwEJosAPlSn
0rBviFcyAXEPjO0d07kPkMuXIgsPRh7uO6uqYWWNw8ps8XCq2TjEaLb91nV11PyUu47smlO7jBeK
PtkzaIbf8BkTw3iEVkUSeZY92GN7K9KI2Kcw+MzwAG+Eo+t8rjktpxBMkaoIh4ozG/YaABHmdoBC
LDFuAA4New1F7kkEJ0N7cybvsYrqCkHhJosriXf7oAZYoFPs3mge2/mCLs3K7cgKSQh30zNrrUkP
wWOaXxjX0/ukSBzFmF4A3VBt2aeCtv5ppEG8jmjW+BYJUR0hEBRIsJM9yFxbWcBZH0uU8X1MvPso
6ssAa99rK7zDuXqsxXPOTi5z3REunBHdhgQjrQENQRrQnDt2So8sQc7dMHS/VIOp18kDLA1FVvg2
8tObJYgC4Q4m8yVbQ+mWvYurRVCVFAj57Op2DCPIti05CilyofUU4bnp2k47W253zcqK0K3IVht3
wNoHK9T0cdOg8yy9iPdHvBkOOVpplXg7XXWfjU1cCx3cHbjfZB+bDam5Vv3ldFPqj0NibFoSgfwh
drO7DSoq9zTU2lMaBwSDmUAAMzyBRNdAeiqmYsbort3NtAV8kuJ7X5nuL8sLnmsGPOvSYMPI8BaM
5gsNnuh2ckOM6oT08H+PF97atYqm7FrlX1nadk9UOnhYrQ2SXbnXLZDeFnt/gySQEZlzi038UBsC
r1AgSPiQ+rjpe8zYAxcB5dKFcaYvok+Z41SwQ2tDzbRTqpeY9Jx11GNx1PkdL89/1AhL8dKFBVOd
8Sl3aDZOZJqhSwpulNFgktbznzOEhK4wsHHlw8/MCLFdJu0BmW/vOxO2yyJNfdNg5JSlxs7Ad4DK
FGN+hKc5QARJrMa0FVPESYkIopwI+ChMnKQRiVXsXAU2cAbeo4fawk2cG8vSxjvXQNQ1zIexxpvb
OaQ45zMLh1lLOKrhkLHMY9Kcl5ljo71Ai3uacHT4siSEfPKaNU3GDzmSZ0d85bjz7CaD4FC9inD+
cBWNtro+2KPVXxviFKdE3ru6Fd2F0IE3XksH30IHQ0QiL6KxonuykZfBNacmQ5aQNpfm54l1NoNR
Lllm3tZIQvLhGHET4OaR8dNagH68xp9TgrR0Hba1nC+tA40zLHN97+Yo20DyQUlm7z5b9Mdjj84J
FienYlJASP1tZlmAvSCGwO7BE4b2TRydnA2HzGPpT2pqjzbWrIBSf08EFJkWZv3C9EbtBUHguDEh
j8VD/j4pJDOtFy+jSbQr9iw3gl3yRnGA0V5ngXUa71CUd7Ydh09jpu2zkYGmQs3XzEDeHEedSVgy
yV1l12W0v6bMNR7zZg9B+IfhDOUVedtLUc0/czMgRaTlmMkmEgsL2VxoYaQkmMTRzgs07Wh09atr
J9W+SsOl409rM5AxXBnk2jvPmbMHuI9gXuE4Rqzf20oG4o5QGCoN17j3bCZluRb9mHCkjE2wd4VI
fOGg6aU1FZCoHbYvSW89uNF436BX/dELtFwSXVgZdwRUB9oTyxIqT9W+OEb4qSyGKYwwm1sHAbvv
UcGsw7bQ98Caik3CAPIBg15B46duN/hkup1egaOKmRJgvZnexNS2t0ZE88KLb+xQWO+9HtK/wdh2
am3j1q0i/aQWPV9jt867VO6PoAzelT4PB93KrEciEfCah6lzQ+PQwlRbI+TTOV+MsN+6bhVepU0g
fY3WFZ4e4uM20oBsOGNy7EhNtBi8ns2+zjdi1sq9He7DOVBflcaYR2Jse0iClCEk+soDkHt5iQfe
D2kV9tarhdqblSJjZ7B+FWHM0pjeDGL6Uq5+4wARx+VLG1SSzztXZbgjzXRaJxGpSvVk5EeNrGBn
AsVq59ckqyHRqvLoTV796LUcxNIz+58jPbHSrnBnw5ahsdIcStBd8EIfeKt01Isk7nbtwo1Bo3Nj
pnV4cqv4PQodmym+2/GhED1VGwj9xkg92vHdUmf1Ga6ANLB3jsoleSXVE9ferV2HycHBMEHWpLx2
ZXP3re2q3Tc3sMgrN2bvYXYa01fwWM4R5SprdTuvU8DVoHW+BBd/hJ+FtilzlOHacuAktUu4JiJG
nI9AAWVu/mI+LZF6WjYea/3OVVRJzYs1yPqTLsJrIEoUjAtpHFkKFzgssMkMkMVUkBDD4nl04yWg
shRrnc4PUui42GBIJHDuLjejc+AM41dYFidlqfl1aswHzZEfDQCma272h8nqzqxHrCCuiY2WyYc9
4CUwOCxXYzeQczD8kAPsqwzo0hqPKnjo2ai/MIpWK8Cp9sXtrdOs4Dno2i8z6NSpcmE84kFHCWWP
gz82duMbTmJtpwUunAqgAuCPojtA1VkYac9uZ6FaG9RmcEv9UgQaPLkh+Sxd2HrNYEz7IgAiVzR+
VWqAKafZe03w/QYV/36MDWkvF61/ZD0HrtuS/Sx+DZAWYfK67cbp9A4VSZJv2SZ8mjkx9bboTnnT
EzjIMHQlRPQMfjZHz4Pgm3gOZjbLY74fOCwKTGUxOyoQ/66o0B/KAZ/3XDCEY48Vp/Op0dVzrhfI
JPrxE9MlPVaBNjKtWmBybvBs6wuzvTT7YxeGw+8b1ueD0st7HHQ6pnEUS8QGuw5HHGz+W2KuyLmK
6vMo0KsF5Rz/Hgd+zwS/FZBRP7waSwiEFRnh2tQlwjIP6cFU+71NEyMJbW9NruUiH5gZAZHstNEd
htELMKE6BkNMXF5ZMmQr4xeD+fe2a6tbrXGinUGo+xopG+MEsYxvm+4Uwq+DW2AxgCahGuUz82ex
KGoHakvfzFB3MYP8IB1Z87MO+ai30MwZDT9W4xRvGpd2pDnDixIMK7JFxt1O6r6Sjr2VSwuG8mSu
nGvRd76zGA/75Kb9VNB12T/El0yi0W8ZFDKfbk60VsNDoAHoHJdhcqTvkpbJJQJwdTa0QG3zJIZK
68YX10HZFavYDzPU9aB0vXM/p88FTtrVCAf2mgzpzqjsdd/hR25UEl8NVA6lrEAcKf2BGRuTXJqP
fprjiEpgVCLyoE/MWA+CYU5eQIjrR0QVso/B2qHg7BDerRtSqI5xjodqMNuHOfboiofuazwW+6nu
FU6D9Afd91crtndtadw4g/pQ0ssZDFgvWn1WqDeqFjdFUIHBxFHN2CGYL9gzXtvEI3mQNLcBlo1b
aeYmtJmkLSub0skC19EC2f0pyeOjld6mcFaCrIDGLTaW1KfdwK64Vn2/z1G07ztN7JbQwmPANQuS
I+1xvOGogJPY3neIZ1Hka9twBHECIQ5V+U2fDdbRhM/Sx0y8ukhetYZev6fTv5UBOWyRek4G990e
zTvO3bu8S14Cs7SPHlH1hBncWrbTbSjsv5+omMGNVGWyr4L6iD2JC0dpgj9idimd+UWEmTgF4LRX
Cue8X/XYy9EcJwRuc/h1BPywC6J9oLwUCwhSFgJaOEuzCVOQuU8rRnv14JFPBve4H+Cuytw6eBOi
KiejkxkKXlPTk9pqoDLFxeY2G33qHlh47qMO902cUURmeJQ2fc12xDcHeHdDdoks8mLCGL3/pRwB
6ZeNqeH6C9ElSSaiWvupdWx6a8/psLchK5jq+tYdJ2IoE2fEnDISP7+8kSiJAZKSA8nOSh4ts0LW
tugKPdWZO8nzlSX5gVYI+G5xncB45r3wugHMewZ9pb0IUmiIWhumTaFRR1HLPBpI6Pa55wxbMnlR
YKvwJ9VQTV0fMo9SEvucfBrGAEVPr12hB6EOvhqukfhJO0DVciAYuemtzmzOD2eAQlxen3UbxIZm
qzPkgs/MTY2V2+fWViPpWqdWFgnJ7UNK9IAD4PmYdOPO6kt7xQTyCZS4QnszfQ35a8Mk5kGIL3v2
nrMxQi+ToBkizm6VLGh2cwK3laoL/O6JLEgkyqNWHDo8bIFCVRI77YdRGftcUTIBUtwxdr6LQ+Ot
M4iM6ZgCdvprSw/wWCCKl9PsML/r4j3onjloEKfFEPFN492jI7Ei7mfHFJhUQTBh4OpQQIbiC4KX
d77tJs97E3TKXOzTXdZtBzpjoRsCYEI66TUY0SuB8EjCxiCwwYIEXq26xBwuLTO+daTHYisDdzdG
WXwjKPXXbd2A7ku7Y9Q35bGwfIlZyZoIA5qk8TmMqaKFtuwB6IxwXNqnQAuJ3Yvd3i9Mo7ogO/2M
ZfGEeR7jBvY8tJnzplkMYwMpN6iWPJCKcE4JdMgAmMBE3vSd6Ja0xmgF+95ca+BgMYjjl+aw3tfp
6Jdzegef4NCOxVfFXpcpFuplh4mllo6X8kkBcRhGTGeqfvY0tMqpSu8aL238JnoTiuRcXYIoz+YE
9bTzpFoWtIJWyCxuOa+3BOgeSWX6KlsOB4EoxwqqaY3N7qw0wnrJvUDLN23mfkpXVpm/6+SHVJX9
UOkxvOGUcMfA1FcgLLCjWgBz8nEPBARlq9ncQrtivWIb59iIFlpsno7kulBQs8DBKth/RNanG6tP
+oYkNj2MYdb5iWnyAdU/QI2+DvbSIj5YNZ+cUZVbC0mdDOQ9slzarH36Xijj3I8tEUrkrqSIiHAC
HZw2QIuWf7p1dYA1x6yyRSILG4k06Nwne6HEsGX3677VD1YblDdsqk56rN2VJLjQ7bngOXiM+vLB
RQe5rPDbmPqG4ujKOdKGJUaL/stetFCNYb+E/XhLAgAAFzhDcXmlwXSMhPYRBSaaFJjwJKAcdfLe
KAE4alp01YTCG1W2ZVED7m6Zd3WLbMobWXEZNuJIeJm9+uc8WF/x3DxlUHznkAmlOzw3mI2hB/yM
AtwvRj2dtcj80MbqYR6ydR9Hn71uXJ152Ohef5iT/LVPDdQ35LwiG8o3HbmYo1aSVTOMnwYmq0AQ
ROvyObBRuSUBnctQZx68CGAjZPwn05aHqUwOkPc5n1Akle1rUcnHgV0AUa7blMUc/t2+6S34gGg9
lLbLMlwR+NR4sXu1EPP4QEFmJ+UCWNXNT1cxJSqg7rdO5NC2SZ/h3PE/Bs3VYReiYxxakSFUbVKB
oM4tP2gD36mDlX0WFQP3uj6bNTFHOsTzFUNBTiprOqPe+2iFdQok7MkBHHA85s+jDAs2Usi8E+qy
VqfvWaRfk4U+OuAIJ79gJd1sP+E0NqAuBsMrViIk9Ab1Y5G7vl3ml2ousSXfkdHdouHPee1F0t55
HFMhONcKp19F+CWRG8inAkG6GyNOFEGtSR9X9N1KNoSp2I4DSM9KF3VJ06zqjtqakf1DrtgFEVH4
jFglSdyjJ+l/FDx8pgfdwsmlGTr+Kq2EbVTiPQEWnZCmzq9qEXvIwMQiA3g0Tui2eIP61eTmbSsd
CJx0tTu380XbgQJRuX6uiq+JPpiNGCYylUkGGlZnu7tWc2Yd0K8rehxEQSWTb4E+fJbdtfFGwkvc
PkCops5B0ih25ek2Jf/b16IIZx2y16WZk1dRSRwhS68hDTRw+bCre908GKqv13MwfoAnecuhStSR
OjkKYx678HRtkNLuMvnXaJ6ewNjhsWMASNiQHmC3CeCtZ/jGtJq2lFVy1mHeXQsdReLsccVzG/aY
tULWHpF4tGqCYrrROK1Eiqctyip6sobEAl5aUEOhZY5ZR+EJWxpPwjspCgOxagup0ENSwqG/kmNC
LLYDX1lE0r4ZiQAbXSRYyLVNSZZU5hwzbBBV2UWrrpcwCHmXh1tbGu85UKagN59cxYQAptUKVXN8
aiaDWChHDohMwnybkszCcl1vjY7kqiAS1BgGfUnT8hUOj03ex+a2EdF1jruCdrkF4RV6IglFhEnU
oeZDQQJ6I8t9DXv+Vl7m7qdewuYY5sLlKkdItEQXL+DgYErtH0kU8FaadsU8Cb7boSWho4rxVbyg
brxlsLNwN8nWINFl3HFdtPZi7MBCtwnpsBL2uBnkzxNduDoMH0sPyKGKo5ekxY8qB+vSs2h5RgV1
0/bu9Mp6NBTQKuGq6GzX2FGjkKjVtpfXsolrUuIsti1J/1Gr8LFFlUoaWci6E9JXLRYAb9M8uCnE
qq71MGqg+QTtbkyHdkI94dIBWsUlV4iSRv0WkCMCKJiNK2zVCydLeXfozbcSoAFm6oojJdBv0FMi
xW7FPmlzahTX/ZXHXkbUN4FPuHv9vrL3qiomP4pf6kkr78igWBk1h2Gbh36XRo0PZddXuM4iT3+m
wK3XDljgo6AnQgWS/uwKDUexeIKsWx0Sj00YeQzmRSeYt5GZzXFtEqxDQFyWVk9Z4CBelrjf5ZSy
yRvKjZYF72U3pzQAwbT1ptfTlUp3IuVpEU2jhumf6faTwNB9xc10HM3sc2iBLgp4o9BLXy07v8wh
iH5s01VvwmYlxCBvEuIKvPxhdPin9HuXIHQ8DzAxF7Oe9Sac4cHNaWEg0NYRNtFQCIkUgqZZbdlV
VCmoiHK0N1Y38FYTGEHJBRZSj9Ba5+neGJu94XSc+BppG+1krKYAHO1DQEsnAtewcmI2cLpoj9kQ
3GuB89CYwYWygNb/7GENARemg1xwOMe9BsiSOaPk8xIaCswhrgQXJhsPbwJew/Rd8ctQ5X5l06ec
6rOjB2JjlIz9zKi8isg3vJji29plU3xbZvVbPbQcsemrpNy1R+AAKlzT/12XGoZYaTsRq3J/lyx7
AxOQ5pSe2+zFHpkcqsSm5tKrrznt2aZk7FJod5m7RO/uxTi8MF30s8ZEXOgciYb+NfOW9NL6Am1H
YnjJswzhPuPYi8x3M2gQ3mWfxA2PoXdfTPa4NkS5djwwEEiLLDI3QP3b97VER9UkmIoJYLbDcxU1
b42T+HXRPFPlWduoc2+70TlrNmA0WP3eSjfSx75rf5QyOC7PVcsEWLR1omLdteaPyqsxky4jp/Fo
cG2NrGEXRPkpzC6Vk/8A/Xg3wCD2cE23AfZgklAgwPFJop7ZiCnfyTjYNIhCrYjVx/Sn3NgJlsjV
SGUCGhICprmt22V/os816mO2OuV0NkuWyigzHtxpfoya/MdIo6M1YxIqEU7awMqH4im1HnnXNpyl
hwjddsc8pB69ixy6y/J5dQSkx1l84U/e6pCjC/s+aJu3oaSrNcdgKOyOvfaI1nWJn14yIoZhb05R
vBIpCrs648po0VsvzRqm1lTd22n3Urno5eqGK4C4CttdaS3xYPZ8RwinX5MowTibiBGTYJ+4um+8
e7xMt6gYDzWgNxs/H+nEhLtV8jlaQppwAgVdfq7qjoyQRHsc8S7xzt3HMZ0qzfEY1iioJymeG/xc
n0wV1ynyt29CltklV93NbXrh/X4kwNRKmRs0GhrrBBZg2VuXSqC+7NRnkTJwVRWkrDF6pvesWAlr
NI2iFWtbFxf7NrDeaGyd0qkX+CJpWvcwEbxwlw84adklL9ROlkeruwsxCrYcIyiWz5Fl7CLiH7pY
PYqYwlsztzPmv6Qp90GgbWVSk3rE1KXEwFmOTJUQ1roBInLZPcA32baEd7Hs7kYLEw+L4o0oIj+L
8oflwG+1+L1I6XpwTSv6WxLx1j2Uzdp0fqQJSlsNS0si/aZ1nxi0/xhQgMZyPLHDZrmq9BdjcCHN
Tr9yE3UUSuH7iVN+ZdghHw5Qh/Vg5CdKD1TW1kHoNVnpZAhYwaOg+4ATm26CuB2jCLtr+c74+rUB
nWjEaBmVyEDF/8xRT+eMPS1t3iykCo0V1W21j9loPrvMepqE+9Qo+u40Iz7z1n6cEhsIn4C0UD0z
x3xDvC1hLuuEE1pz8yup1FNOrGUik3tmzge8gutkYtCKvgKTy4WsGq2oHm3VbRhSbSMv/RD/xd55
dEeLZdv2r9zx2o8aeNN4nSC8VygUMh2GpE/Ce8+vfxOUVfpKlVnXtG9WFgkEAYiAwzl7rz2XSB5Y
V8B++wvswd4Jw6yHag4S8bUQRKqWyueYp15Isn3tBU9yhtK1EuByQvDHImeNNyuY2malpOS+XblY
5iEvoJj6iRinASPArL7cmLr7ICvSOeU3UUzzF+eKpS4ydEAgafwgkknTeX/mUnwOEG2q+YfTo3l0
5WMZAYjISMYZwTry3L0/4ISlozkRksOgqECVsw+fSsQibHaaUD8pPFQ6jsx6D7nVJ2caindR6T8n
sbyNCpl4HgNcdJ4zHrBHTdD2mk8Z90hhNjDT9bOjZ4A9aEimiFV7Uobs1MqU/AzKUYglws+8L6Hb
l064pyDoSnDpvuCdMgNmj7MIYr9+WFQptzatpyaJs97k8Yzlc50xfrokWksFK6XKhCL1utrp6Tj6
gnkQbcXBOGk9fkaNhvgFmrJnjzeLI8dnxz1LDtQcfD3wZsxC2hmq5gxIyVhPErSCs+zEClYCoFHS
AuqHe1KbaI0RzVWCANwAojBSDbunNF9UeDxGI6XTuFeCdqP1CuIEIvyu/KT1ibKKO0JARn8PpIhD
tMCTtOI0NOoh6HE5EfI3yjXXbgERJR72DlnUcoD7GpYvce1fYKFZHsbLimE89uaLA3C/07r3VKAo
mcqgY1WGF3DTQ/fQSvkrRLymKPdtWT55av9sUH4ah9bNM3nk8G2N1LJ672X/oBIFJy2yykSsKGGw
QHsu0k1XyXMfVG1oGJjQIN4Fur6B0LZrLWJxMclokMfQjlZOSB+JFgOhOT9Ti3OC0eEAg+ZGBo6c
LHO6WWAV7iWhd+eNIT2Q3TpYiQzpm4ptNVz7anRTGx57EMnsfdiJhB8ypVwnUsHtN7oKqWf6vB89
nzuSubAsigKlk56DhouKlavcdYP/WLbFva5pS9AKM7IDhMs9sCZobYNsKQgeAWoNirekfo7HDXv9
TlSsnZd7Bwrc8NUbOTrjAWNVujdi1IS+Z+07t75gLrhl2EH1of8gx/KyatKbYRfScNAkgPNOpzIO
wa8t0syd4JF/Hjfq4vyxNlyGe/6HXHrgjWP9msrZXe0tDepq2jn2G/cmkhK1HuYhgmS5dHJ6tdpF
HNC8W9Z8YAAHCzAgMtyVpBGHmzLUI+5hmaHcL33T1lWCIuDCQrLyGTxTmQAzXJYDUIN0Fva8Drp2
XRjNyXJ0woTqxmnLUy8Yhx6fAFh7q2BQNupTUxPE7q/N4M87v1+bZn1S/Wd3DGW26UfQmm9EWzd6
Qg50VPq7xltuPZCiWbtO9OGo5sHxILT0er4xxfJ1cPSLE0PMqL2NmRDBwWuKA8gzoYzAMtFEZjG1
XD02yL3xkpBNm2tkyKMI1lEIywYNl7oYeGvZUG+EuUFa1Q6qGOkCsgEyUAkEdSIAXSw/j02mW3ZP
+CgmNtkf3RbKk25WCtUaYr4F7AGqADdksz1ovbeu6E9sqXCfNI3/CyG89hkizlfMb5O5j37Jf6/+
ScNJVZU+Xaq/kH8+VK/en3zhD9GnJFp/Q1Rpoo76u0jz76pPSVL/xgtJtmi/VQv1hfEP1aeKtJOC
Ot3UsRqTLGSk36pP428i/5BIkwzUoHgq/rdUnyALUXX+xh8UTaxAFFEhLaaosqUr/LG/qz5TsA1e
2pv9QZcw7oxCF1WzMZad/zZLsoSXQzNiQL5mf24AxotyWWMMUWN1b9NNOyPfI5dlpdWKAABgo9aC
LECuuE5VvM9zH3S+cKZQm0e3NvdFIbRbladsQeL9s0sF/5z0wwhR6VH4dGHAG0ngxlcpYdI710Av
IUN2MNxjPLT1tvWCZ08YnjyJ8RlhUn+dqWj1w5aQb4wJQzwy6yxVKldRroegHkIUC36r4Xs+VdjH
5KBP06wgpeZwP82qMeOlnTmk7ZwMIjUVkMr++II/Fud/XYrfdjN967erNG01rQQ1ufLLQVrRPW3E
hTGW1kpoMJqnadah2nGpqt5VGz+YVk2TcKy+nWRsf7aOUBbIl+kTAI1/n1WFJkRoOX5z+mj6+vfi
tO77MMn0xWn5X2b//dGnHX3v14UCtOn9ottUbZERD4bAM80BWvhj7vuDMhT/WPe9natlIBh+fOX7
4+kr06IXkaYQ/Qijp3HX3/ufPkV5ja3b9Mlve/xaO22gkTui2Gc8P8aQzZB7Xyf745y+jzft68eh
pkVvvCkEWSVo8Y+/J+tUrv60jEwCXE8G+hwqHbWryTT1x3KSFodxavTG2WgsJ6Flp8i6SFfTqq8N
cWGhSuYfm3ztY9r6a6Px4+/F3z4mlMnR8JoCuDnNTlv92N20+NcfT4f47SzdipGSZ/nksDAjBLMp
5Amdi7GwdZzkrmBCUW6FjKJ+ibTUtJyOWoZpo2nzaXEQvGDbXqa104rvPQ16xU6mZSocku009/3N
hM7uyE1hn9NKk+Qm7G6ZEI4H2nM0vamoGSR+9z1bOwm1NhK4i+nzLompT9Gg0bSwOmyUggw9ahA4
kKmaeajexZqmoYKl0sVBUrpN/HKPF5OwNCpKega/s7Mh4SRM34m3X7OSBFdH42oS+BnL8r9mp7Uk
onZqAH1kWpom0xen7b4Xf9vltHL6eNrw+3vTOmSQjZ2Szl/CoSMBCIHjrelzbz44xW6oU4WWIsKV
AADfzImql292iEKGjmrqqWnHHwrAbFzA/0wLCmzH4u5JyKEa5F5QIM4xajkOan5NtQgLkqaAVmMR
Kdjq2r6IoRB5AX+9Of7d09z3ZFqX6Eo2J8bfQGfkegwF/mIkEgCbCYXyqAY5hd+GRHSyQJ7uei2Q
OJdJpEtU5w3S1f9C9Ix0KPxsIfBrd/iWAP0cSSqVXyAxbUlLTIsxwk614q8gE0HPrAvhosgQe2a+
KaU26t3a1kfEbTbCwYwit/CZqJcVjICNVN/wK3hVyA0t4xInZXwmoUSXBQErizrfWFQcOt/DPTUH
tp7V4hrHYgqgxLzcaoLxx1xJFSkGOrWtTFJjH5G1ppcYA49lbhM1ocxMMprT7PdKvxFPSotgdSIF
TRNvLDD7XpzmCNxKSyUe3TO46adJiPPjykikDeC4nrTGSJsR3FMuVsJKL3TCruTYwYARP0CQVZZk
pCgaLeqzbDXt142ojL/c9+03zU3r8gh5vdGoEWRTEYeUNFrRRy63WQ/aRyvGErTv5Wkul+uOg1kF
vWklmuMR2W3DzBh/YYXhZZIgefGnZQ/j6S0MVH6VVm4YJhmVuiidkTeDNQbljK2ADdegdtuv2Spf
E8aTkZ8PS6ctVKopTXLfGf7mQPFngHLQe6eS+TXJ643aUhim14G5rYrShGgxqHOcuojiTTWF3aAA
coNRiAEfAgoeZJLtlDT7a6m/K4Nlf49CR/E25X33Apqixn+F1EtiDzcYiZ/wzV1lnjOUxyS2tsNf
xOXCs9+sMvcJdmU2Fous+/pp8a5QcI9/TLmWvbnoLZpOthdG4y/kcqGhv+uNNeR7fzi64lnqF7n6
q3bQ+427DgpbwdqWXG43r24EjAtUbN5rrOxJySS453a72qR8lGrieQA4Nn3yoEkMH5g1BloLOAWD
NzRMG+zbRMEe9Qyh3ZhA8dUHXV2r2kZRdqhYjQ99JBc8MEZM60UhrYvgkOo3gsF5tMdPw4Qw2O/U
cJ94h0LcZCh5cdWuFnjNUyYKD3ioq3mmrEoupyzAj1BnKqflHyT8HKyNQJnxYAufXVYS0iPLUT8V
3RwpJXt0shORnRjxv2gL9b6Hghet2voxRlZUu+es+qU3q2Jr7mDrkk4zsQb3twExB1T20cYTNBx+
15CjUPC4IbXnvOIY7R3dZqub6zJmbL5WXlt3oFBmhWqOtK4c7uNy0+R2Kh49y8ZPmPR4pFx9BU++
WXzuMTTARBOdPHlUDGtt8am4mcK2E9coIUmY0F87SYcYZGu0drSF7i3wEkitVTTYzY0qAmvRnlx/
Lj1UB594FBkZO8TbWJmhHe/1TaesCNeQRteKj8qwh2jnpgdzBD+hI8QQgzrPt2CgH0kzWRMB2YsE
1IV5qq/MYuUN28I4h/Uu8LfNwHOhzDrqAIIQMetNLQ8u99Eus8brDWhCdFewmKhUFz7RVhjE3sO5
wG3aeVuQUS6pUX7AZkW2V/vkmVXxP8Urspvn2C9UW+kzLe6ScINJoyKOF4zrBDto5lRb7k5szXJz
E6CoAzgLoYFoNUhVkAY7jVr+bpkmy76CNYTwz04CvDQXiWW3qm2YO6wRpG4u7rOLJiwk9WpF20Fc
q9683GCg7eCrUuIyTOhz0RZ0HVCgDbOymKPZATut7oewny26l+4BmEewliywcHeVvGlRXDTNHu/Q
Plh2hH2x/nZnWkTV7aYd4K7NpI/gBQ6oToSlLVcoG1v50sZ7ZH7ilTp3VXgWEckaJ/8JtqYyrPSG
kl564Hb8bCngBfaOu4qlc4Z1hkjSkjj5oKLUEs9FsBF96BPeXFKXaj0jGx3F87algnPeoC6QEK1t
mSd/2hMQqGeVsA+KtypeoWMk9X6tzRN1CQW+Tcg2Uc3+IpBkPSAW1RbKEXEfycPRGdmaIUXzsGen
OPw5xBfEWOFBhTRndMEo7PRpjFbTcOJKTqVDPmcvJR7VHoLHOdec6hvbOFhHZRevkjV6VaFa8h7H
EoFKhVnJBVNsYOKciY9CI1001QMDJ5Aq2a5+0ki1APeLFtW6vsi/HBQOxZpTI/aeEc2PzCNxO87J
KVdmvCc5D+bZst2H7BHeoeqviDchN6nRzy1T+R5pV0XNMU2x1O6bdq+LS++N6pDBQq6xEV6h9s7y
iginQLDniLcGvrYQT/yH5DE+gJ08qVdhUQ0Xz18OWDrCxlVOHljJtJ4BrsQJDs5yk6+U6CB1e0E9
FM7OHbN8D326zKExCDsrums8hJZ2fEdsGEo5KliSKn20RunwCL3FeifUhafqultjdopsARrCxr0b
doCnBnjYj0S7zH5F7VUbLhr0xzzLwjx4EhUKFBY+Mb7GWpcR7zp7ZB17iKIx65kh7vT2mXDVBLse
ripFWP0d0rawfCW7UFGO34AHnSkaPzK0gpkWIIeArQiT8h7Y2LUHLEUIs6psP9jWEUk0ZA33UILa
/hl6EI6cw8z3HmMUF011kN0TVCxbZIFCK+gpKKhNgmyof2Fz7XVUS7QsPqjKuU/MNNtLwq6kRN2k
jGxWkGOH3tKBTkZdNUPrYIFzZR700S+TTOXs5D35JOKQmuwY0Hho/BrkyzNE63a+ai9pOcO+Y6gW
CWQDrIcYZ4MGXRDXRStnzNKVV6yoy7uK+Jba+hbP41mwNEitzt+1wM4es36un8kNbtQ7BdveZTBP
dv1ZLxbKi0NAy0ZgZiy404wF6E3xF7Zuwc29Br4t3hvHNlhw5lRKU4H+2FlzB6P6cuY+qGfzV7bG
6erwUTzWwkw7BhXEglnh2BROCdyxLAgLZHEz7QLRzXbWqJRn/syzpZm31C7vs49sUb/DR5+jkZ7J
Z+WYrOVzT6NAB+ABlQtPTPIYPIoKcP1Z8ahdGsfGaShW55AEnSsKOf7rRQc2bVP0UORb5mgvsM05
O8aikaE1Lc0ABaCtOehTkJui7La9uUUXKp2DjIGls8EjFu9qakTSl3KVnfxFVyMPWrnlheHS6As0
2G6xJNe/VeeNDZRBxlcGPnZyHLaKYZOpfcNZ3h7WAZFqmI2PKBTn7QsG8soenuEa8U55FN7FG+jo
htz0q8tjgNXknbaO78QHdxse4EURpY0JrwZHeLrpQ7oKOKuVf2c+47PEZ9IjYNmccoE3ONjuAmhJ
QOI53aQ2Iy0Psy5w/NyzM2zZ7vBn1AgVc9kfRZ4wwkSMnh6kq+zazb18K48ks5bNWcP9fEZGe6fb
CqZUs2Vt2SoXzdb2yr48Nudi46xe0P8N+2GfHxXYHLa7ptpojxTkwONNZVFYskgxbnGtHN4ZM7xj
B/jY92yRzoQZI529tvSeq41G1PW1X5hbZ/tSvnb7+NhR4DNDPTlP9hB396g+hiXZJju0YcvNcZyf
gQ87ODauPnOqMg8QEJeyHZyrjQ5h8Boes6vw5F+6ef0aXK1ZcEU58Jnf2kW20WYZ6P9Z9ew+4oiO
WgGsME08TcCcaQzeeC4teWs80pJx63CFR5gNsjZcLKGnj214ex4uxR7AeLYJj8Jamxt77ZohLnHs
ZGWdE9tfGgjESQrPPTQr9vBc26gUZpQ92pZoj47y1B2vSa/xcnmGBWOv3BWdkk2043a4Bddq336G
R3PV7PNX/EKwtTWexM+n+Ohf+oXz6T0nv+K1yJWgjdF22q4+WNiXAG29T+7rQyLby/pFfPDv9NTW
aVtmeNQxvYofyZwNRSiyDyMaZna13uoXkr/qItzld/HafFUfimeKxFFb0Gd5LZ6Dd3RAx8Cdd/fh
LtzJDwjlz/md+hAucJObiSv5wNSmqIUDvKHLpvVZlnYC8H+m7Y21bqdb72m86dbCIzQkmjfQWrRw
+QtF4PUB1gorkYLeIeo98Urc5h/cqyT1k9lm2AXL8mHYubQx1WMaLtIDb6fwY7rvq8fghG6Jfzue
ojkJX36vAKLurNK3ikPNp40YcRSDMCb9gDJUPfIZDxNlPLq0MxmjcGnUGV8j0akLINJn3dvwFtwL
CKJDvOVm+HqQ/lP7lYYBHmD2B+FNPNAu67a27DZwzHlazvrWXXebjh+kP3a/imdY/iUmBtzvybWl
S/6O+qe305twGjA9cNdIgetAWpfQh2+t8oRL8Iak16ZDQDcDoQ3ZfCscQJWRATcu8UdP166E0/yL
CilE0jFgU6s7h4+mgRZn6d31F3FlnIZ93d+Fh2JHlwK9Gc+K+EyRzqJZO+cP/67lUnc4R8wkEjZ0
lbfByb8bHrupAZxaCSj8NCo5iKeH9IPEPI2KONPear6IZzyQVdoPXoNv7YGSEvVWbZJ5twFZbb5W
p3xrvcXY5pJKv1gUuL8yVzx7T5QKnFCocNbD3g1sAAYI1Qu8tmbNvfEoPhQnMEzhsIrvxv7Bi/SW
v3CKGF9RmZV/NP1+eOSF2LwN/IxYWCRjY0zDRhehPZQ0S/1CmEH977f94g1DWSxBZ91FOYJRnpFs
tz3bXRQn2lJeky9DfGj7VfkQnWjyolN74LqGayrHFsKuxl3yJG89nlC6QLb0Im4gC1CqvTA3PPgq
lCUb0Nc8WSMTmVNKeBJX4jFdV9Vcu7qPxTKb98SrZh7N2M1dv3nzbKGtOo93Wnen78GS8sILQO/P
KH2UaCQp5l4yGnvMeeO8Gb+G56q1tV/Ss3YyeXcHS+uYPGY7QMc7D+nuRSbTZSzqANEo70G6g8Rh
uGkfurVC81xsKDOYCzs0Mqt8RQ+VPa/O5ly70KdoP8zxr8fKfZeuhnX90dBOrOM1onZbWgfL4N6/
C++0XbJsL0sI59KjzC0Q4sgwlx8answ7nlkHsdicH1D9UChHxlvk1r/2r9m5uIaX+FjtE1pB4906
eVfjXjqR0R42AHxX8dG8ExfBPHh+C+bCpds1PM7KevyfTjlHO/MLW7/Jr9FZ0BZBRvHAGnO7qrGF
JzFaYzGCroXxrD97Mr3DqDRHobw3qyX94q2+hbxI1ecs2zBeuAuWEnq48a6VHxDL4CJJ4SM6zKu7
pdpjmCfBEgbYYHyIvW+b7h3wA35FFBLGtbqSB3W3OvcRbOVrerEeOYk3fLFnNbC3ZT1FWxs6VoDn
EF1HjI+msJswBiInuPs0+VpXkjg3ZUybxhSAOSYUpjlpDFFNc1/RKJOaj7QN7hiFEMFVx3DyNJki
Ud+L05zbgzCQW/SYUxRqOh9TjLa1Z2Xz1pDuQwrkN8hOMftos42SgberSoPaOfqCjb8rhZeGYM4I
VholaHkj++teTPG546kmjTvCCBDekckURfcE3cvDlAIg/DRh6ELhmo5kC7OAifM/zWH5W6wHMszy
6JZVBmNUX4rGvEJRQjOdZsNK9HkLYKKgR2W6STwd/atJBNN8cDEJQXaOlXabJJd0yFFGU95bbYeA
fFKv5OdCJTbok3zeSuOqrvWarUfBOCVj4ZtU6URfZOh0IwYs6+A3p103dspHxUB06DOdbtB4xkS1
yAiIAbAuLfQBZjqwh7shpXhAocHNhROB2nXhFhENJ+eEzhyxRPrYNYZh12FPhdfoZlAZY3pkmq07
nZCGP5pWTSHdKdA7xXWnOWNK1rV5vosdN15NxPRpMmH8J3b697qMQv01stWlm2DfMUOL8geXtpkc
xsbFaZ2YEbhqWkZgUxx0mmSCkMuLaRbW411V48E4xWW/YrXyIEeM13ymLfVbaz+LUFoa+Ch0E8D2
H3Na7RL7HNdNkx+L/bjd9LVQyEhsxEn/IpmAAPXyIxRL/DBNm9wqDUBY86hCbUETn+6kimpyqzhG
Vcbf1RGk3PY4MW1zSelwukJs4mxasNtzuVZoiVSi4tmYxelKMnvTHETe3ZB4IYz17ownIn5jVI7k
2ziv4eBLcCXqvJCW2M7n20HOwEIRVSdGqt8M2aw3X0vTByCnsTwCBku9zLjJtHL63tfyNNt0Cysx
UBMOxFw1Gny5IIhcuQXx4xLrZ3Jj0/y0epogoOfZHiffi9+f5qVDxLVB5vePLaYPv/ai1AUgx++P
oMzcmbVBNRFIELsRcX1tYGAefIss6EzGspcoQzOqQHQuL+F0KBfpVlAbeWFJ3XMaaQiwLHXz/dk0
547eTuYw8DdMX4CkUooYZbKDaZLLAj+aiuEW3Gz0ftNG05eIXlO9LE1pxHHzzojY8mtX32u/lqcv
TF+ddhoYoxXGNPu9v68tp5XfX//+ztfuf25OhQXFUEVz/+Mr0wFboyjstiCm/b2b7+1+ntlvy396
Zt+HzjVMhGUrIPM8Xrdpl7+d/W9/3dfs9E3n+xr/dqSv2WmDrz/Qqhln6hFR2+9z/strMh2Zuuq/
/3i/Hfn77/zxx0y7/Zcz+D7E8DJU6gNpuudyTGpMLoLgb+PtNPmx7sfin21CDoC41o/dSFPS6nvz
ae57m2m3aY5j7Ujejbf/g8NMX/mx269TMZThUpFvW9bj32dOCVg36NNVjksMNTbJth7ft9OnPxYh
05JcxNsi+drQnLKo0+Zfs9P2KbEm2dRAYI8H+LGLaXGafO/ma5Pvs/nL7/04sb/czbTd95Gm/X2v
68Ys2P9qj/4r6DkQULr677RHFy/99fEfmzJ6TX79rkH644t/aJAM6W+SLMoS2h4Ls1NLROIzlhXi
gcpHpqWqoiUZlk79zz8pkKCfqdBYJR1t0Eir+4M7p7I7irRRC6KB/W+pj3RjRMr9Jj5S0UWZiqgq
nAPnpRiA734XH+WFWxexZaVrUqp0nF3vpd+S1Lz2ZiWvRCc9FyVInF4pKGZMSOy2VqeTbwg2hSVJ
S2rXj/gVu/HZzJurmQ47X9ZwFiJWrfh7s2QErRFjCMNXqjwPBjY+raBCFz54+FiU6VHR/Ls8GQOI
VmZraIUa8PgWjn0zyJ3mCisNxi+6uZWyO8rqlzHMXngLhHAlBxBJTF272FTzysTUXFai2IYBB1Si
xrOVStBiHN13NcM7QcV2Ch8rISDyIKKTaiTts8rFXSK8YIPWEXIVbwK0BStB3ZgPFHtWuFcHPjGI
huqVRA4+g76De1YaRxT2FCJ10jmMiF+rxq+mN+aFRcGcX7ZI6Et1bSkx4WBSURhmKkK7QtJ/rVSO
DZzDMuKPtu8vQl6MBJyPnsCRwtja0UYBOHAeX0CzS6zMkZtD6KQ7txwj/4zFkqS5gzN98KvokCbq
uk4IVmjZXM3FjdD2Z78wjgI0GF8cdqklni1HvJG0WytJf4bANmtxjIilW4HyGS3+AicGiquiQ1H5
nxLAPkvwH52yh6VSX2VPe4KNTwyypNrESM2jQact7kIcwoNXSQPB1vJnhgkS0Obiic5GdjdWWEEP
rpeqHB5ojc4qbMJAbzFaDEeBw7YISBoNpKfgmGmSf8gkW41CfINQBKjVHNjwWo7alVaFyCOsY0vp
YmroT3lPhkroz+Kgg25/FKOB0JHqfcKaCEk7pbuOokaHYI5DjVlLcVUfoLsWVBF5sSmta46clg5h
+E6a+1U2lyhkCSnspZh+T3DXMskyedo6G83uMeCUgO6JRXgYf2Fc6G8kwanuDN8YQ3ySQf7Mq+4y
XsZMGG65yU2tDpTa4yUnvvdi7THssSOxW/XUYgAUmkck9fKwJgFIWCQhzFWkmLroGRhDqrJKxdp2
UnvuBjALvQ+VdhZK+GcP2lH2uIJZt5M8de26PTyF6NN0CV6JXU3OT1mKanhQtOE23pMMnhi4ibZK
wtZBqG1m8gHLmy7sqBDoL22mPnlKuB1aCXQ4ESIYONMxqA2gZ66cS0IJbkvRJPCCT6eEbxwlVO11
0ashdjtdhRzNr+IZ1GWN2gHuv6o/Nwqjd5EEXh18FmFJI1Eh86MSmcInzPO2Cs85lKa1A5MWa9Bb
N1BC3pjzLkCbOISHsK2WIPp3qVDch2TAAhz58uaiRvW1EOIDoIZVY75Ber5hensBpwrB8iLzkxR6
9Fo2zxZ4qqodbkY+3MZfsBb7nRCFB9WLX8cLM96PktteDL+lHni4geGaNxLese0InywXGInAxikQ
uatrTeanweTm3JbiuZLbVQqTAL41Q0H2V8wt/p6Q0vrAxDqo1Z7KDqv6QUNSbr5hXDp4tAmOWt/X
gkcJkn8Iw243nlvk0pa1TXX1pY4ssbyimOeAfQIRNawOda1GO8SzPrIF4jL67FR14ftPbQMkx++u
slQtx5sJQOSSYdwNeNRcjm8VV0ppjKcuo145FIcbiutSsO7drKRiK4CGW5ACJ7iQDGej6M6e1l1j
kYw0XkFxdxbq/mZg1AKZh1Ym9V/p2zxCWLnbl512VAvx3UOc5FMh22CwTD5aPypG925pzgNlD1ip
Bp/UPO5kbFhybmaBcpOq3+KPcMR3MxPOTpvuFdDzekuZBeXf+RBuI1M/qlpzHXLxjA1X3o2z2hqH
qp3ypgfhnZjSOSuUdS5HB8Z3jOV5PHqPW4IrrSM1LF4IN5zqethZWXUty4FAhkFRd7djeH8Y/0/R
MIMnaMvcXhQGoMWQgK+TPXJwZOXeJJxwzWUesUDNVg7Z98LQ1mNjhSiZZJtUU2PiRlvJaK5jg612
xdyFOWPxZquC4SYF8WuV5w+yc6vj7opJCahUtXuXvY/ShzrT6cfxkRzbBNEyjl7Ab8dDVMqjXYgE
3K0BEVPXGWXMCW8aSyXHqxG0xiEXX6CLrvLM01DNwubsVcFrxTGihNbNqg8eBZazVtF51OLXwGp5
Prx94R3HY8WycZyeOKk7SiA0bXyqXipBOEqJE4Nh8k6NTxJdD1APeb3yMMjUIAOICradUCkzmbqR
qHMdW9SqRzPIX3vYdGstkN4DUvqbnIoFYAfZXqnR7MitvoX35u5DD3ah3/figiCeEhokFN2KVNrQ
r4OmnMdeXtpRHT7FXXe20rDf9QCuK6l8UaD14O+CRQssFl56SUt1ZOBXAgy1zpqpsjQQbb1OoZ4p
6PMj/NMPOFFCdNrUhn7ne/A1hkBXcEX0VeJGzE0TGBV/LKqEeGzoTqOi0Bq1VFMcAmD9Y6P28AwV
FA81noQi7LhZJEQOcmTPR9dfDBLBCybImqRtHOCO5gzaI1bWhOtqQDlmskTTBxkUZRHizHZrYoSL
nU4ITp8Ifi/6N8mQPIBGLdxPjOKsUcJWgX7HGWnASaAZwkWiCtQvlDPeAYAMnszyEw3ZMuwiSiM1
O+ireTfDGXLeowXoK3kvZPgbxyV+Z3lNhV7Wp9XXpKaaZsfJUdFhgJrzim5JpwgmQUKuuMfGUvDO
FHKmC/pfNxMJqfY6aNYaVJm2yD3ztUgod8nr0X0rqV8wUSAyAXpTsiwCoMgZa73jbRypN/A/yI/w
18H9Eq5lQVJEqsglugk39hDI75EQbptEO5oq0Bmk1iPjbJ1m/VOdKd5s4DEPChoPHoGkry+xNVzc
ord52Ba9Q0dH1cxnvGirkxgswNJZEtIJk+avk3MHiKLxZAj6UYvbq1z0GGakx0h3iHmaq0HzX32U
BS21j3q4/a1Tf/7qD/9HUsfn1E+q8v/9H+lfu8mWDBpaV4nbovqXfmj0/YAoZEBR4bo2ws883LQU
ymKdeXXM7ogZ7SD0u5x+VGfkXyOvr1KGPzsyhQY/OuiWjLePqGiqqErUI/xzB91S2zrReyNZO650
7hXs0PuIHOFcj2lf6Oj4QWl3pAch4FJbWi7/kz+c0c7Pw1MLZBqcAYUSMGL/+fCtYXRK4GQpxEc6
8bQ1QHeWQp6tLPESSu1FV/xXArtVd+dr8a5QadXo2MInXf0nJwJm+19PxGRcRafNGv/7zyfiKonl
maWTrMcfX+uaCzzSXSTsQHud+oyOQVRdDCOBM6JRBoT5cFRfkj5fJBJvH9BsvaWuwSguMuPx35/Z
OEb71zNDBisaBgAKQx3P/P314ifueCf93yx02yHozWQUTCY0NTv4F3dCCYeia1s6oZqO+K5+m27v
rKR/HvXv9MSubnlOteBVtLp3xaMBmLqHeK2f3ZWsC49ZNNwqXl0KCjyd8vSxb6eDtDLybjV2QaA2
rsIABAoPwNhLFyuelKi7xOi7zVg8D7A0C36LFjZDhB2I5zWXAASlpD5FprjMefmhsUbR0q8Ks7xg
FLWGYmOHKjZU+H57jbNM9AJ4FKw9BSBq7N4Et38PB5GadvVooa4ylOJMFuOC5ednbtXsPgDSDluB
XqKsgqKmqDgkbQ6WIGL8B8QaWXzbXL0iTb6qo/7yOfmz2wO2u6xJuiRqsvzjPoV1bMWprCZrTy6X
aiqea5RucfQ29ay7m1QVm3//s0vKn/3usD3GUbup8oz8+N2tVjIZm/Jkunq/K+Gk40OqB8otSNtL
yYtvaaohJnw0agNZYrFurgx3sS6I0cJz6zYI3Yd7r0w2SXoY4uZiWTWM6+SkUJIDLIAOadT0Z4Wa
1MKU8a/Z4WwyILnquYi8OtoEdZ7xVNMVG/cLL3GpkPdt9LVKB3QcFcDhgiAGbk3udlYLDtMYbg2j
qhi+rYVSrY9fdGTKQt2uGN+v1CA6wB1a+iX4WoL4EnohSzeyOe5uSBCztd/LOsRiU9sEMGXnaoYn
zGi/gUSnABBQmM6B8kwcOZzwXaqQyNCTkvMMDqB7SsLu1hrO1fdrCjzpeMDif5IjesdFiqhQeS4Y
jsL3fx07rVXWUn8YHeO+fCzq/r2R6Y4lPkN275IXG0hWpCg2DdfY1YJDKMYHz1Sf/j9759XkNpZu
2b8yMe/ogcdBxMw8kKBPMq1S5gUhZUnwHjgwv37Wgbo6q1V9q2Leb0UUgyZJ0QDHfN/ea5sVkG55
xql/N2npD82sj2bkBKTb7+c6/2rk4dkzg956mGrrGAPznhm1ZS8+udJ4UNs9ViwX2smcrg72JrVP
qtyjOSwMu/G5KR/hBN3U59BG1m9udBvJ9wVWEXiGvIxCfwuFffMMygR/faT5/2F8sT0BloIuhemI
Xw7txcPobWsWlHe2b2pLN/GzG69eWH9UH7l062P5N6Ptfxr1HZ0lJyhEDxi/evwPQxrOrsSDesRg
m7Eh69iYkr/615+KN//nz+W5hmnb6tI3xS//SBI3WZ/renm0YcjBl+4o4uTLSwsbp4n8rUcp6DHT
m6dlYW0gut1k6BfQjD/UKhv8yiUl1TKx4IY7gFRNyhGaecvY9kjT/uQxEHqIttOY51QtIMb0m3D5
ZxqZXQUrOptenhqIs2J6HSLzVaYM1W2bRRuTPKa5uHauv5m84cni9x/C7Kvpz5e+7y9VydtkX0aZ
+ZXg7FtWo1q0WJJ35dXxnpZxOjpsdNSbdFiHUOS+zRaWXIoWbrSTov5QU2EQaE8TFBxWevXHAaO2
8ykqpotw02vZWtfYjHYQBMAWubce5A2e8iBz2jsOj8sS3YuQ0kdHvcCEsbuhureZZPXRGLwG9Wq5
GyaWXrqZ/HCYLognhPyRXSVAX9P0N9C0ziK3jqquoP45vWWgkanzqXRJmiDQN2uQGZU6Laj+SSGa
NN5LGI4vagS32a/93WHwHxY4HGI+mRcsL2zb+aUCWZo13Lm5KI9GzvRZFlhsmrQlxol9U+vR7dIy
/VLlWk/4Lr+RNiWHsatP8aQ9m4BNA3uRt5ZtnmRrONjubbBxH/SvDnqphh262rpJ+dAV01OsRXed
MO8akX72+3pTl0DfUv2WWgku9+yrsq4wZfGVjiWGhgQhOYW/0hk2g8mY11ACkJz5rEbVomJop6ch
dG5qVG0W+VYR+qTp3YXw6jfoh18LBjPPqq52zb80C1p16Ey96WBQXKB6F2rTky/kkzEAFHaQglRf
1CaVztm51aaDs/T7muJIZw0HaLtPqirm1tNrE+sPbPAm1N0WxTK1GgszSWa4xhrcuZX9PjKGs90S
hijHtxninloEOZ0qWVif/HTauBb/h95hqMZX1+ETDxGnhBU+1pToevEtc7Qn1u598Nc/9H8YxVi4
qf8MEn5N45efeYwawtpGWR5HUQYdMCK79qhrjiMqWQoM/fRgu3BBor85vkznF3stFW6Wi9hrLccw
aMv8Onw2tjVbpj2Uxz52XosWKSjznEClmw+7UefHyItrOCqEOnsVgv1Cyz62LHhgyB9UhdPkRLE6
gK4LNBRiZtUiO6Os2eo4x1mLGe43l0IKeXMbtV4SFEq96UFVN8pMfJKEyo5NelZDxphcBw2RtQT2
SvTdyH4oh7wfFvNbFLq32CStkOJeigalqfOrU+ivatxNOejSkhJiCZGscHZDs+vS4jr7MHOy8Yl8
wyPrCUVHN9VkVPJrpjbkZhBEPfgefDdFujxN+XwpPMYNdQ5HVvZVfWZr0V8XQ39NFwhuUJe67Jvm
oZ2w2fbx3CyBUOW1OxNo89TmRL3OF2/SLz2HfcfOFYvP0OS3vg1gaH2iHsgZK8UnVaGIJGq5GKya
Zd/qpfihyiFYkO5LVuZw9vyDLKYrgMDAGH+0ebrvx+Lq2qw65mV5K/SdFTISZRgI0Akn023pOSvV
sm5xyq+LTk9hnO8jEqkZ/UZkro2xWQiYIVEaf0Z+nlG1Qhm/1jmV2NSDcpR9hQJwU1Vr3N7gf9Lz
TEyvNts7VYRj7/WmPjRM8RczMx4aLUHxQDUtBYnKl5pwbozSuUXh/KBu1+aMvl5ByM7tkFxLysly
cq8xoilcZcA9MuIHQgDAPZp2NfqqylrFftHu5b1BBKbaxM7Di5jHN6NKnxeKM8agP2tnNeoOFMn1
ML2atA6MJf1qJ+nVKAc2m/FX2+ZdaQ4jNNXXQmJyCFMHMMMF4+QnVWkrQJW1nL2l7nxiCr+kWIN0
Vpd1/Jw27p1aMBn5/Ao28hPWyF0VmjsjW95kzFTHakKWxVmTMKh96oh+uzcxXIOxSMDOqFpb3+eU
F5tdVB1Z3Z7rer6sBzxND7WMTJiGp5Hvk9HLpipgl9AwmQXz2rv5kDypIUKtwPzHOVXaPTtIB28d
BrnoTSeFaKMOOFV9TZlU64m9Q9e0Z38qaEFQXug8+ZovdHjihZm0YfBfwPk1VJ0ZjlWdcKnD7389
ahkWDIBfd3fsNh08qY7LILKuYv6wFMpnK21M20Et581voMKfasj6VviBOhcFjwGYh9qMiqG4o4xJ
jwbsHSeSqj2rA6uLfXcjSEzY9D4l4mrMn8AUrcP2+gKe+a1JWeC2yY/Kn99SsJS83o3Jm9QlP8C1
jgxzzNo76kHjrnvMNFNudHI2p0Qzz7YKGiyhNoKURdU6DTPA/RqP0DA8FCRCHiL0UbpTs2QWCyCv
5JOhqkjuwmkyuQWwQLP5Wrf4JaIUmSxZSi9tpbSzFbVNHRHZ5lZSPNlCGdoQt34YU4TxVLnhHr36
QHak/KG3FmYZTnA1vsRgPiqyFsaaHEhGddfuLzuTwUmNOc+Rpt/0BkNgSyKyYBUix1dLn56m1D4S
1reJjbOsIHcxh+dJzzjc7SvU+g2GIjUE+kN+9Tki1fnXef6zYT1L+hp5qj+oV1PLJEDObI2Tc3av
td6uoiegjorMs2/qRQi7D1rKy6oyoNFOyMzprHYaNpk9RuYenWp+mwveAHX7Apw4xaf9ESDpk18N
TzpJXJ6Oq2g8yIxobjiXUdP9IEblxQJqpU7o3vt96f/fzI+/YX6Yjmsyj/+v//u//wvmx8P3suzm
XH4tk38LfPvnE3/vu9v/cH3The3BPl0XLDL/1XcX+j8cRnqDh013baT/sfPOXa6g4GUZoDkcljK/
J775/6DGQwkQDrblUw38/0p8o4b2p9HFsylBs7OjHGIY7q97oLywuqWo9fk45fXzmDJng7R5tmfw
ZiHOAjYh+0gz7stcJ5JCB1ctTCaAgg5qV+bO0WdR9VTjGO2QRC8reX7B1+QmNr1bN8IdN+nwz3I5
3VVe9zj6FKsLjSboFNPdELG9je9ABQocObiwioH/LYiPkcVZOSKh8Y2PZYhEL0wWpPGEc/FaWcwa
R8PfFvdnTqzcCR+qb2krk1ObAW5zOgwlox8foSOyk84J985KJPldk9GqzgZxmD273HZZ9NG3kNHn
mjOcKdbgARjd9DJ0/Yc0fkpSHG6zTzowMJ1jZHqf43BoD2haCfWIfoyde+gsI9zFc7PNyV26sysD
R5A5kaSR5+d8Ye713DE5FJLeUeMylnRTgkuzBH4UYRjb5qmNohweOfJU8Le6NpHuYbbfYP79ABzR
BJWlfXA9SU5NqssN3VmfJSN5cjJGVuDieAipuvo0BE8JZtDMuo5T7ymeJCpXSdus9Ed4dwvuEzb3
pykz463nD80Jzeq4a/2MeKZ4Zrni+4jT5TWJGCxZS3YsIu4sSfKPZnlXFy/3dko7nMI1eaYtc8FW
dxszkJOX7a2O7Dk3lFtvbnpS6pVBpZcpWzdbMPc62sGCqWqbwLLjCYcoISy4Heq4CxixyYX3uhd3
qS+yHZejX4sj2vVMOFiBtP4tNKqv7USviAra/YBqAcqmCWWSWnSgUcza9l1/XfJcg88c3ZPY5R29
JDZvPiaxqbI/ewZF/DCq76bary8aLlafCgfOP3zq4yIOVqXNLySEEOQ8pVgtRv8yL7ivmOxOeSS8
bTiEH8gmKLZu5Xm7jq7ubiaedY80Q2dPGI+Q4ReJkLvpgsy15bEQ5nQcCH+Bszs6hyb+rc2rAJI6
MO4Crp3hFXun1L43md1ts2kxN23EQ1FkPfUkbY+ad0oXyRSRDndlBxgwHMkH0t3cuOMpDfFjHCdh
zhfnaT32ETt6GGSEcXYyh9NSyzZIpfeFRS+WggkiKCLxaNc1BP4svf5pQkO8lSZJjvbUXHWv+Y0M
Zp4ydc++W2FX6MIvhTbeFXr5vMQGR1yZENuFZ3UsvE2ZgQvUqdEHhmQb1+aE1+tdYEKpC4auPbWh
xkfN6+4AD/RafU0Wl0a3Sh6fzec50Ysju4dHXxN73WiOg2uaQTcX0SFPwhca/99FAtAxm1h/WwCu
jdSkzJw9z27c7IpeJ+rKKH8ULXK9zutJoQ4tjheSwXVvL4yovXMEChbRGta27Bi35rK78GatR77l
b0k6nqsSOWvJgLTLTaheHhHehd/cW77/0hrtXdeCIKTvgvnKL/pLn33wWfKMoX6w6wV4v7sUj9kX
Y5K/ZSPVz2XCAj/j8YoTnQCvumdDVA3ThvIz9vhlST8Rl+FsI0eQUROXS70n/gVbhxlioAPhLVQw
dT8ZmynLxmBu7G+Wmy9noyExZMLJOnqSwy/s871j+i8luYobg6Ag4kQMD9lFQoxNRQlWGTYbQw+G
JBqwlsu9XjmPrRXJWz3FxdF0GIwM2zuMS3LsyGeJ5sO0Mf3yA9xx0rCK5lD7l2xoDnTrqBwwPjj+
gQaUeWzNJUhClcglmk+OGLtgzK2GsgHuN936WOW1sennIdkPEtwYsFmcVYbTHtnmvMpEhsEIsYNK
cTruZHeaUVgRz+V0r4vNQDf2L73jztt0FNERQ0C6XYr4IhsDXapV3M+m/ehJcz9W47ytoxrvaDp/
qHMl9vB68fRpyS3SFMNhIR7iNLPF3BSes530LCAzKsF0DV4VVqKV5vodJGjHts7jmKW3ZVZCB5Tm
18xN3KB33ho1XPsDARQzWBi/8N40tsNmWYQHzSw4flvd3HU9DYmGZvHWHc+aGwYwr3+zC+OJXFZU
FCGu+NYzAtddZkRjybelt8rNkJQf2UkkwOBSRCt6ZIApN1qotK44hUfyfL7pMgGiaMUHbbG7oK6N
Y1QJItVCLNFxiAEgZaNhskWOrB+NW75mDgPG3GIssdpkS/Y2dhOB23xw8OQSPHINl+zJrGYOhZ66
VNhaz5aZXB07JK6jwc6tlZzHKPoAkLs2aIsoqDsYtsswk1q+1WerCKpGVaWKDDLMbO3S/tbL8LFp
Qb4XJrE5PgdR7aLyNj43cU5LppvjfRQP2KJMeer1EekedYadQ1I5IX3POnF628KDae0otupEJMwi
hLm3aor6bACHbRgIrm/pi6FHcpHIEu6+dcPoEergqTTjnR3Xj1O+sKrnkJtJMdjGYfJF6o5zZTm/
SwcM2rBGySXI4UGQ6rGJfOsGzOuowSHbWoYBs98nhMBXmV3+OL4J2aTbVhzMNPwazd4HEr3ExqJP
FTnFhFcDoGBDWVYTEbWDKOHnYRPs2wHx6m+j750GFxNs43xMZvHmxFhrh/a1E9qBsNEHwx4JS1jm
IG26ey29Y1AIqdD7l95N70PeYF+mGsQd5EmkWGiudW2izD0lOZOsJ/FOMxZsBwAAzG3zrg+BYLDa
OOR1eErkyWkbfxNR/N+Iufs2bURByKuWuTFlWHFn1A3LETvaD2Ya3RW9dV9J+Yp7BF3gJK5Rz8HV
W9aVsgCkiKm0yYowT1FV0eHwqJswugH39A6J0X1gm4OFaM5+M6dG7CfNuq9L+WFJWxjcRmZsfacH
ueiZl6jHFB8ZCAwirLQ1rqRxYL3S5AFelacygSHbNL9pEk1BUU4BeEYF4CHAQ7yQ+UhcDyFHoT7D
1SC7x4o5+ki02WMZq1lbgTomWpf0Xrr/yPnDVJ5BDOPb0UeLbnQd7Vbn0Hox9ninh5yAzSxDLgLe
CTRU2OSnlS3U1uV0fr9Y73MnNBPrfRwALDldtsepgrrl/7pYzTQte+CTFu1XeE+qID0JEg2gN4rw
w8mZnyTFtEKFo4cq73yRbr4D0grIIanmU1o/F4Aet4hgtE2JSuLcRfU/LzIi837eXB9w6tEN1g9C
FBc4qVBxenzlilltXXNfnjobgN16/4paWq+tF+tfdEODmZ4l9vtd67X1NX6+5vvLGTV5IYg3sprK
8rdVtlLJ5yjR/ZPrmdmh1rJbHJWOtX0Xt3jLrB8SEZ48x0aovvKdxArE+vlPqPcaDkCXJuYsEDT4
dlqJtactPHw769X1zveLX+5bX/GX+8KEAqKyev1y//tNAQN8m6YLNa+KgTyGA7ipyVo4t+qCdAb8
PO7oLXjiuW17zmtez5Bb1C/4/rOmyi2X6xW/7foz55MyyKyPkxz3WmR5uINGzX06UaLHjiz49yev
1355wTYjFcQlEGK3wqHeL+hL1mdTXaz3JeD0g9bL5836FtaXytZjbH3Bn1cp0H40s4r+52oeUBaB
9Vq2KLJc3pMlRc7gb6s7z89jI1jGkbPVLeGTzMrjQFb9KTK6FD0V/YbNz58tihqe/fP6+t2nEJQ2
ldOHgV5OynGkfr6VnrVeW2Fa68XYX7O60E8myjfMbRMOvJ9XV8tbLqKD08Baaj1UXStgUV14Xsqv
UKszqnTIshYJmxqj9p3topxZllJJzcqotd5cr+nqpi3ThvaxugoLPGMn2u/C0nOPVl191tBVXapE
4ovnnjnr2gfu3nZa3b44xrlsGUrMfv7SNeEB6tz0ZHR39txmTyJxDk4bfmpDSsueNia7hqX0Pusb
zLReCLmqP4+lXb+UlUWJUxSPpQVKB0dQegCYyXRJVpQaL9nMuQS/VotaeZhw/WyH7l48sEBrRJ6S
Meq+IbVPj3IgsS7LQJAsnnV2aP00Q04aa2IJSBjklxoTq4go006iIxujc7vsMg6U6Q1JpLppVsyQ
7sLaxWNrXVsUNkNv3uBRqu91B1Owo5uXYZKfpVkme7um4BlHbbdLcyr7TTTTwRnLH5zhLzYTPQp6
9mWalsQoV/V8T0DYHORjEKNQeuhJEtyELgo8mtT21RchVDS/JVFSJvgWWREabZsoWx8hX5lJH2vB
JMeKAkdKofycozrm5tWGs159v/OXv1kf9ZWN9f3vqs793LZCxc361/UxoJ0uHUz1ZwtxPkqeqWKW
q/Oi/GGrGWm9+fOCbQkYnIx5frBrkszwnVKrbVwYHgeaWMi2/cEPgG/W1Jr9h0lXtlT1QqCV658v
iZ6a/LAWUyvVtffHwrJsAqnBvlnva9QWX5/dy/rEQT37/SXeb5adQ0bHnBRBl5hMZVkY58cZYUum
TLc1MiruU1ffL3KRdofRJV0lJyHOJpkz+CkdVCJCsq0btQUlgUGdE+8PvN90V1xbSxTnYSi9n3+y
Phpl81ezS3UGkt+fWnfwZwzWeZtafV/r95LWXnJIQ/tSJzrLA9u17zAair2nfoL1d3BFwgPr7xoV
FI+361VTTVqIyT4aSvnY6lSJ14tZ4QnNmMQK2S4YSX0Pgo8KvyOpzjyPaW0eBQsnR9H6WJdX5/Wa
r9yDv9yHRlOgBDXhHFV2GEQGH6NU068/KkIdYc+XxnOTdBcuj1WRJCdtIZYgYRE5zldTeaBNyadc
r8mCDnWujceIhOaz7dZQFqR5ZOOKa59TY8MmB/Pb+g6WdUCs1Htb32A72uDpSz0O1n+dsFxnX9XW
zcJ4dU5zrTsJ+WVWxuERiVNd6+YhVBOk6SakNgjxaKnP2q3zY5pF/WW9PeUTjeMu9NNdSgp4Dhem
ID88WmYkA7BVRfb93XiV9pgzEe5jJ9MLre3IAsRn5uPLHtV960XXZwAyPb5uQx1h65PXBwZHIUjz
df5I18sha+cgLji2/vBX6oXe/8X131qf/l/e99Px9v4K67V3d9jPf/vfX3X9k/e39/7SacPJGkbU
zDovfQ1XL937H/+0y/187+/PiXMRHxfDVHlW/3zrP/9EU+1J16G/gBRUnpHRynMtIxfLcnZvKuN4
NXsJQHsHxZSa0KD94qx1/Lg62sqBvd5JVOSHse/jvZ2STbmM0Xbl4FYRKel2axkIrdQhsx6563Hy
fjF54tYSjUTET0pM5fiYWim4Oy+X9LeY/jFXV8ECKRwjegWYH11rGNQ/fe3q/axvQseMOppuSXYy
6J7EKo6uolF6Ze0FQkABE4WRnPkIwD37s0WC1ym2W4JQtTFMT4VagSYz1pK8JxqKKRubbEbIgXoN
ZvEFq/bi9IfWyBmXgL0nffGjVfG6a7X8vxsLf9dYsNAH/lVj4fZ9/B+fqzb7NzPfzyf93lTAseeg
JPBoKvzu2fvdzEd7wNUx69m+bfzTs1fyO8f/53/aDkBxRzi6TvPAEizh/9VUsPV/2L5Pm+Fnj8JC
YPp73+PhpzS5++X2v0mV/6SnUX1Kz6FvQdSvcH8VDBvSbSQQh+o061F+L+kMPoUmS1G8SeNAdMti
gKtCDYttL/yBRCk6Lvko/kbtYSjx1r/5CnkXwjd0via+C+NXcaTs6Oc2wkDcmPvNvnbCZ+kX10XO
xs1ZrGJPo+3aut5WQnVyI0Nj+9//mKc6PsSOyjg22Xv+4Xf85xf1xy/G/FOvxcFHaZM4pHu26Vu/
CkFazULEKMhSMeeaQjeKokAfFmOb595vRU8bMZ+GI9HS/cGyom9oAKvtQCklMEByUkt/YsULgKUc
h4PlOPg0criSnr9k2xJZKlHTdOtrq0EUUvXRTtQhyeJeiyC9O5KJHkKJnT789SdaVee/fMmojlV/
iwNK4BXlR/hDb7pBbjRVXVuedH/RL5Y3qUoALdQ6AYJWI3g2wxZ4ezaZR6O2D1kB49Kint7Xd2Iq
X3DcmfelKT6Gpu7v/ua9/Ukd67gOB7pluzTKUBH+ovehgpK2o/CKUx+NT6HaWVt6foLiMB8imPtA
P4k2h/Lx2fGH/pw7II3MsTnRL5qIhsuW+0K7j9h9/N37+tOBSQqArvOubBe/q+P8oiNPafTUJov9
o40xr6cyauHa2zoaohuK3HfKyzDHvb8jxC09mNH4WhdjFVQlJL3FWWCRyvhvDkznT0JIz9GRETOT
0VL8sxBy7gx9icJJHq3UACGbhtrFhUOim0K70hhrn/PwmplW9NiMefpCiNRudgALUc1N9kUrp41O
ntKttCtqtVLD5DblNgAVGlFsiT62IzhSGbaE7OS4IAWJP05mv7jzZNy5Uj/bg42eLW2hN96nAvw2
WbvOZqlVDZoQ71lM1k6G87dqKOm2aP6076rqzkaMAcOxOzlW9TnuexIQOwvOMlArS+tu1thqe/jW
860tAzHPPxJUFOB0XSx3Xi0DWoDQvIYJ/orfQojxKbaO5SgDcpJe/vpINO0/nyee0n4xXNscyLRa
1THxh/OkLKgwpUU/HE1wOK5ZYDyOwktDXtPFTK2WAkxE87AR8mEKpxu1ueVCtGn5QJjrgzbAwHN7
9tKloUUXX7bfKafM+7nhC5qH38a44rPPTXjJwiW8xKH3VjdpckiS2ef7NQNGpZHmhlZ/DvsMFb5A
tzKZNGpCwt5G037IhPniz7E8xZ2n31AuwMpV18j8i869OzxIH9yMFc/urtOM+H69yGP/ZoSiOo0V
++sBGyz+7Sd+xgHgyjQdu94xXqRdzo9xeD8RDPGAe9s46NlivCwdCOWuje/9FFXNOOsaRqSKGOEo
cM2KCMG+SA+17hD+YKgNd9U1+ziqylON79u2sW72Pupo0/k2DyYIsMmIrrSD9f2yDPnJtzx0KwNI
Z6sBD2m2GWLrTgnSiNy8y4yqv3OJaL2RQA+0OOm2hRlFj0X6kUim4cjURjndWOZL2UrjhgqDyMn5
hrH9QVDRCGTdisAwS/9ujJGC207lUTSavI1R1caJiR34G3KnzWjPIGgEGeZuDER+SHzCXVjEa7E9
3XV5jXdmsI5ZF34tpfwg6kpAAeY3cvO43TaxZQQe1Z+9Zemfndg3zlFDSWFii3yX9tXJKrQbZcRy
52m5d8eseqITnzzSH7kUPcTo2MiSx1CTyaOe+iwFdeCIGCMO8HqMZ/aDISOzoKMx2Uhw3OjOIT0A
N1853/BnAVTCm0Y1db4zKdjYm8huHn12VKfKakmyq/svSR+VuDWNMkAF2G0h6G/9zJnOsyfGrTUz
y6daVOyEtDGkAy2+s9VFN+sUbsf4li1eSG+f3KK4MhhmxfSUAmE6a1hX7ycdGFHKFm27DIgH0DRS
Yo0xVdLE0x9C8GNJkianZh6+Tm0zPwwFIZ6yL/DbZlDwe4vF/2Q92TpgpWS0WW9wi/STl3KZ+JKN
yr+fMf25deefHXaFQ+R79+uFA17n5Atwb+vNxS/FzwcyWs/bXgKtW+8jKJT8nqXGkW5WQO/UC6A5
TQJHYPDxyVHFh6xLulcdnQx1kRf0qjhJSDhVN+eGwbS14ulqt+5hvcvWS/bGo3Hu8JVvdR8GuWlm
0XNWxt4hymx9ywCjPa0Xeuqc43xekGnxF+gMh2MuaG5Z9dXrLPdhvejZ4J5ne35bbxWtgDnOSDex
cKToKcl3xNH9vF5MMvwsFg+IM4P2phv6CTtXisjRg9He5gU1l6mpH/wcsS4uyf45Kr0dE+yCH7A8
p4PlvxpUCagFdOOzct4aAKpr2k3HmLDeIxtNgKEuGoJ+qCGn+p12G0g/UorWajvR5fgMvWGbuL+N
SZZ86GcOYl12mPOdV8Pp/K2oCkhiNtXUobG9gA3VW14N/gPQ2twzv4iC1Ev0vCG+4sHtsd8NBy+O
QdRRainLSB7nHi1/6DtBitDjkrMPmjgvULjbGDnG/OTkDi1cSu+7pHDuhjb06TW2AGvtHEsxadPb
WdD78BvofXmRLUBZCQOnEmmc9Dr5YTK07cm2JyG1HzA7jYwTrQnzzjgsFab22CqDop3CxzgvvlCl
Ze/I4HssFEaQ6JtbpfVxoIF67HRZHPQ6hQY8mx/wF8yYJ7vmwY3Lx0TH7TdhDhkjX2wnB9Mo5sQy
yHNIpqGIrnmMtWX9NnMCwE+L4i07pnWqMwCiSfrRGYb+Qe9dmlM19FA1Pi25sF5mjuW2+yR0jdhv
uAeFtYwXn3487KXpeRWxDM5lwoV0QOJaqqW7S7rkVNNWnb7Ynb1AXehug8lWeBgZJFwhEMX74NZr
1BN2uhxjIZqjYcVbyQt8jvLl2Y0i+y6JOn9XllZ1yOgs69Po73Q/0c4NZjGja+EoG8WF3+9BRMl4
6SPvwasRt2Y65NxmRpwrYu/o5AifqUwBnyf/vaRAB48eXS4fbd4vNLDJ+iIlW4tLylGa8U3Xypb1
6rCr07TYIrSvUPepLM+kj+8my7j0sRjv0C9ZRrncjEFeyirVPpJVNvtQfUczJusgyTPYgPVtGbDh
siHLkSuokqsWn5dx3seZ/Ejzh+XKFL7oVraNMt15zqKZ2FkwwhyO2ms04IuLJ8o1g/SC2YmWB9E8
Yp83zmGXRHuvnmr+ebKydbreBtm3FzG12SmeJzURGPm9Xgj37OfLNUHyGIXxeMqawjnXAg0hjXOk
zHXl38VqHVBoexrw7dmNbOe8dMgLdKrY1ZsuYCPoY50eraG+NrlZ3XT/ezxSHglD6xOLGueE7+N7
kgIMbQiQOmm9f28Mlnd2CGfalS568ChPR3ypaLZcezEupWczHQtVEjYz76CTdP/QDnShZenaX6tO
1J8TL36V2eicrY5E4tGuk4DeHWJrioagiSOQc+G5dZFgiY5gZkEk2klv8JfKnVcnEJe7aiZmrUDh
7j7gi68Omk8Lva7wiyN86QGGBAT1phvhhWhP1ZvX+qh7rAefOOBaO+uN8nDNFQlCQ6JffYLalohU
xth/kZJecFIgJ8MTwOwv7PjoJCkd71m7Eh69sflks9b293YaE1dnJ8UFNZsI/HTAsMEatRkk8hSr
uc9b2R7h23f0Ik6VrCWFxe+tg91urMSoUlt+1IuwNmPEBJ460PyWBu1Lo+1FVLXHvLKsM5MaEmZ+
vK1vkCviRlTnYqIKg65jKBzC6aMpa2sbo2A4ZKQVBplWaScTxMX6Gn0Ie7YsjebAEXTCRO8AjU8t
9rdRj8adhMeR1NIpQiTEuOLvx9y9owCI4abW7nDH5cFCBi8SH2/HYYJ7TbHI3e+5nSwPcb8zE887
mb0vDm2qghaxmQz1YBIGCNM6oVaxkSQs47bIX4YxgBoJ9rVum8s4Bl4VWy/tYGxERJd3GqqPIZmK
ZLP4L+aA/iFZKBCP8KR5OxY+hRJrgyvSD8Os/6Bm7G7C2Uuf2qHgzc3WVym1BVVEUe8NrUd1o8lx
k/ayvuQJ/07ucOpi6GFq6tOb23msTa0iPWrxlAXrzWFAo8jMwlcsxSXumaOkk03PQ1GcMg2GbTO6
V1HG46V2HbnJZzckXTk1CcHIik9GHD5oYyq/Wx5xE51+FW2N758m6bYtSvcCk8khW2YYdro0zxPb
uPWeZBzdizAp/TWLldGnSeCar4/U67MIpGmlT8BGQZRiXibjXTtEdTDoIGvLoh8vrjfjwMaKtLNb
k5ta+Bte7nw/jrW+xxD9pWVDRupHEt2t19YLL5ZxMOpksjkR7BMkPTaI/JTQVArj5/VPuiQDHUik
DKHWP7zeTAKpzzfNSS0qhS7kU3WBjtnAz9aEQSJJBvDYfs04qNLA0av8XizJZx1t+R7VtcGW7tFu
HqbcdeGsMvtUYf2k56ZzbKjggMqf66f1PpxILSxzKQ5dbWkspTVjt8xx+wQmaSv6vnlYb5EBahD6
IVNgCDwYHZ0y6vccxiVdnSLZucKpgSm2KMAQ+j7OGRzmLEc3E/8/9s6jSVIl3bb/5c1pw9EM3iQI
nVqWmGBZCq01v/4t9zznRHX26e5359esDAOCoCJDgPv37b02VV9MLH16akyCUWcHaoU+9deDHjVP
dIqRjZuPqG8jasFNcbTgAgRtK5prz89ewPG416L3Tp41uVtLryPcybF47DOhP8YOOKGOFxhSlIer
SqM8wblGaQoZzyB/Pl65M2r3yHSjuva4/iK3gi9ua9qd6Hz9vKy6fibtfqU9KLfdGoGoS8d661UO
zBDgVtri0fooUMR3FNHOlhZhD/Taw2rO3lUdE+Q0MrAbppm0ELmocnwBv23HyxLze5vXHeIwrrzD
4vykf4n+Qhwdt0EL2dgPeU1dHIUh5CcPbvqaxcgXa3/LM9Irl4biYe6aWyNcIdQk9meN5hnDMKIR
GDec5tJJdyXV7B1QrmtjyD/jYf0WtnoEGqclxTl1OFtyPVZ6wgcbPehTeuuvyS0uwMDpjWdGeMdU
DGQd81IXYXHuAg3PZObXPXcBz54IDljmr00eZ0FjpJ80rDZi1U0EAMmzg31v05onkzHaGDpWQIs/
4Sfof7dX681dXdxf44tWxpiA1y+F7qxbp8QoHz3HdZiQopBWh3Imjib2Ir6l3RKIbjqmVv/A4ORT
LO8wuTUdCJbodIPMjeZoiPQU5Sejje+z0gkPPZBo3eiAOZdRgYITo3m+RMRSLKfJ7VAhI2Lp9DcU
/YzzQ8kThU8/M6oRqMhOqRkCtx/n42hZ2SEfNXHMHX5TjUjAauEj1b3hp6URs+jY2RtxV5Kn6mHD
dWBhEzWAp4rPFz4DpbYAnOsW2VR5duXlUi0Ke+u0sUNytP+zW/k706E7NKZzEl6v7zBHPjgJGJSe
ECyjEjW469oLPAts2ugVm8zUNPoRxjF1tEfNjPFHNKOLGBGbuz8wiJflncILmsx7Beag7VC7JZum
I5HBWVakeFLvWiVZCyI9JueU6VBViF8hb3U9kVm9aty3NcFAoM+at+yLmdbFfa0XQP1Rdsnw8E1Z
r/0PLhx3XIEQo5mGf+dpETG/k9sczaL6NdkzoUCpTcrB7NuvkWNimLRPVdL7VEAd9AA5qnPdj80X
x68/457Kz0nNFNjywyKI/Sm9Npruqmtq9yFDuoZiu/2alFX9iY/kBkDLa9sQkZC0zZszADjJnWY9
dJOdBM4IvSWJyZUkgvORSXt2heYemVZuUjBzzfhWy/0tmsD2ts9yd9/12uvI5adMmLWny+jt6prb
lxfW7dYQJlHDbUiWa675h1V/9NfboU6qQ+fW9UOSUDFEtEmKpUNr1sVMWTsG8LplU1dhcT3mtcFk
6UUXvX6NWqre8hXGqVM2vIkGgJKmb6/qlqAvO29hcGso89B0fS0pHG0mrzvT5YzBngquXzZJZblw
72MK1KXm3KM3B12jv9VwdoM1ci0cXj7YHb382jCWOmQjwG1QaWtoJEGGLPTgiRiZ/eijoZgQueXP
E0XlI9lEI+q/sLmrmuQJw+pWW0NkbLM/BqlNPSnEr7vzMkrKaVVs3WF1SKXi139C5tnsxQgHRt03
Ig3c9mKbJwYK10TcTdus49XnVvrgOVP4QmAefVmQUz6o6DIypo2+YGH0gEAEa5KWOACzB6HRcC1n
xC6CMANBDFJiTHnQdWEYDHynyflo7saqu820oia0hcezhTFtooch06LmOHWNQYh2CBw+OU09kSog
v6ZtVM/mWcjet1O41T501xclh5Gla2C2NqKYTsBFhqABT72vv3oDqv5Zf65Kn6yyyYJ42HniXBc5
bPiaOWXtWtu8+eat+beUAsV5ZQyIgRrf/lltlxi05jiJT5fgO4XMvkh3LCGpsv/24VB2PS9HTy4O
0mWKnzyjPAi43s3ofHGzZgg6K4fH4GhwEZcyO45N4R9beYAUuK0VpLIG2UOLWHzbxy7hjHIxpgtU
rh8EKZ9MCPQM1q7DfEhOuVYw9Lobaro1QzI+lDCfMtwN57IwoXfUxdtSwFPXzM7jaz9oAJfvugIL
KnNdMn4y1HUCFeE+ivCahk1RboA3FnsxRQ/uoe3C4ilxx5dW98yD0kjpUp8yR3js29a4WogkMJFD
T+4TOEp0iaP3SZ+L6tkPl+p5detNGeGqHKeTVqG6mUxvuQVr1GxtV0P9X9UoSnJwZGN+DsmOPka9
hgaxG6hkLOVptUKNinZfIAeeNaITTZB+fmQ9zVy4sFUg8lt/8GG7XLI1+4Sh1MNnk4IkBFuEJxwW
Ic62Q+4T77eAZUpITrLbrmIGuBD4UhEoFudUVoY8qu7stLvxqqq8wk978Pkm45YofY5CkU3kOt7T
bmd4a/bZKYr2KiwpNqCww3pLv+w6y8tbU1Taa+17095ljHDK+2hEuE/UFO2H/vucxQd37Q8jFN8n
141JLNWB4oRxXL5WZXhVonB9G0Kqd5Ynxtu5iPNbbtFMlPxxVzMYf4tqajyomyp3tr6MUfzghIn7
s4jJ2O3bwOAac5eH5nhdSrNIizWpsTrnW1Gi+rZ6m89Vp5CeDzFwABo640CRlwm1u62ijsA3jHVb
t7BIGQj99bCWXDoWMze5t4Cn8SlMVvWUHnR805Q4unNXEoXVx4NzGzWYaSkmiK3mDNq122oR+j6E
v0z2f5lNd2RC6ZychpyWyC3vMjGKZ4pt54iCAmMU6Aw2M7jFrOKntg+HndxyG9pxQ9G7tz1WL6K8
V+0IBa7fgbZ4jpkjBOnALDhqiyRIcQUcgEYif17SLTJ17WGObpbUdm/Q3XIf0pzvcHKWk/21nPv+
llBAMaNfT2xEX7XkMrm+sE5TOmv7th7dm6ktMGKXybXIfbLAdFyQulWduGbejCIdHozCecsshsQW
+WV4q+b7VO+0wIi5SYmZGA5neBw6bsZdpANN9NYfXVOQcBGSRKNRXEXoEJd7R6eB27bxPm0jiQlN
uhvTw9UgdS+ORmjGlC0YA4blSxz3DNGnVtyqshSeuANtI+dR6G+NadX7sqq4hUkcSo1TK65j8wzQ
zaaKgX/CMPiOzSiUsmh9TXAUHI1leuLTWshr95kDZeO6L43B2rh4mje+OxjkrWFaE3zBuETkgZP6
wZpRHe4qjo/N9pPfu3kw0kZqAGdejXl/TZmTyCHxxR2Ku9Lu2od4LckvcKL+Riu6TWFxS2unDjrC
8mXxJ3Ct5HhFGYp33t7zkpSf89WbrkbHuUqNVBLG0IOXWnU/NOG1G+PSNycHA9VMyyZbnDu/zklq
NBwAn1F3B5WTrxYdG5BbRJ1VTXzVJ8Pj6mRU0u0fDWEBpU3O+xRpDLZTa9l1Ziln6lhvG81jfFzg
HTXdg+PYROVM/XcU+fHVqtnJthvn6jge0QpgSatmkH5EMAR5RCVNW2+mxrMP5tKaW72uiYCU1Yeu
KJxtCPFm40flsXWn8kQwPehP6CWoLHk7LMu6TQrP/dK+LFyU7bDHvDG2qP6yp2g2ktt0qY2rrMcc
0VhKb2ZvsriubkItEHCKz75BSIVmJft4YeIZU9CbhkE/rB3Tf0rF9Seu9ozC9XS/mmn5tV+Jl07O
g2klt45Gr5lBUocBvw31uwQd/QbAA7DJjsuh2arUPY2TGtH9ZFMMQNty41khQNZuyPaCScguoisR
YECDkaVpzlVcISQdKv9lmv3m0BikhIm2NF9ca8EtUvKkure3+ACBR1SI56/mMP05mjkCojzVzuUA
K9gbPkPN/zz03GHdci0PseAjxusgDnW7xqdowBgY058HOLI8iNQxDxVC4GDS9fHWmekB1wz80p7k
w6h2T/5cvVoija/tDgPGUhoEINahCTkJW4C9aNmDxynIOZ1B9MNJO+hEl65o7Gb3mDD/v+qkdMf2
USgS8h6EPYWjbDT6AzPc5sbGR3eeY6qmdiVukth51QtrOHKteqVVoUkVkiLfMbQQLQ1fw+uoLxl8
+wyERoG/TNZm7tHNcncA/wHHg8JJiMGEW+/ZSoz1XFsZXKdkuRYMKK5NuUgMrshQn6/CiRFhrQM0
BErRnBOHZnOdiOepyPsDtppkqzVXVFILaBFku3WT9isPkdR2Q1g/mzB77rQsO4Dr0+3Ffu601nle
Kfr3U/Yl0cf+xs1xdtkDbpuJFCE4BuGZd2SlTpc890tt35JbQT/PIyczpHB2VeRWcRVHpP2WbWQF
jWjKq1kzmCBCitCQlwcxpJttbjvDjPEt+engc9gPsW2dUbt7J79/LSJiGxOR4mRys67YONzYKbca
rKogkySrCYWjZLFxOi4YvMD5XHZ0BTZ+J/bzGFH0c9PFCgwtGlF+MnqamrA91kPXbMPRnklAmg3k
iNxfViOMDO6I9XQb257Yp5hsKbH2L4aZTMcSsReCspIWUw6p4SZKsMFwSc469w4oW3eHyLm7U5ed
nF8wOpTs6M53NAUYqze9V966sk1tzaK7sec7OFbx0YPXQPQRop5lEdldLNegRf/MKibdZT85xwkx
syBoeDu2OfvC8sapRtTWKUHCDGOvWmeGQbNm+SlOycMc45guq8sM1DdlIgC3SUvXdxqJ9Ny5I+dm
6uf0OBX6TYZqze/KAoxYFp8aPSdSKqxJqfIFuVZcmw95tb7FrhkxQy78pwECWdm3+pfQXMttPDnl
Tl/F/dAx8S+KoUaDks0B1OHyYLWVdq71/OskiOyVNtC6tEvZNXdffZR4jPfPrm5Gz20vrpJpXq4i
ezC2ceoO4Dq87wvqusMSVtNOi42rmL7Rl1mPtmSZA2BmSHor6ii8seaUNCh7xNBEdXtkqCfcSnzL
JrK2koLuAYPQ0qP6VwxaS2/ToLJzGE3DxlnS+c9p6R988v8A8ybXc049YSyMsxBtQ/JzdUeJHt+L
Ub/No/7TjobvdlVWx9Dvluea8jSlheekNpPj1FNcUt8H9c0I9fpgMeTY1T1GVaMgECUHnR7w5eYb
32UvVovs3qOccehKi3xYZqZLjItRNzHzNpTK6EN9HeNeBIL7BpSisiVjSzzTANchT9PPGZm77als
Me2j3RkMSfc4ZoV1Atzbb9IZ4+DYVvNr6ds/tQ7ueZrnumQPGS/rwKi1XI31oC7CJjx2rnOM6ey5
/z4hS7kp2k4/LGNTbZeSzmabGtph0Fz7BpPoa1xV/XOp+9ZNbBqvWfPg0P9/cjI7efZbQYUaR+gh
Tn1kAtJ6YE0IdCkLsKq2TWRN72urlEmrzXixkFklWBYKG/NCn6T+ybR8HA2ZtAypBfyNT6LN8u2M
BEPpNQcV26NLeen7akZbW0qRKTb/vdT5XUBa9RTA+cnLSDR8NJ5y3NAIlX4NtV4mDiDd1sTRYWgY
naQwW0VcqIWv1NlOcyXgzJ+gOP3IpEfkXQl7EfCqNSF9JfA7P6XKdTJKX8z76ixXE2mMwehPM1I6
Vegro7iX7pVV+ViUovqvhS39Lo10viQq0FyeQJ3w/VR/7Wuxz6zSR1MoS00u3TU2Nht1WKb2qRNk
ypCjXsKHE2bSw4OY8bWRrp5KGXxgxpLCo7blIpJOoAlRxrYcyfjx8hLjvxRcX6TXl80w1hioRj1j
JY647Fdv/4d9l83LcSZtnmxzOXMO4J3aAeAkdYb48imqbU1lGSVddObLr9O4hCAcWq11zjFVmAF+
NgQZfgZPxPMpHZKiywGa9Q2EQn2a3bnurnyptVfndZUJS60qjbl6RK0JoKU7Pe2/X3ap/Z7yaslF
53sdTITqdDmdOuL9nNVM4c+SzjQlHaaC159T6VtTa2qhHhikvy2XTrekfvKl862XHrhFuuF86YvL
pUSfcREZD3jm1Mccq6/b5WMFxj/KH5X6Jc3J0JzVYpRrloPxulmTeKdF03xupKPPoDxPUY/Ny0Lt
K+KVmSEWwFSZAXvpC1R/SJTyI1GLxW0x/WXtjFwEU6GPuRCTJgIy6TdE5wImBl0T0QwmhkTXgaG2
JJT7fMyKHqZFU7oXM+9Z83Az0m4+pNLfGGJ0LDA8Ysx8IW3t0YTzj1GSRABuBpTOSSbFLAlY78AA
zbjysFEm0k+5SGclrUMI1sZdYaTe3sB86UkXJo3wFwAEB7Mgk47cKVx3ZfXJW8zTWHZWUEo3Z4et
0+Lrhs8XoV5EShNV0Fejse966QWNMIXGqyw2J+F1KP2iLi9wQ9QDNlJqcfTKaYxuEIBlGE1nRpad
dJ527x5Uqv8LrlSHyl0sfaq1dKyGWFdDCw+rOdzMsr06EM3RYXLVMbtaSxcGVOvGvqFHiqnI7oZP
mBfuqZgdgCoIHKPbGPtsbX/qpZu26v1Th72Wq/WWJiB/T4T3RDpwU6y4K5ZczSr4uGnMetKtG9X2
izG5bxoJiF2RBrPbf/ekv3fxXcIYpec3lO7fYqGDExtMFriNJxaWLOkUTqRnWAv13UAN6CbCTtwk
Tc7UAxiIMOZThdgipXMzFswtw/A+8egnRgtDeelSdqVf2d+a0r1MN4eCjHQ0TxRQLelxRo8CGF76
nmF1POXEsQuTd65jJnYmUAMjKf46+grxvpYO6hIrNWHvhnRWm9JjXWO27jBdJz3kIzzY+BkDyyfX
2GNcgyEZtMa6zzsvxaYV0QjEyW2Z4hBKb/csXd6W9HsbGL99DODAlnCCO/0QoI14pER1w9/eQQPE
mI6YigDmhHdPespTG3d57ZSv/Dp/iX7br9RJ044GNwP8kxXx5RLCOIYrXvUO0/oq3esONnYmEB0/
WQNzO99tchbLqNpSl9/M+7CvPy3SDV9ji0/qaSEPQ9+ikAx3gDYgPWCiX1z7R4ip3p6IXMNj30q3
/SB996F04AvpxW9n62gh8gp0lDt7XWuyfR/384uRk2U8a9qyY5RsHMq41LdtU43HNJqJB41763le
AGxMIJFXnwhrryjs57UU3QNd9f0qpw1qV5T5m3aYsPSXi8ZdyPbBZqxfjNCwb4q1d09umhVBalEu
WEHBnCJ7dp+1ATaFGRJxTl9RJsmEzzPq4hPpAPYGBjE/UDMBnIFKGbmPRbIZf0Fn1eWD5ZRwd+N6
W7UpoZwLmAlqOOveR+OHrgW9kkkbjcoEXKh5XshbrtMXbhTjs1r083meO/0pra6TkDOljfmj8Uyf
ORaUTNdqqfbrEVkz6888SYazkUzJfWJqHiAPrPchGRBF7h9dd5U/Ey15jGL3HFvmdUVj1hvt8Qps
JT2CnsDswn00e9N9nEWyX6Cd3euD8dSU7fdYL3wegh9DfEd5B2irZaIuppMnMhPneovYphLzVhB3
tyt8ouGszrzFdHIYAZheIfx+o8yc7VPKiNT95oThojVdu+lrUafA1Mup3YXdzLdgekboAfJ0nIjC
9XyGTjXDwhxeIDSjG9tYLKKGkSvO6Br2jrY4/JJTO6CKnVP2d4MkisW1JayHZiT7Q3OieUe5qttU
2idzHp0bs/euIRMUx3Vtkm1RxKQ+UzaF2wJBGDFevEMf/nPJjSeUFfFTT3k+DvvixZngxXT+k02k
JImZnwrQXNehv9Q3qSbIqkd107RUJZNKP0drexwd/vv/rCwWkrz7T/p7D9WVa9q4OYSjGx+tFuto
pH7imvUxE152BBBY7/qCIAE0gy8eosWnuSBgvV0hPEhxx+z0yX95Cca/uD08z+OCqkMe12kEmh/k
7H4Y90OKoP9YaMidwsG4cyOuANoUJ1tuZF9yg/E5goB6j0U8vrX8KPCNAuhzXY1B1wCdKCgcXkmx
qT6K4m70ouee5vKJ6ap+K1Wgqhr1n984xQ/+8MbBZddxT6DDt1C9/7MgGzdDbqbVzBvnA/HNbeGd
ojG8FeaK7J2YAVyAHmnOoziNzhIfmDZlX1aYtVb2LZmW6xDz99u8q4UXf3MM/bWimEPxx/6JQMW2
uH4xBKYac99V8IuwIK7/hV1s/Iu5gXfdN3AReL7Dn/ExDmDpUjwzwqm41JUM3S3gO0nf8UfYLU22
RT+hyigDJE8ybtX9PDoJlwfrJu39flcZFbw+w7uevG92lhKh6niffVkBadL6C7+8+3Su68NcV1PQ
FbF96FPr1urzIVAfwv9awJ6X+uf//T9vjPLKbdL1bfK9/+DmMjGj/Hu2nLSA3fyck+/V3zztDxOY
0M1/SBeJbfrk3zh4vf4iywnd/4dum67l84O0XMPhoT9MYKYrn6RbLs9yMe0YOEH+JMuJf9AshwAH
cs7VDenl+WD6+k8mMM//gNvVfV+3BH4zy+bb6dvWB2h4k1o53sgS0Tf9mahxwgp58rAesny+Tj16
5eR9MSuIGfrogeN35iZ2uSpoBZdX4okIBbG/W0Ws7Uz7upqok3Ux/B21oP47M5jyrJ1WLF8LGJJn
s6aC6JdNl/O/sFp6/ih2anUIS+bvcqdaZG7YBFrmk1kgp3nKzotr6r4phmmvJmZqIdRkTq3WPtGy
SfFDzZjUHEkt4ItB5/hrMQCu2y1Ck9gPaVKX7UU1EX8PhVSr/WrRSMS8sVXWVOWJ/ZDFqB7wxQTm
ZlmPamoUyTmzKb27l4UN9/MwWPZVJufmajL1Pr+Wm5Nma1SVumu1Cx/YHCyRl9CdXPAQjCXD+I2j
jWAbxqp6zFHa7sPRpNRlcbk9v6/SP0FOOj/C7qQ5bXak3qpptVqozZTW+U4k2q+WOdB0BdOODCNM
OXQotXS+crl+5nDsNnYIMqkef/TFgpeFFjz0TyK9MePRdrtrGaqAVhkJg0K/4moZAWVD0h/yeXwO
4/QgkA4dhVc8D7FA7xG3t5OAX7qQc4JOOrqPA0dqGdYS17dSNQzUYBFCiLcwy3auqSUMDq1xD3UB
Ml/G5b2a1jxhfJrKPGg1FVSfTeo0L/naNyGcUsN6VZ9fRKTqPussr+3vrYopsHB6uCyML8itsijT
Mt772UPF2tHCHM58n+l5yTXKSH+sXfZBM2UGctlWx1w2L89T+xgkI6driMpul6GGWvfnCf/LaT4+
rE5L0hvZ1mr1/fHsCgcyauC/XivoGV7cZfvy//3P97WS55GVKwAweX61KFo6DZfNy74xT9eDZvv7
yt2rvZe35f0tuGx/eFhtzmWKnANm41ZtkvNdy2Y/gSv8XBJpMleL8q/NTFnIL9vq4bZMmS2q56hH
3g+6PBOx62HpkWDGEnTxd6f9sO/y3+OroWD34WG1eTnm8mrgwQOYx6K9VYeoB/7uuMv5mE/6+zbz
ry+7Lk+97Lv8bZd9WWfctY6z8A2PeY2G475U8CL2sdR/IHOA+9JVLdNkGb7cqpjmj6uGZGZoS3SX
DoRxGk5DtLMuIhE4WsQMRJ7jcrYPm+pcGbh5fhTyQF/lF6vDQUpD5CW0RR3zd89T+96frI5RL+T9
DJfty7M/7KuK2ThlrY55TUa61+FXazcVVDV7h6pm4ucz5ny5neTOvAYfV22q/XzD5GX040P1cCzM
5NBLDIqk1WUwyyY/SACcbTqJI1Dak1bIyOLfDorUoRddyuVQJVMZHAvNTGbfXvhUSjmkFu/yIaG1
w35duge1Tx2n1mwMuvCMZH1abSu41WVT7VOLSRbZ1FqMrZssICzFq3x3UFXBSpBramFX6LMaiEFS
l/3nA31nb9FDASWULAGu0L8v/m5fn3GPbCM6f39yjNSaIX+nau0da6QIR5GYj7U1isPcZz6hGY41
nCm6eHtRJrcfD35/ntqrqa91v3r7FHPgMS0YP6jFMDI2LuoIhKhUJDny5qYWsFm4KMpN9YDItCan
ePFJb+fxRJIdhAS5MFwdzkiZGt7O9qPPs3yrwOhKXK6poQdp4DN6aPVhAi9Q9rk42QOXv8niGn5Z
qH1xZX8DtCR2qls6y76pap6WNn9vCTtRwcIunLAUl9doVfVpGTwbrggLMcNgcwbnzJR80oNwNNp9
ZK2PxJJbm0XW5tRnrj7fRX7IebhyS1c7aZOxiuG3OOeYgYB/BaFptFy9nZpm8dQCgJJvkXpjQssj
2acE2Lbq1hmADvVquRbbFK3V2uIM8NeGijkPEyLoexKaAWKCkQYjwEryJdiOK0Qhlp5iy0VVY8wd
ymJrnZ4U7MomoA9br4tH2G7Ndee3aYQbA4lNFtNEmrWh2nRr4p+xT2q7xNOmYPZk0a9cN96sAbaV
ozpLjd4u/DHFrnrfeaGGqYfL1adoXxu5EZgVtrf37Quf7LeD1EnUNtBZZ28Y/c37KVdGhqDtUoS8
mvnkCcospGGskhPG5eSC/ZqThrIE7DoBs0NE9kkhwN45YHLkpdZAMhYMuOS2eublmF7TeeTD4Zdj
WqexyI7R6T1LroxarApFolb5loHzUiSvv318cSJ9UyHaI1uA6/3lGLX2/7FPHfL+v6inhMn0I/Kj
Fhj0ny9Hrak/Tf0V4zzZG2sp/EBtqnfr8ud+2FR/aKbRG3xQWfKXhYI/XTYjeftSGCjRh3uznR2+
sFLwWKm72eVAtTa7+UDAwF/PuTz8ftokJ/fow063k4CXD/+tOubf7kOtXQXI0PYOYIyN0dIUU4se
Syafqdz+bVVtl5r446CPD3e25A/++8d/O9PHQ3/bfl/97dyzMfOr0wbn/dT/8rg6dE0qgrPFj9/+
j79f/fv/6fKis0U8L36d7n97BWr1cshvp1CPfNxWO397+vvjv70cMz9YHSwyOEfGbwsSIv/YLKp0
ZzUa6mW567L/8gTX0gFRrvnXy67Q6g2oQKDTA7WqHhlyRLpqTUYJnYsEePifvWQF2lJt5Cy1hhzL
iv8Hs0sdk/c1s2G1qo5Ua7FE+CnMV3p52BnkZFk9/tvp4NVyT1L9a7WqHn//n9R22q7Pa+3ne+xH
vthdnq7Wfjvn5X9XZ1cP83E/aoJUH1FgMhpb41X9Vi6/CLVpIawvj++/C2eUbKPLUXoBmAgUJoQz
ebOfFBIuViMgBXy7LLwSQ7hfEpjuzgjGghCH+Jna4h8LbVwNhjJyu1gzWw/Uqv+zHUifQzXOXQZC
GRd/OTyb5fDtslnM+zQ9kzZWHhYNgFrnxV8Z7FBBWExtB2zv5zJYP6j3Bzku+TmrIlKUn6Kias/V
MH4mKKi4SjqUy72wvqID8GHf8pvNOE3lX/m9WYAL469T0/fLQs3w16SFYxtxm9GGMiW2xSA2J2KA
G2eowk1u5k7vBpnMnEKPdZgs54Vu+Ma256uO1FddZ+jFF0a0Rb7zHPC+Gj5miFWXuasqRahZbDGT
0tFABgd1O4r3quP/Fuz+W8FOuB7lrX9fsCPtvn8r/zkH4v05f1XrrH8Q5uBwtaBLZlKAu1TrhEO1
TggkRBbWPIp3f1XrLOp4OpITCvtgT6j1Xqp1lvUP07Fs3zUNZgDU/8T/pFqH1vgDm4hKuO4Ik3/k
SFI58z4UxOu1yowwXOI7hzlEKFpzo2dVeSwbnEmFpuMmZ4Ke5uZVMXjpLh+Tr17ngRebHYEmDTcK
YtVBL8e9WIlrGMpfHnr0nFbYF5zAj1bdpoE7gr1fRunMQY7r9jCah8Z97ezqoZjsOz82og2VLk9/
zpb+27rmu8pNV0pM8bLJWvNLnM3fSzwIjgXYP88W/SH2tS1NcC4sGSSAcKDY5KxHkVszyVOE0k21
ALd536zrq2YXn8xFSw7Vr2gihXhpD62HDk8MVrmP22w9NNCXcFHnh4inbUTs2Dg5os95LjWv7vJj
tugg8u4FXmuBrBq9Dap2ed1eztH4NsP+fCj6ajf4TGu6tU3JynOvNMIajgNWGMbbC6Kwyao2iZ/8
aHAGENpEwIWtY4xGNIeUCTP2oZrxzSe40wury+ghV/PBqOGP25lz1mPEuzEBC8wsLFgT/OXEdQ3X
eHbqyHZofuVoWuvCwzeb4fCr4m1qLPdxvi/z2b5rSrQ7dUYMuxV5AcGFTwSWk9rR6vf9WEkVZtmj
kI4r0BhPHd+BnSZsZKVW/lm0tOJIRn8TgzMgcQHQkfhEsTNbX4OQqZiZdl98MKMbZzWrHZfws+FX
03UN0V5wlU2FS1Bn3lb7xGmHQ8Q7QN7GwDzJ/Sry8dFZLWtvpIUelFa00IQ0SJNYmVFV3nLXTHF7
haPwV5ppGhp6z9pipgORZB2XkXOsWfvqQpugWVn42zg33qLKno8mYrs5RdRAYAgE9rwKj7lNqGjs
zLeaCW8ixZ4zJ1Q+zFKHrT97AscyCQ2OTtPX/yaidDg4mfu1XPsyqGI64ONClxM4DrSeAFPVW9GT
K6JBYYGDld426L62Tr06+9m8Ng0HUQoBRkxgCE3JKYLnxi9fjwkOLIbPOjjKXTs3NFxtEwNdmmzN
1iD4yIlghSNRB0DeM3ApjQx+TIVKkViEa12nBpXExgOR5qga27F8jOPXEPg7tU+CVPvEnng9sCTS
AjB8h/msIZVgTh7njtSOON011ne7oVNOfITe3sG8LfeRqD0YgEGMwS4HZG+7GHdwNwRxC6Fq8Spi
UgpKr7jAi4T4rNYvsWpZ7lvRhj96GVqHslIL2sXYJ9ADuwULtbXYP91yvjF1nCw9udWbohmIcEoA
LIkxK4OxE2VQJ+mwF/CuRr+mxCl1fIwSIlAQBDmcY5F+bmxvPrk17Jd2wt04lP22HZtoZxXerk2Q
LYSSNgYxkQjD/MinVmzq2Y2wd7TdxvP0rwk5ThWhzItn7rkCByFyA95xDBu9Ia6y6b4HpkM5hs+2
d8e9FjG8Kq3TzHe2jY5m6KCT0CtE7Mn0ljvGvuqG+WgPCb5jpyMZRDepeSRoNPKxmk6pEX+u/fhW
r7x2G3vuGIwVXzlUvzq4e3IGvBL5cWXhMk4r8tQ7/MNwqPAdFYTghtMemw2N6fxzRJgMaIrZPDRD
iMJzE2spGbfdciI0AukJtFYUznuAMG+eWTxmefxml8kdVin7TnOJyZhCqg4Qfx+Q39zEL0myy3OS
ZkSKf3/WkW5H/aGZuop0kcQ7GGh+iXMIj621kJ01b7XhNOAMvItTg2Arp/c35TAyci0TPKUgQ6f2
nFTgJECPdOfJbvODH5Er/dcudQT5JXhkz+/PeX9MPvG3bXCwCErh6CBx1MZztlZUaOSamMz7VXN+
mFl4SGP0LYrOKWT5wJaWObWpFlnrFDs7sn714zoRuOlizsC1cydgcmz6jFJDN9v8FrwpuuvW7uQY
2bgZkZ7DWEJjz4V668SuAbbZ1W5xqGz0FXBPwpQV3gIDeU+R2C9tng5WKK5B0B6qQ3Bp83Sy5HfZ
J4j32EILqANtXt0HwW10cqNuG8srYbq2j2ZCfbUIx31krM+VV/4/9s5jOW5mS7dPhBPwZlooSxa9
EckJQqSkhPcmgafvheT5m2qF2tz5nVQAVSgHIN3e+1sfdWaVf43E6hh3CXBge7jRNcsg4sRDvTJy
bRGf0OO4B4jW2UXjXHJfZURf3FtgKt/6qLjrEMDDw0UUVIkrCqIoT1WhqrYWxbHNIKIa65VzjGbf
9uJButBrQ/Vc16xXs50npItPRS4xiAWblnXzURTJ0TUJC0vpf19VDX1qNZf55Pyq5tnZab6bHlKv
u3GWddatJsVrDkrHqB2t7sm2KFfDUoPZuGd+BKNLOT7qaeGKZdv0sbNR+F71oPKBQ9ERW1ObFK4K
cElVTy59Ri/aUhzTQ5TwZMAAnlHwVNvQS1yhEWb9SqOR6ckusBBx5INNHTLOwRex6yHec+McdP6q
13HHE43zTTf0al/07imZmmKv58axKBHFQDEytoUNknmMVvWpugOA9Mmwt/FV+hum9o/nTDG0224y
caKeerwkk/WMYJElw6WuKLhaz1KbIAUokuanOjdfD3+rqWVkpAbR0e/HNYSoHpZ+7rZz0o7cTBgZ
hXYjKJ5uDc7J5Mr6UATTZly/R6UQ1YMVJc7OM8wXLKRzdTssazRT2Fa9a3Tzl4l4h0ThEOFRdZj8
OYnfWYV+aDL257BZb2+5JjX9Nb35tVtkY1kc1SsSveCyUy8VCte9qLWeNyMQ+DxCvYZd4N4euzgN
uxlzyv/84LHEowlaA6U86/dYa/NTW58f8/kV6ytq67evUftDMTz5E5aafxynPubz53x91dcx6rkq
clDkUW94KFLv7Y8X/9td9cIfn/n5Uz+/Tr3++YQ6Z7/9jd821VGRP6Bek3hrn/NWq347Wb99iNr8
6z/57eN+e/23TfXWr4c/fjRySYzagKrbORPzxuriS4lA/7KaDSn2jU55YUsBk3ohmo0a+5P1mEIk
GVWr66bad4onGglNPnYevC5v9mJBteHn8E02f9/saqZ4WpOaYWlE/cYAMLa1ZE/i0wNocKGZYCVC
9Va1rx6MuByPbQT53BgNlDGAz7Z1J4eN3VyW0/onbKAIdWfquO5UBNbHEafI3C32Kvo4qzAo4eZ2
K5L6xiuaT3MNZSLir7ecctKQCnr+ta+e1NY7X22ph6+34KrZHzEi2ioLBfWgwsxqy8xSubVT5gFB
IfE2XT+kUrx0tTlGZPpD9VmFelZt/vbs5Fsv5RqqUImJGZDvzq+aV1eJuGP0cUNK9T+kGwRKqQ90
Aae3p2REZ2u6rIPW5qUeVLopZTJMRh6tuznn7+WMBi8Fhqsv8jKz8fHrggFmG6swQ5oX/RiEtV9j
IlDhwL2eG6v/UUxaAeGGT1WpKbUVdVvcZTwU59OPZQqopSDvr/4H1cYPUTNl+1J1COo5dRroe70T
7/v6feY6Yo5zRbHvWpWuHmold1Ax98KHXRE5uAQqNTszpZeRIhlic2sAXx1ir4Hm1spfamk4O73N
u3/bd4BcbQ6z753myLqXbXpgSiDRb7hhkebyqLJM5tCUiPoNwrPU8OLJsF4sXFSvWyuzMH9AgqF+
UgQg49SbN4tFUAw92N3ngf95adVuOQwfKUZ+G1lVpACrNb2svkUlpsY1L/2ZnVL7nzkrkgJ1la0O
c92k74wC4+HZ6cvpatA9G73zPxk8lcjhXvhVx0XxeX3VlfgjZ6hObOJbP/NxZj4etFsnpszVbjxI
KUpT4Y9Rs40ZS2tOmboy6rYW+miFCKDiNX+k/o16TT0oI5GvXfXq5w09EWb92646WB3yP39UX46S
uceVanJf9jVqtwBjgzvrmqX6apGfTy5kHTe68PLP6yWIXh91NMPqYPW1rDXXmvm11UnV1D43VftW
P46Z3z8NMFNf9PWTRV1C2mOeqAXDo73mJpUxTKxF2rJTzYSwCbR+MdtvpM5rJFpjdqy6OIalsh7+
uRmtg1YSRs7AnOIzFbXeqWrr60HdvWp3Xgp7PwOwr40k/PrH6j+ph340GPLVZqBmJ2rz89cDyAMB
cCUr3ONGtiGlLXtXonxHsEXFi2u/++qH2O2FiW/56cshSG19nXtl6aN2vYqYbCkc7U9Lor+9Vz33
dRnV7h/HqZ/79VxSPg0Zdgnqz6uOc/DilrTLmspTLY8znmHLt+5//vilNgikaJOODo8rq67pb/fl
8l1oWnlSt2ti6v9Y4MTDwFRG3Yh/31Qf8dlVyWrujn6db/N18vZlzKN253Vm9ekXtL6qdtWDu86C
1db/9Th18BR9TKjcTur71e8b1Q361WYiJef6vJnVs4FZ4oD39Qa19XmU2vxz/7dP/e2oP7/gz3dp
Bsys3n0EsJSGqptRw4jaUu/923Nfh6hXkYTTAtXm14O6NF+7aku977/9VIpt/8vHqAP/+Kq/PffH
p/7xTWLt8Cn3aIcYlMjaZnsiCdYI1Ee19a+Hxbegwqgk9deTauvruaVYnVzUfoN53L+NpD67W/Xh
X4d+fsaX21RkixGtCFApdUdTJIfB1ldD+W3/c1M1n9+eVfvqeNVu//3OAOPFhDqabDEI6TE5bj7A
f1CybN/mS+ayeOqxJK2DQ98QfAump0yWFoSQQX+iO5FYetfeHXHhauMtQ/NUZ93Jbix9sxju/Fra
5REehvYEXT64Hc2q2ZrR+JCldbKvWgnMM0Wsm+AVrrvOfSlTkz+IO2cF/vi8QEvYegIQW2EX58VL
CDcSJwFk2InQHzGnhOiE75F097+5of32hz+7p6WcN8O6qFoKufWLiZOmhlc1sH49BKoW5Gv/tzKR
vx3+x3Nq6FbPfX6D+pw/jvn8holKLLc7kLNh6ceQqB581Xa/9pV7jiR0/m/3HLWv0mCfT/719T/e
jo3JvPVcwDRYwdKpqbfDYijTG3XkmKHcN2Vzp16YVRP8+2YichDbefVhJC3E2grzvW6eQli/wyqa
Evh0xh9eeR60mgtdPU/oYI6QLjL08vukazF27eCIY6sbso66QE9vP3d1cmu0LpD/4Noqx+/QICEb
adYOJbzz6gzOfST1j9qMHDBLurdLmPofJ8PHtWsh12YnuNgv5dJtByPWt5qAsdN0cKYbp8i3RdoT
1yTOeOi14bJ9c0Xs7E3BzBAIBkjK7lbkuoAz3We7fAYOmyw9doVxteyx0zkGUQdL2ckuDcbZI0P8
C4hAUPOV52w1LXp2h+FVxFILRV4AT7fMrSTORpRvJApGIHzT+GsEPoLXH3guDUNKi0jBfD3GgiiF
a2WEDAtQT5kIa5zFdnPNljPA3BTTchAdwBm7i/IVef5DM4IbW7PdzTL2B7fWfiFzmneFZiY7al03
CQTk3LWpIiIw19SVdzvG6XdoGeKIeickaoDxbPRtcJs7v6CgJqXCJHc5q2OOt8u7FZRwYuZ+Cckb
753U2XtthNyhKH/Mfn1yNGCBVSzlnkXysJuz8rap9OCGdd+HF8RQUivPP3r4GS8m8Wtjyu1TPsZg
bah868p6T5KWVIdLDh/9WSj8vCNyk+9YthE572LsUEv3mFMdpKWrMFLqLa6uGdNPkgiBn0NnqlFB
gR8uRww0M0HYwrDbrYViGZWj9TBVjX/pzI299coSaVf3FOD8u/U8EexsP3hIKX0KM71L7lJneIkp
F87IUj9WAZSIxTceNSBaoWcC0KSDwtrbiK7KpS33AyJ32HFQnTHwhUDgLLtyxLB3mOyDHzSQphw0
bEtmbmuJkfXsFt3ZAwR4cLXyFV5zOQMGNHOIaqQkCJQb3lMxG99ZfbKqBBm9L7vxKMG38XclQeeS
MNOgQTI1xnd3AjAR2IiiKSI6N9a0t7wajR+9f4xZD4GXnjuuhPY5EJPNyzPEz0NsG8Opn7DHBG0I
rXOn1cmrLYXcZwRYm6E9Fjc2Phesc8lVBEaLWKX7UQROt8sN99GG87p05Q+vNuL32dLf01qWD+2Y
pReQP6idXaFHZmJc9zOxcvItod2CgF4S/wGiw9mbSJJAdAJqKc6yLfETcRhXKjJsg1mJwzz8FF5S
3mYTmlVjOiYgfncoWknO9e713AIUcKcHE7Hg4pbmFT0F5EZrAIup26+ZBMhp1nT/bdO85MhndknQ
4laEon/s0pOz1qxnQ/x96cHj4NgOLCtPd21kv1R7s5pw0na7N3cilZDOL2LyZkBbJrB/84269GBX
aQm+ceNO7+7n+qNsnPgu1YuVs1LKvehagk2xFo4Ifs8edd6h4U6vpoe90kCMGNwMmXTN+zCi2N2P
WpHduFRSJ67V7jz4iKGle4+zsIstJoBIjCN4MpC7w6CjxzBBYlLebmzGNZcIwQx1Zx38KAi1FRKr
Fgr8zzlaU4yuLwnHyh0o3cxlrWnk3wKYKgSq/RLEOaxh7cEXfEfQHiuTuGfpOAfbyu5MH31pm1wz
/FFg1G7cBm0i13E3Nw+V3pofAu3lWH0D9hBtbR+DhAlEYZdzIjUjv4RXi0qPr9uK+dl0xm+YnWv7
fJ530qTzZ4J5W4CQwVY+21kaKly7LqCA2GiZjYZWO9iWxY92nkcHjVsTwcgmfZR7O6vonm3mO5hN
e9MmWlA6t/hX2Gl0Z0bJrmqRcfpDj6s05u9YyhMk1zVOAhAaf0iOKBgl5BENrqzdMULMjEuFaJaQ
BMB8Zj6zacb2F5pK99hghtLH2CFHtQ8uA5VmYtjEaZfy1K/+hMU0lKfGZkXomvZAQnO15a6MYJOD
jzr0XNS5maYrEErNxifJjO8j0f+gbo/JaruRoiZYe35aIGRz3iSGfVuBJVs8ZKqNtPutH7zWPTlT
syUVJHTxSxP9h1jGJeytuxEa0wkgPhT0FqmqnQFqw6K4dGJxZS3mk6ND6S5nfAsGzbqw5u9NV2vX
OdTJHHnw1aRpQ2gXgJtJym0qZ3RDmdqHvKGzpGvYeMUYheMIOK/H+80XnrMZKE39Rv94iZG5CIXO
jVrOKNIsOivT0GqACdk90fhtX1Q4F3LGtpkVpAcri99So7pO/crYZB0Zu36FjiEvuTK18Xbp08ug
pXsbIvedFfOhawjWBhjEkyIKnXQ1e8ewZKdF4sp0zTocGv860rUEEtMCGGQ0yFa58s5JnPhQr9pp
cLZHavqCywsDKtxG0hwvde0pB3+9EYTpMcIG32ol3/QO24X8exSR1deWId9DUqEJiuGYzM9YWWNq
r901eZZQk+XeoUY9kJjLYmHtCR5ZcPTmczDRxIEp7DpsP8NFDm9kt2mgER9UoSw+RrD7nMJ4yua4
vxMR4n8TFpkPUX3IOUMlnUsbyPTS0HFg1qJdW58n2QX3cJWnU2vDNC1A6kKSZTaA+L6oqm0UwI3V
54uMjHJeIjcRzu3s4uLcTxZe401zYRYBQJec+Tig6V1pgiiu+wLJa2LQ9S3Jw2DOkMYLTHaqhgLY
uQwQRGud2JmayyStaZ4i49Zb8muwmpRXvFmrF9RsjYS2TKTJ8SJ3OkgpAj+OQy4qrQEHIdhtgDFz
Uw+XzmjqYQ2lVHuZpwyXCQt3GjPX2nBMutdl0jcNJbhoqLVbFFmchhLbS24Sc8vYdSjNGjal77zO
VGrIor6cNMwS8hWea8kiPwJLfMYK8Gh4ZXPCi0muTKSFQe4UeY1GZj8eToELHCAQTJiTGP26dhsP
5QYUOf2kwC+9Xu5TCxn5Jo81G3SCfu1p+ONEQHOCjOQT6ldchefvRNooi3biH3W5gPD3oh35Ws5E
AtD9VOGdyAUab5ZCR5j+QJWEv+kSR9tC0asZMVsMV1smmPVywahEJnhoaILJvImK7mWk+mIrHBwq
HBCpg2ds9A7UexD/KubslUoTHTz/CF277O/N2Qr2sTM6Ryn897jIHp0iynYUxOgg6f1+3+WSaZLh
PMTet4L1D+loVFJtXrs7o07OhXPlaW+eiJtDMrB2mLVLbVqm87TmqmZKjruKeYvomYrRm1ZlFt8n
Y3fpVQsK9Wh1EILInsx0yo2JA/dseGR9pzE0htUr7Na0rBTBw/Dsz/6vtgFXXReARoKxYYSCCUgZ
QNY2CKp8CspbJ4Q5SflCNtSnRLsNTCyAZpex2DdbCpchEsQpAnEh3ZPZBc6ZxQVrBqBPTgTfXOg4
klT2XnspJ5OJehVUl+YKHSj8E6Oh/ZDQO3j+iR79CWsUEOzVfKlDiJB6gDPO9LEM9i9oqniXUwKU
pJQPFfZVn8f41YPRT3Ft3TdptYXUSBOGb3aaouha70aTSvOTt+YKE/KdSzJMhzJt2q0eQwOhvj3Z
FdAL6pzOz+qmWwygcBTOVhZpDndu7recSO77YGISnukHTQ7jxur1o0wL+w54GEUvJELjY6DFr+Xc
Xnd4xlz3cP62Mm61m1wYezzF9y6o6OueBbSB39t1lsi93a9LE5C56ey/FYVJgtDK+rB2/Ya733+K
3WY7MwOQgNFTbz5Uhn2wR/j7A04bBGO7dJu70zkvl50gLblNXfN5bowf3iIwW3coHky8KMfozipC
jOEOLBtemgrcykDNQa67HaJHqFP+tJYuL80ROPpBDlQSANmV/H7q9IeniaKFizK9HXRrnaGDgvLL
4juKxbMHLQJeeZNBfaPKYjDABFAn7m5GccoH7sLJ7JfrIC8e5OB/OGC6Xyo/+Na0eYuIPv+RpBo0
QaQgG6a7R2lxf+X2dZs55nPeet86KntIkBq7Xrj5xVLC1yqtEtOGbtrrkrqkqBFHDNGe694uHrp+
crYFLBKJv8c2TbSnMp0TkNz9JqL8dqeDXGattnxz4xadoMz3eOQcNNdJuXOqbivaedlFEh8WvNqo
XKlqtAijg3v4xWzE21GzricL3EBj5fWhnkfoZjL0tLEKJzM3DsKDd+xiEjjkkHdbdwADbDPRMaWc
QuEAy/TalGJZcWcy3uw1DwIMROZtn1HzZTjo1byYYhVjsyym2FdONDCcIeyQDWxbgSx1M8Rehs8L
KiNG/4t2mo9TBqVQ9DWOtD3B59w/ZzrMkGTonW8FyyV04HpYUZUGF7rNkRnw6WNDEYzeFziVOPqm
JS0m2wnIbtqN20JQPcY8+KZPtxg0sfigJ8uz7gLDHmcfF9CY8mKOYAdMFCzHOOi6Nqvk0e8ORUKv
WRTzce7Su8L1ql0c4JLs2NUujRJ+Su/dlFER7X1pYenhUs5bt+MdLh30DRRvxd5a1dpSnaYD0dmy
OqfBcQfujYTeH8d54yIOrHgfzfmznlp08wxaMJG0Q+DFZEd8nG/a6l5O3bOf3Md2/4wjVombJCX2
mb8fy9Q9cTVwVcIjIg21QHDxbH9ZsdAUWA2AR3rP2lgVFvX4gD3HdRfvyHvfGaZwD1SUlQfPBppo
pPhetDY1goth3BhmQTldxGTGaE0TBidI7/hXzrkMKSAPDnWS/Uwm9538/WH9iafUHd4coly4aOdP
rZyIhs390enFIShSXFqRJW+n4cWMuv3ood8L9sKxhm3W9M7lrwbvdBxYVpcLz783WYIAoE7rvQ1T
XkTC2jgLl7R2xj3rio0QXXw9VHgwOHJMtwSGqcFrB4aB4Wkxh5fCEOZ1xdm76Zf2WpfJmhGoQNA5
SFeBLZX7FRaT+msO1vUEHhlrDGK+GZqq3XfAH7ZJI1EuW/DAvSHNL32j//Qg/P+1xf9bbbFF6e//
VFu8wgAufrbdz/kPGMD6tn8cYa1/BRQJe4HNistB2g8u4h9HWOdfjsPzvmmbBMh54R8/WPT+ruF5
q+uj6XlQML5QAP6/GM49uBIrYsLQoUv8P6AADNNbi4d/p20EuqN7MChX4oBnM+T9V9oG3CYq0wan
PXaSBefqo7P0mBqIAKZo2rZgJkRib3DroNSniB8heUZbDSDFBeCX7ZBFzaMI+vtBNPo27dPsXHYs
GZMJI+eMJO8GsR3menmV7jtJv+cP7hu4qOiSzugauKCzJ9JnXUQOLgc6iOgGjPbBekkn8NcB8w48
CFjMVcWQcOOPxd4egmJrmTOwr8SaH5rvkZG+t36V3nW2me3sjtKmgmkZWLlnYt4MClpARRTUpm3X
BTW1fZq2jyfNPgx5fYuoob/28b/x6+VqdsYOnJHosIyABa7rz4FjajsSs2CYJSaV9AkjLlrNIIiJ
SIGO1r7o7a7ZUAfYHYSEj5IE0eNQ2h/alL41VkDJsO6Ptw2dVd1QzNjnVCZr9P7DnF14WUkhtwnk
6aql+61MKwUmDVm105nx+t26wpMroLESGuuY8jFdDI+wHsBhx8IxzW6oVxSgOlsxPc2Q0eGKHvyI
HtKc+GQQO9OGAjFcANeKuIoowKiJF1FDmcTh9LF1TUCL3mOFDQxLcWa4MdpsgnMYcCSEO1vCYrYX
NoR/w7pa+l06Ro+OgQGjNjU1ZcSwzqmM3mgt0r94NsIxCHiak0gZKOTqXJQjgWHzjYAxrhtMGIY5
BQBrs9EAa+t6yFdEJcOKGtzew0ICeldHpXh2iSfDax9ASLcsii/66h4/Es5bQe67awF2jQLP+0Kf
qYXmHRPWjAxuTCH9FFeMgII3LIuYSfRORwnpfNRNTkcb1HieSRa9o02td/tM3QEXJT7NZLe3loW5
haRoeRmW5zJedZcsnPyUoWgBRvfQg4qZkujKWDwC51l/niaj2tuzOW1nJxIby6AcI8uYqGUshKWH
kmXk9I7Fk+nJ+6BtXQJgNSYCGerYYJUQGv1umWgaNTddYlhnSgISiFXHbGkoEXcuqnh5NiW3GkYQ
GGg1cm/mZhSC90Q0e4G5Ub8TGFJZ8RSmEosnQRJ5v6wYYgNWhMcq1cTNC2eGNnQnS7uZk+ylXG4q
2/cuKXhm1O1zuFiLDJ3O20ygZDdZ0OAKMCXc8+P07rovdWqMD4P2zYHPu17U5cIeNC4qoz2TfshM
PScpW+KXoQOxbE3LwoJPuNQVIt3CfRGEp1k9N162p7rSPVBhXB4lMT+wECWuH0b7ILgVzj6o0xAf
tb0RpS1BKD0sWmM8uEV/V7WgwiMSVxtpE5r3in65ynMEBbELTqzVaqqfNAKPMjQSeMNVVFmHoIEy
VXPzFGt9kQw101iObVGfNcjVuCv5YW6BIMNjOtn1g7vFh+1oLfnW9c03o3fuWouOJGnzh3laxJmf
4oXidi6I9tR+2T34uDB6cxvAiB3zHbaGFWbvQb4lL/fTraJgm/oYY04Oh/XmhK2G5gaHyMMwU06P
ucC/MpFMWqM87sKAiUWHNe6mMsbyUNv1nfQmUp6rLH0s8ncqhYiuzemPSmQpYejmEU/SfBM5OWKA
da2LizLL1yUftl6Xoc3FHmfvwKHTDGBzv4RfJfto4jqDZj1i6QsUlCpEBxH9mQJnC7uKONtTbQkL
zxCbnBwqKrIVo1z5z5o7cYv6xnKHx9k0QRLWsyexzBisapiVFWMPcRSkAJpj0VQ/fQQpdVQ6lyaG
sX6cvGuovCiPz499Vpsnt6MmwKyy97ZDGTwJPGsSgObM27mhqWd3ahpQa2Y3VU82w44j2qksgFMN
/p4V2iXrkGLnrgexfC84Q+VRLAURpCYPDhiZUL29hivIf+3S44ibyptpmV0o4sFa/XexPxPFo89y
az9ZxJwsboWy2mmnMiLO0yQkElqvGa4yI7j2C0pbJxDNW7Tc0R5D1oQQxZSiPuuIiibiZ6rVx2FY
O9Xkh4jHK1GjWNDwacEfp9p1/tzvSq2Yt5ObQCmT9qEfSQtkYqDb0sooLCtxnenWsnEJFlP65v9K
PI2weGWOwNXc167WyT4QtWa1LVgYWJGO5VJzsOyi27UFSSwW+8Y5SqjQG6wx3xegL27NOQm7MteO
oq1xx7EpoBu15FzmBEi7grywSdl5QL2zHAAiErfQznDGLwqUEXdtV3sbzI4p79KaA3q46G7s5+vA
SptLx0soEUv8H5IwqNDM6GruY0nxu/lrMVPnHBX8idLM042ZNN1V04H0WTK6Jmw2CETZJTdcQtjD
Hy67Sr7qIoBqsTjrbXAs4h6fEYgtxViSZ1nHrdW0MUi7azwPekKWHDc39HXehabFtPvKvcYnGrGP
1HUUBu+M9qtahMNkMT7I9vuot4h2gGejVGHZtOgQCYdWrs7rCUY9fXYhhiv0Pu2BqRl/OImfugaL
hKIvkBjpaNZVY1zwMxpr0j0tbE5JIg5Nj9hh17kc7VFmKx45dHEjIOwcHNw8uPYiOTNVfzY7PLSn
QO82syjCNdUe6nwsd3G2WRJ5PZQ6Mig3+oAPpRNfhv1jTT7i9gkQuUH6NuB8IpdJ9aM1Jve9RgDG
Gh486R1sFyU8SPce6qTzfcEMm2FoJJFjQdckeLAdCJnsfHt1z87GkeUKft8NQR5ElMYvBmbbMGY4
FTMmFO5wXaR4BbD+x9oGh25ggK+W1XNj0NtmGLx0RjbvwetQTT8b7wTLvlX4k5+pEVBDmRWXPfhC
rHRqJkjO1HhbyWjuGXm+hWF1KC03ujBiNFUTxm8RcmKsIrV9kr52id7sylQi2Bzix8DurokRxvsp
gFttc3LDbK1pWCunt3ltf6s1nOSm1XY88VcDcv+mXfr2qjKc/RybCK/isKOTY25C6JSOgRWvOUDi
Pxng4e1Wg2aqXzIW4uLhCurSkZOfIRFyQYcJbCVFEmu+cjoxKLYbYk/VTduB0c7R2d7PPvDSxX5w
62i8NZx033apf1+UD1U/a6Qtku4yM5LpcgKwHQzAsBibC8bG+3KxWMVmfXBs9dw6UMlBjCYAN+cl
t7XdDBciW+hRqaYgobI1Vzhku2IiM3iR6QqOzKrzvIIkBwnRF7qkephgTc4S6CRuZeOjvYIoGXDB
ra9wSnfFVIoFYCWCvgopUg0nnU/qV6ylBt/SWUGX1Yq8nFb4Zb1iMEmuQKZd0Zg2jEyGRLDyKzZT
jAA04xWlqQugmtmK1/RX0CaCK7ImK3yzh8IJMj7YGSuYs1sRnWsRY7ByPBX1H8jTXldAT/XUCvks
V9znDPfTiQGAZisKtFuhoGBddYryAYXOKzLUWuGhw4oRNVagqLGiRR2y78zD0UjNcQY1notr9hr/
4qODabQ1pVlelTpyPNTNyXUAgb1FJIj34ZnASbJMGc01S/ByIHAgSFyNzVoLgNagWna4Qfmbc+PH
eLkaBFZtd3zK89xbWcNzaNXg/037bvayG2+YolBbgNJPhD1LKpSOnePO0Fj6R7DD5PK77tmViUfu
bjU/GXcTXjdM+IlUR2XynAsMV2yTFE6hNfGRIS7ZT+RxN0llfJt0zNfiqTnkJiuAaKhe3IxaBM1i
KIlHE++HQ4s/ARaMiHKG5oC6uSQrLRm1TkZQPk04GB0yV3AK4qMzuIfC5QwZTBeOZWsO1yw47kqy
ZIXhMegFYOAHBrtNn290HBt2aT14e8xB7X2K9wbFkN5jIUv8KhNSvkuP9topxB5p13zRmMZ7TkeB
FKM3NoXVUZjr2pcD7aYvfUmgaMEzJtRs0ukNYTz0gulLMqRMEKsBJwRSejsCvigGXT+c5dBv02mm
Dk2OP9K3zl2KO+YiHpUb+oHM39mxHl0nIJruEZPq1xnKqNXn1vQe8URubhqsPMijEN5xce9ZAph1
EjeFYHrvstrCnLm5JKQeY+YyWWsEvdwEhmjPrKYk5E7mPaZ1HDVkjQV+qIGX/cLvqAulSxNwm+wB
N5GD6cwnn7nJBq9QFseW/xPu56Ous5osOmluu6Y++pq/14rpjvp0JBUmTZcIZBLDmbFfhGNfAU7u
DtjPVNu+a0+GmBcieDqElTIFVGq8+DVXpMgyF7oxISVf2JtoFFRFkLaKxvwB8PdZa6M332Wxksju
YSwjItVz/0Mw7i6T54c9yvpw9MwXv2GBmtWu2C0S012qXjOSPt7bXI+sYqVJxcIolp1ji1uXIqUt
weEp9PvMxembVYSe+/rZZCLBvxNU1ZjpcE6WcSsmzTt1/j4XwrpvmJswDJqbGVc6VGvJr1qQ9u+W
8dAkEXaV+BbU8Q/Pm8BU5lSqoDaQ2BPa49HjFwNsY+iOsnjaFH2pb0JJYJiQHsvbyvN2EwnvMIBI
nQnfC8esPUnAxKygpuCylSkv4YhpMkg8jot/iChcIN3rGceI3OdUB/VlIOqzayBHnir71TctTNVi
89quKu8IQuCG0gXtBEb7KtKHkUjojGmoTXK0D7ziZlrcm0ay6MPF+zvTgw/cBjOCi5s4cI+eJD3q
kR3Xve5RrNkspnDEC21sxYCs94SZSWIvtvbslI52mGhchI/pLhIzZsQvCoa51mXW0hg7XMrpJLvc
pJAKTXFJpPJg4A+5c40YqrHXe1eLaV5B1cnOTvvuekN/acfDldX4Fyg0mTaYuFiUJlJbZofNKcCZ
k/X14p+GCScUQktTCFSRUuVGoz6BWV7WX7lac0VxDYkVQW4uiQ1MfzxKdwz3RBmOT3R+GqlsqGmj
Q/Bk2FazZYL1s0zr90WT6E5j7hOTFruNR2ZhU5+Y4ZAiPiwC/dFpPhBhp1QWDOUR3jpIQadgksCP
08vyUHVuSxx3wEmLdepC6lQs+qtZGgGYCPQFzmSZ+yxmKBcDs0YMrazL0qZszBywcGvzV5JD9eyC
Zm6rau8K3G7u56Fzj7ZOsDtv/QEQodzEeozurCLHPC4d0l2befaCuYfE56yhZmvuLvOMrpxZmKET
JsQ8hawPaVGUmQAavLzD2DGIBfOUUmyqzrjKmty4u14r21i4PjNy/Rpn/kKQBXeN5VJNqg8wuWnc
kcD22JqIU0m/RC2MJqTHJoUyCvsBWa4g3s2UfNFjIzTltzzW9cPQy4NhEEFre9yc9OWnbZYaLTF5
i5iAlxoGI0xHvo991YWOxcB+l1bRmzNmGIquTqbAawgvdz69xmJ/jKzDh3Rod5ZbIy2O320DxbHp
S21LRg6nhUrmO6vDxapnasjSb1cVotiPw43jDQ+UFly6OdYuVBtW2xTX3F1hOLfIhWjtGSWHcZM+
J9g0Uc6Ax81QZtGFkxXZpvLeFk9vX7Ob8j/YO4/lyNE0y75KW68HZdBizHoD5VqSTrWBUUJrjaef
48yq7qyqtinrfW+YEZERpAs4/k/ce64qwngum4itWN/5i/AZdYyl2vBNUvgGFnX+iuAtsh2r0LMw
EBtozNxBIQZnoHvVZZ3mIEwW36wL2hLGWYAWCaOfNJXlHc9AWiiaFKSCI4Txe8T5xxLRMssioxgM
HbsCV6yT32PNma8xRquCx5mMWSRD+fNvF5fg8XfZJAUcZoSLz70L7T9TeZ1/WwmzDfiuVIxRfesa
cfIZyFvsfKZttFxGVqrg83qy11hWzyxt8hZvNYF4hUM10azuGpzqXvfj+uEqqoMd7ZnGqpyPL2nZ
8B9anKxQHHJGNblRVGu2HaSFcPSDNh8lG+z+sGk79YNVKu39KG7ViB65kEtWE/nGyB4w/780c1Te
KVaWU9TEf+iyCyqduL0BTRchN2AQcv3B6lKB3Jz76jUjGixU60e8NuGuT/JzMNcc2xEYtbLNK/IM
g1NG43QYSnj6LDI+R4L8yLvPHtR+znZyklw6tpz9EMn7pg17gmA15Ez3sU8xMXSx0mi+Qth77gk5
YLQ+H7O22rXkbu1KvY+cuaxHv5d6didVhqUdZqhaTQ/xYnoj1wik+mIPyt9uTEnb/Y7l/3eD8S83
GOSw/qsNxvo9Z4sWN99/v8T4/Zd/W2KIf9ElyZTuLOM77/pvCwyZBYapU9jKOgAV6Q5B+dsKQ/uL
ArVEs8CgSKqqKbDJ/0ozVuW/6BaiKEtRDCjEsqj8T1YYmvIPCwzTIBxWgSdviiLYAJ3HUH2+X+Mi
bP/j36X/o6K3CWvTWNZ3rUoaA40HC2+i0bvV+2xt6Ahk/dqASeyhge8fu3f1E4r5E40pulWWg8Hs
08sbwnNX7fpgRWaVxCzOYlcb2+LaStwcrSRy/xt327rYVME1WwHr8It30ibRc0iJnQdudJO+6p3l
GhviP5M/FnCf0/8Nv8vzH9uYfyv6/FwC4r0/6n9iyd+fIzt9S4MdzX9AVP/5OTaBjOUoNxf8U8YT
OM9rBK2ZXIFzMqqffdP/CIIw2lUav2qxdP3TBfHf/HDVur+Cf14R3V/hOy/agBRtiKiq//6nl3kw
1UmoLGvzZo078ae8Nic4CeJb5+c/ETUIqRA/xoN6LVEy7iIm4Q+Cbx6sBwq35cSyQL1IzUHaI6t6
z4/LJr2kvdseY1IJLn3ltF58nN9NgIiNjTuVeLHExWb7WT5Fe+VMO2t+Q1C5hyAtT+l3Onr6WX1l
Eldyr4eQYtOK5jbdgi2wnH+rb/ltQFChbCg7csMzyANZbOSgVG9Utihx2n2+R7nwRR+irDuDGaJb
GC5GRdNtHuqjlDrSrl2ZW8XN30oCUezoM3nk6fjTc/EDEPcKeDg+BGuE0ikz/vfQXHNXPCWeCM3y
e17nbu8us0dplVb2j7yrW4pKwALCRoQ+80F/2Ru24OYfDN4n1WW588bxl8tec2O0mQEKlD0ZLdEj
5ZB1Y7WUJZf5vDCGPoQ0/OZjeUm/aQ4QKwqH8lFbLVcQBcVzPj6Ko13SIbF13s8vxbvu0/YSna79
JLVjHHR9A3cqvRc1DufDYNJ68oK4RPcqFIaqrc8vA9WEclg4magLCvFCvDgaYOPSvI07/aM8B6eu
PMoPI6NXaqtyHVMQdI51jVfCMd+Ox3A7LGuaih2CjNnVSWlmzPyebWsT4YQdXUpX+Uk80ulpQ+G1
oFL76BIvHXzqtUR3qRte5NaryjM5gNHBJK/GNUaHQUfiMVXdLSvVj1jzObhk4eNor9JXcMAbS6T1
C3Zby81PgZO9RQeZdouXtq1cgkuQc+QaFamdrAwiRO0iWc0789liIKHCNXGz7+aCHmg6EsytnihH
B0+7hhuDep+SijRc2Rklx3oceCVQcnWOYexrYi/WyXu/aZz8JF/ZPJm38EM/9u2Opjt+Dm7mZSFo
6zjTkbEp1ZCH60daiw37slzZG2wsPQT51br4GH3atmRdr7MXCw6Iba0jgqkO1tl6Wmq77FesDyaP
/pRPh519D0c6ip4D+ZE5DxHdG/3UZj46WkpQ9KYGGcgv8A2MC3kwSKRkiCNu5nXv+pokD3w7nhU5
i0ecLIijCwm3vR0dWmL3cqrvzR13apNm68z3J6j7hWdsGMCBhKBWl8ZVcpjXQbVWDbtxmmOeO/0m
OrCdgHoU3ZTOnUVUrx5LHFYrAylOpDt+ZbfIw7j1igw6W9EvrqczEDV9Ra+ibZJb9za763kd3eDK
0UMVoROeCBAHmqA9Bu/tj9BuCXKSD8OwmZ+r7eSpjJkuND8T08fV3GxYuEwrGt5Wts2T0t+sy3Do
XqNtQrDT63wVn+mr3QhNzVU6NeO/uDlz/P393dGUZI0JoSEhUFYk7R9CNmRSZbVRl+t1C+CjIANP
zo1nM27d//9t+J9uwvcfc5cDWCKHnfyPcSIsu+ZeDKR6rUnj4/1HWPO0mcPpe2njHCVqB+qn5oj/
T1Laf3Prl+V/Pl1NSZVFogKIVDRJLbhHjPzpdCVZXdUnq23XknCHdMX3ILgiWbP/ZoOiK8KbpLG0
BWAYVE9JSEaUZL6XysjEF1XbYAgMFqv5sQyCgSgvmY8aWZB+zwylixVxn/bTaQoRtdZm0/qSQoA2
MkDVMyfZ9BtZqnwCpkY7rdtjx9DCz9jTwejZ0e0nJ2as9V4d2UgpibFNdT+4D9/kis20bsQIJ8Xe
wqpRElNgLteOBEWfq9wQwnktKzS4Znnr7h1PqLXywcoI5U4qJlopxFooYhWZoVD6jQJa5H0CwZLy
1Rqg0msICXPDz7TPPiRPvUD13NBRQ0Bie5IjB+62Yp5KK0VcNsZ946RjurNVJH2CHvTO2DROZbEE
ZezHZ6MYzjFLAJe3nXUHDUVBonvdSMK2FDEloIF6liuG2I21VC6Gz5++6dKjPOJ1IrzmIdUD9cAs
E4XGwkihlGVcQ5qAM3dea3Vz0bOYSOMZ6G2MIk3VWLAIpfkjP0ZSwD21YK/BJcfQNOtYtoWEc8nC
grixzk1/EgtfkGESKIloHLqWrGu0+wz3Rw4+Qz3NjQLcWFA/RmtSj4SXEDmf20FvZOthkImg7rR2
k7aSN43JWSmFT0vmkRXa8qiBAePx2qWZfzWlGqy1iqwsRkmnZOgOETw4p2NQ7cux/tTHOIBUDGQj
BDymjBQJA+IxqVEJPdf1B20JH0RyeZmkHEXEn8KsnaXpi+nNdakEhWXW/Dzp1VM1Ze/RqReZL7Fy
vU5R8ZAE4SMj/K/EnGobl8LTovYp+/Dn+6/V0ZPG2ESmKtyHz4obTncHhSjwFFN1DYtmLEDBaQsy
XfQ9rioztcmTRHGaJDxGlXYjY/fAVhA5vcU7bcrbMimFlZCp5IxDxkoGhowKDilCFcangsxe0RxL
Z6pCxojTN8ptVxSyx6mSvwJj3o5z0XDjS+lp05WQ9nR8kGw4KPQzYl36Xk6G7jjwDsx0wRmvTrYc
pLlyqyr0+/GB7bJD6h+PAzFKn4Fpi1aF2Lv390wMBH/Kvq0s9A3k/0qkuWNheM2SOZ1Zr9WzToJ5
DnmccTrbS7wyaY2hs3c0CfXfRI/ebHrMyMhInEBiMCE4RiPaKYVXoX0n+IOmB1p7l0ynm9mO7F8j
Bu+ir1axc9edtwsjSkq0YYr1XW40+k4JQ3WFyug0R1rCLCgwWGIZ90Oj6ZV9IPTMeULjuChuUgJG
0kgmA6CsEXBRSPUGtT/Y2LxftynWKNSCU78r6uYqlGGwUsuQAG6ydZySqes2bBcYTtz5MJ2Z6G4G
OQRdB+aqR4SZBlOA4L3wTEmMtzPDeqMV5O3vF32WwdLGDTWbbHXRqu7Mc9ANhVMIWusmJHfY6gy+
Z4zEFGbLiOJHf09+d1u/fxSbz8UAtwN/Anaf+1/SIiv941eD/MknItktTBAdI5SQRNTq4BEoSk5e
RwyiPVlZsI16+bsOZcGX5SH2zohuAC6clms7OpSLlAAMpd32UMLBsGOSnx1KxuCV+Na1/JpUHkqd
Q3aYDtJ7ltrtjvmjbrkWcC+be3f6Oj/w2a/36MCmn2YleUxJ871yNF/t8sIqVnwlUk89Re/tXvUn
SBh2cCw/8h0lu2hjxGII3dv6i7lrH6K1il3IBhxemyejWjEA4U6f30lOvFBoPxieug3Lw6N4xjUA
Xy1M3QaoIpwk4uDRtRsb6cLEJmRTYTevEqxKYy9xT8B9SIFIfrytfZhn88vc1N/x8BohKGV/z6C1
5x8OP+z4tKdxL/cOlmSBicl9C+ykzHyO1sp4Kh8p5MMzY9onY2WsSCxfGY1jcIixKrgoP9nbkqyY
7nwsb6wwjFXdEtREpc30h7KZQbYLAGEt1bQq/l16vS3DbTZwA7VYmh0NbATaSpd2gB9D2Z/H9QSU
keqKmW27k9SNlvB0vKbbWYEjHsBGcS/VAH4TS1Cz4PJYst71/wQjeqN+1iSk1W56qbk37XJvBLTu
RwIse24InCdOUzhT7ba8hpUXPhPqxh6Q4vRo8siZPm1gfzYvMio7rJAsu2cHfkemOYTjaCcZgtSG
L8SsMBTCTWNrJlM4W3fHF17jlM/XvEIS3ChrmddD30+9L6NAwlE9eGxEUf3FXnwpebWoLr8hEirN
rvkAYMnbQzo4ppfUxruVnSx9m2ImCtd6cR2HzWS9Cse7qu+oaVv9FS/UsOayyIUNL/GdTxk+GEf1
C9GJmHq0ZF21be72MgkdjCOYj8j+0LInRzPe6V+Qzy7LU3Cif2pfG6zHxbV7xGvDzw7fKH1fin21
Gb7oyYrWUb8VPz7qh/y9Z5ym2N3zeEMeBX/GYotop15Xrk1G/GAmb5XfPES0WoxdX/kEKB85zVri
DhIjd9402k2nvt0RiK52TG8aperigjLUEw9pHHrt58Gww3Fd8fi3PF6xP8jJvY2jhEK/0NmGaD9i
gkKEZ5Bxf2NANocbnibfehjOpfTCEgVoo2nuw3umA9sDhxfRoJE8po2j7aXaM3bBljBKxptzyTvl
8z3q1OUNArMZPPXpU7iwFnT0dJX1O+FDLTwyBqU1nHXNWtUUYkfrdFfpL2joDtNmYHsKsM7nymUb
Jdj1qtn1qT9tu216SMgAZeXxNaPwfBGtfbYPwMYaRMuACrVFkBkfTW2D6C7RXTklY/UXriuyB6BQ
Am4lVlVYo33+6D8gfa9BS7b7aI14wTDd9CVbdbpDMUADBor0CV17eiJ6HhjjiCvObgdbwLuKUNN0
RpNLxAl1b9zXNOSFuxwgrHGxc2tGjv+GRIzQpklzogsdebFN08dhRZVnPZqW0z+XVDjTynSUDZPl
F6JSVkCeVwxzXnP0Ixwfm+wQ+4SgM1fwjP0OcNXyMObedEbbX5+zC/3Ma+cnd5qCeki5jYVu5bIM
Nr5IWg7X+REk5Mvwgn/5jedwodNlMRBth9WwsKrlWWe5S5rCBmfadCKgZW6Y6/oYk8VjcGXn2Dk9
XV3ljC5teXdtT8IrspwHmI/diwlv1H6LNu0O86hHmXAJJkIRabadaXhIZp+8Rm76G8u3PmQvf+II
7c4FQvn95JfH8Nh8kjQ5G3RXLMetk6A4KuXWrfpgJH7gDqs+Ksf4lu5CttbbUAHg7QWzLbNBwUWU
7qtuU4ln/aIejIfyKUd4hcixcIk/DbjqtHXzRWsQMVBh4flitNvlREt35IRhFEKPGH+Ar0R8YoUe
Ns3WQK+I9YQUeLdiq7DhdcEos8O6V8H8fJEUD1VFejKPWuc0km8IqyFYR8IaKQnvUxD5PJcyvYjT
vlQ3Moo5VshMFHq/ODBWGVlnlHu6SumrrT+oKqzaLbu9ekHVzLrVlnzzIq+sB1wm95k4liTRYeuH
lpWcqt5uNpHsYr2Z9jGIBc+0jvWxiTiQjsy+JT6VP6xWlQ2XXfi8fObH39uc6oXb/I3pypjY0lse
st2xLW8+5yvoOZcwhqT3gf8xMS/heIjfsM6MhH00ZJxg1diZVU/Fe+Dm3wMyTneoRHqJK134sYd6
ZRpemZy5/1jzTAv2mG6Hh9mLPqVnwXLpCMZD9soEQnmRTgxABsWWTtlm8esLBoGEeu4SvnEucTNQ
lHdr8PvDcCqvcWtrn50ftk7+DD7WtFw8IjieaZsTjjLuj3h9OId17IS3qbqFJlW4Q+qXdXdtACvw
Je52r8nbHZt+gho9X6aXIABnzDTM6TYKV2wCugG3qrf0dvAWhnaKEkPyqo/6Vr6VwV59quJrcjZZ
4WprbZ283gtPlEPvEy5nwI+kyWOD3SZgvtYLB8WztMZ8seqRdKIPc+q1uOo2tKf9IUYo0qxqtCTf
Jmhldo2aG9a2iDvo1XwQl2PwABnfC177b7ZbFVXA41DCQraVxuWDEh5FL7+BuQvO5UV1wmu1h9SU
vsMGqX8Uv39jfRX+zNv8XVYuOeo7mjoizQ/DbsScRxH+wJkXX9CangdiZONNt429+U1FlHXjro4Z
rOC7Mhs74q9+II6EU0RZm0+4+VjqWScGSu+KL37zG0lbjSH+M8xmrjqtAoLna/ABTvAIlKbYaVcc
SFrkR9kl/1YWqlgv/9Ywo6eXxUKi5KPJLHzFOIZ4zs8DGdEci7P49ruyVj+GRaQ5EW01fFn0HAI+
B5Tqla1f8tGLaWxHpGr1KDspLmNCwew6bmjUPQOGcot6jyg42VYPMw36CynuwaFRftrmkwVgc+Y5
4ZTFuR1swm9qmOLUUCRcwPyyCs2oErZG5zWNZ6VO9Zr01Li2+h3wNhasFWk/bJxvd+WcHT0O++HL
+BzfAh3vs7N81N90jVbrlo0T/LSgnTloMPGZW2bJ2nOIDOV+CjnSytgi73fzfb5iTymhy7THY0qZ
Qfxtoa5KwUdFV4Gwsutj7C2iTZaA+iVuKBHjVYMrdKce6jUDP24v7MSP2WuxSVYRicEffeXBRIke
axRmWCxtToqTuaqPprkTV9P38G0euSqF0Mkfl0N0KD6tx/DUHXIwIx/WJn5q9vjPmZ/XT6gH5+JH
Ws6zZhdkGWcEj28KQFqNP30aJktvf7JoZWz44KiRW/DYhFwMZig76oTCbZFVXuep1sLtQhcbaYa4
G8NM2iFd4n9IYncY8k4glHtuvC7jtIV4Ju1+v/z+vd9f/f4zY0TzUaRpy025l3bWFEsQyO9/GxsT
IYTzOQu79Zgn0aUVJRy4k+KSHo2SgPtMV7eqawI48EjbxoaghNMqr3RMkRN+fdTXaHhOMFz4YOf4
s3I4aq5mpJfYina6ZvLYrI7JLfp+fxA4QdgpW3ZQwBlBSEwS2oBpu9ewj/Y6xHI5oaISjA5Dmui1
QCJwnYgMoyyNpxywv++S7lVK9cir+3Z8kIBlxzmaplpmwi5aFNwdiy23DuBAorp6aFvFdMvAfJcj
lYNLqMAvoIzImhBjIioNoAmNN2YNQ3M5ILE5nqKnOPa1GrOmkBiSj1kQizb6Yr/W7jCEgqMQH0p3
ramOTCXCnpwgNp5CmrUJIQIO+p3ac65X6cIgxRx3UZJdhACiwiDCRIla5VVXl4HVeLVNephNxcwk
UxWSKxmwW7MydgaHUxDVuwEvmLQgDa9rKuSxDC5ZTHqagv6tkwuG9Yi69IT7X7tofpb6eBjBzBnl
Jg139NfnrhIzV1YXRuJynnosy+lEZooKUOqbcLRuUQ7iPIl7PxrMbWuE+6CakKgV8mYYBfZknX4O
kvesb5ot8SDfaoUmmKxeDJZzkqzEIOb8xTrQq9mratKsBCnL68WssJei6ETsO12X8JIXhfYChr0V
SrTBYveKZY7x8ujGSfBYaz+AEoi2D7OnIUKhN9bpxEzN+kEqsJNaJJxwgpicIEIO4L549UR8nGwK
tL7Ls9CZw7qbEBrUYvSzBOSmN3RDJi7daByidcAsr+6XW40lcQ26E6iRAHA9BFhCczU+z/cfJst0
pxKMGQt9wTRlyO4Xy9OjzlclC9VGIgPeieS1WDGehuS/WlIV8yNcd+iYu355HmvhmaDPo84ZOlgK
00YwIB00yT/+bZ5oP6K5SaWKm/VI/848LTaQkk2Zecp0scZkIT52ovpSTOm6vye9I7SjvAeWQXFt
wdsfI2TUIY/gDkdpn0sC3HG8kx5VUKIqZXcramCyhQrO1xitj4Yo8Dj4UHVK43joMa1TMFc5GwTo
CZb6amXSC3wJHCJIY9oOwRMxxvty6H2U740jR6xQkjoGFZVlK6JQws0V6SiymZmOLsUxX0oxzUyL
BL02LtZsPAnJSNtkNNTT4mtajR/JxEljwjaeLeZBebfR4o5cwx5gTjIQRJXcyChDZKNwS8lEuuWo
RV0WxYvX5crs1bPcrc241snGi/XtIHEAGOFjTy7EylBWA31p0g2gpQQRCkXvty2yfyG+p5i+a+Sm
MX3C1Gt23UbOlBT3eUVfI5P2gASbtjtUik1bM9GL2SByi/SUGdZEEwDqx+rihn11Mq3iEo/NTarn
+5hsRhnSSnYkdVdrbFHQieMNrWRix7JOJ2PMOnJ81hZBB8KrZJ0sGuG6wsEQ6oIPP/Gi8NJydcro
gQBpX4hxa1G1989JmVGPZOxiuIfne6t+UkCB0/cnr6R2sL5KoF2pEJ+S0HwcxmQPC98NZBWfRyGu
EL+F9oSAw9PQ2bpJOsunij2gIJaDr1uxbmcgSFML9byaTg+JiRVCyqx3sk4NaFT5bSLiLR54rwgx
bmwk+oujpvWxYszQdcF3pKuuMvTPQN9+CdKJrWdJ4lUzizVRnbbtsDWxhEVYYfqqexX1HQkHR/Ya
68qouQC69tuaWNznLX6amgK/OJSzwmwmDw/OtTS1DYqyB9Eyj1OFjGzU2bR14rjJm+argj40i+9h
SEoxU3kBuTk2cKHNGDYZ2Wsq+G3K9rfRokNWIohhl0DBQ4szv77rJIU4Wk1h30a1UwzMSRUcGV3P
VKQR7r2qOV5jPCZ2msQXsblD2TS82zVr36kk9qe0HsImyX2SRDhY02rdtsuGxMotlibU5w2AqUTM
rtPQvQIDxjKYA50PZfToOjURaPNLKQjv0wDpK1JO4VDskE6cxolE9tTqCa9LaCXxaJmCMfkZScuO
qvFbHVbBOoCFgCcdVz1eY+qojGB7K7+V08gfVYzVmnHYZVF4E43JbUl2T1tNWtXjXag/jkx/B3nV
cjezdZNY3m5QjtKC83+Y9VWspr29ZFtNK5b3RYt3UrgIG7hJl9ykBiUd6zZOGU203j1MMEGcYDQu
PdepM6vc4GULz0qbumaf0Texaw1V2qrB0FZtUIHHUsieqtaKIqziikGfklmSE0vFBmv/bjDjB4Hn
/xQzPE/L9IVE0YiTGIxGw0EmFZBaCmLoN+og7kQLwaCs5IyQE4X7VKPGflTR2BtYHe0uAM0Rk064
SRL6jgW4hxgmWKOKYTjhsdwOiWm4+gjmK5RJKVlGyVfY65DmRQMcy7SG+vyupha5D9BTnLJKN4sI
kb40N2rS9Z4pSIId9RCEihJu4zK5I4oNRNsQ0BZsSK3I+68Hi69E9GV4cHUnSITzrHb5RqvIKWlM
iGI9YLqaQIxVMso/Yz0wxkXrNj4Ogqh5pg7Ze05oHdr+0MoRZo8h8hYoj3gUHtrcZK7ZNRtydtaZ
ETODaLTLmHPkVku/iSfrmPISOXFg7Cs9ENwq5LBhaZVl8UM9t3xiWu1ZnirNEdP8NQ3E24gXeKUB
x+pi69kQkY3Lw4S5DNFkbLVgpkP9BeM+U4dEcDVJwXybo9bDwQI+Khv9UpJf0BgDd9KZCZj3mbUm
Z9dFEHZRtTwQx6JS6aogxYCWUwGo46NZlBCgTOkLXnxzUJN2xRwflola1f4QdFesuWVmfGC7wCxQ
6Nswn3+SMox8IstNrPy6U6qq10/M1ySBii1WI9mBxuzUE59qo/40sO7zXnJJ4HXN3W5qdRd7QZ7W
jjwUEgo76YYcONwPPY2CijqiDBAHZ0n8kOZwhljQ3NEbqIJqVtnpgATizi0MLHdio4ESDuYKil1Z
oTLgxnYwxAkCpgWksy2dDhH8Ki6G06D4gimzl8ectlqaQsVKParb31/9w2+nrCRNp6RxrdOPmM2Q
Jym1th3N6M9ffv/MvEskYzF8+40e+/1SD3wCuGFJXl5RtQWS/Cr2pbJt9eITKlgLqMeCFyQKcHLq
sNtq0cCELwppSiUa2cRUCncacK7F6MjVjM4trLrtEIblRmXqpGUEmyKL/euXfq4uQq4YPtBvfdsm
c1PYMlLurRwp+h9fChAb2+7VkibsXP/5JUZeAAWs3iCf7bbZ/UtOzPJWqxGPGpp4zUeTqZiiFWcx
GGXUw1q6z+pUXf1uu/9XJPgvRYLw1f4kDHDfu/d/+y66GIffe/79H/9+LJsu+jf3PS27v89RU37/
4V81gpb+F+0uBQTArir3SDTC0v6qE5RE9S+iqpuAEFCR8R80En/TCf7mqOkW/1skLo1V5X/pBLW/
WAqYeFbfskmWGhLC/wnqwFBQPv5JqXGXaKiKoSsyjxAmv/SPOjaEb1WrT4a8Z8udiX9NqskQItx5
cHw2RQOjxz0WV8Ajth1Smfjr//r97x92IsOYQSh0FxQMRJpGAUxPPMuQq9Km5Mpnl9IEwb1AhgOi
ErngZb/gcuOO6G/usKEpEk6/iSi/X8bRxC0SK4O1SbEa3SHHYdPWxfqPWJD77zU52ClTHa16yqAN
+CO7d/IraSjMQKL8CbMuqYfKVYSsui4GKiNp2aZl7OmzpG0CTjihmMCkoZTT6+rWhstjzgofC3u+
ERCAW2ksovxKKz+JTAnsr1k4oWpexjjZqUFEF7BAz0urclfj0HO5lfXeFBCRKEk53TGMhTKPYdQU
9adSGr9Z5edK0V9qM722dXiZxe6ZcC/DlbUaKCN8yMFcUMHnUrsi5IzOSgv2dYE0g5PmB19eTpii
PbH25Q9MxFpVd7B6AKr5eFA7jJ7Coj3X+XzS0uIiKfEb4gFI4GN+KQizLOQgWy/iVefI5SB6GyyN
wgLHFSo3jCYTifb3b9hF7TNwya2KK3OemIcTXkDdMHK/bu8GVTg6LAa1iVFXOTBKLa6lUDJuQ/uP
tp4qW9lHXcEAkFd1MjB6pnoWIHpedghtXyvTfERd/SDVzdlsjZsVSU+tabDvGhP8nfrBkgJe90Rm
z3ORBXrWluNExWk5gWrDWeZGYf0FpXrCgVZ8Mc6aQNhTsQL+0aEnjuPnOLafpsLSO+cmGaZY7Qtv
aTPk2tq2D2NCjitfEWPkHQE6REPfNNTftDksH4ZCC7xSrX9kWbeYAnIsRT3aivBiGfIp66RvOJGu
nFWP+QBgCIAWjUyk/YDPvtMEd0nHDKE3usnWx4oNC0+aQQ0WIgBSs9Fz4TXRWzzWkHGNckbG05Hv
RdtQZxhjaTcrjcqzGZtTUbyMosKkE8Kog0eBMlcrH6TnVOalItaJRkrVfXEI9hj2/fv1VIklYnmG
5RJlNnQ+NkBLdo6zTTEKp5TJxZAT7WboJ3mYEVcsGjDgGAtOCaWoTeevRZqOmY7sHbb1qUdQvOpS
BcOMxr+U8ktz553WYvrUSMGzUlhH+ACC04szZjVBgx3Y3+2u8pfaiWehZ3DJurVOpQUyQLJGN4uF
2WSPMTEHMqvqhizsqy9bZsk5eyqCreyoYSYsqouvgTWzSABQTHZUJSxdV1birTAgKKp1g8Qk9VwY
vx6q4Khl9ToP0+faYkTQp+tGaVU0PQpD1/jQmN3jmCLzzCx4BwVXMrZIZBd69lR1DOeZ4+sCQ1so
G8g/knXzMA6METrDoPkRyVrUDtpSF26fUoSNWnhhPELauLhDgajxoooFHEIzRVaUVfMPP+A1j9Wz
EDENTZv4A5bLRhxyL2ibh0BPPvh1bLejjhlOsGxsWn26qeIh9ZUg2cd1eGV+PfSrcYBuUt6fD4w2
3ijZHPmQ3ocrmJgcRNBuPmPvSiFmt5KJ76z+STqc7daxsJpHLBlX3F1MhyU+01T8556erjFwMmft
RVfip1EdfKHFeFl3/WYUGPiK5XiWi/kK/TjjlODySt4GheFO3uo/Lc43yLQsB0Nhwv0iPlgJFzNq
udo1uvFb1I4BWDHQAwgt4+9AQkNaZeO1U1gApUX3KJUshsCBAI9ciojhhO6ZC0dK1AcPQzR8tkp5
Favhbap4kMpSHFUZfEAnWCueuWsa6jmyis2Y4HQx+vxdgLwnjbgcZfVWki3Sqot53/TWEgPhIROv
ACwZqc8/klzgAcexHyc/U1jssOMh2ao6D+DW7HSdqpNyZxsxuvSsZ/EFOiBBjy2XR6Gm2Ycr67R9
cRP59rJpoGAOmESmCqu9XAfj268YQ1qfesK9oo/Oial9LjOoT1Kn+CZxfAAUPXsaFiRnWVhMd4t6
jAd1F2bFmpDjZyA/30aA8KmEfxChrvIi1dgH8uBb07gzZglCar6c46DfwZ/2MH/XPCZgIPnkDCRa
Rsi0xfAqBmnm5N1eUTZTmp/VPCj/H3vnsRy3smbrJ0JHwgNTlje0oihRE4QoUfDe4+nvl1k6u7h1
dt82454gEiiUg0lkrn8ZjhmE976yqcz55N1ZK6PTd1lWPGZD9h4mUJidttn6w0QI3yTW3lQ+DDWz
S3l3TUu9NTXY+3oUvS/Qy4bRxlGyCyi6kcUyztkaYqPTAtSmrb+vqeLg34yePi16KALuHUDVj6FY
ihWkJRh7y1tnhC/TRCUdt/dywEGs62tzH0tLxtYVX4sAdxOEWx3VamICa7OEQTwc8F46T1r6MEcM
J5hX2S6dfIG1buSMO2EvTzh/zzd1gj46qFeNM/G5qXUriMNcJ126GxNnXzFXrW33yzQh+5FXu29U
OiZnWHGHVH/DyXgN8axYhS1sBbPB9RZ5cJzgc/a1iMTenScQF5iHuXubjebnSrc/FRNmIO7UvyZu
0O0Wbzy2+Jn3vVPclFr7RHIhtN1ROyBu11uPOvMEXFUaT9YSnTyYUFgJ3JCVkOKG4DzoRhOAEK7Q
wj37NXYnVfrdGoGjnRjDwIULERs5zIryUwtVbu3aFf3dZMNShAJRFiT05As0oMLmuhnKeNVAsVr1
xI8ypay/2iP6ZWGzvRJcuUUwB2eGFKuxFDzduEJMq9mFRbZ3KuvoCOs4OPzgKl4++1N+akbIYYn/
GutDfEgW52eUUvt3sedMRu3NhxC7qmwCWyL/MKamdLh0YORk33A4BEqrkp3Xgi2mo7cSIsW/GRX+
zvIL4xTbBl4MRnlTxcWzU3GLO3n93bSSZ6ieQFBN/W7OLZBc/RkCoI/yGsS2yDLK6YyHglLjdjA/
l3gmk+LqvUAgsivvczygYcZA9QsS4WhjRw3xvdk9WkiKFGXy5OTBe1E0Ap0EwyfSedfN/MXpvGMQ
W8zZBVkh2thRdZzezAoBloFla2W+LaXOTDd71n38idzX/G6wTMYCOh41TUaPmFvtM1YV2J/k4gt0
RmlexJUQiHA7tLyFPM0vFN4cqWsDSqKOSo95tCzoLH2PjrR08lVuDp90r/ph+w+mL6hyez9bZrWr
Fi5g2nrU/y1o5REwaFl+Dvxogr4gHlqXiXyywJYwI+jfaM9uBIQvLZ0MbMXCeyPaU0o49BCGb6Y0
fAW5fUvq8HudLneRmTx1RnKnB+IWsBXGVy5OJohs11LfBK7btgZEeyeaXrDuhbmz1J8Wz/xWaM6p
hIYN6plBsHDOGIlDNpkoSGJekSfjw1iGX+ySIAAsXk92bdLvUkyn+4Mfbz1rUuKrObAV/KRdF/H0
1U7ASPKueggYWPNXUEHMTgPjjcoVAtP70jawLc13vrG3s/RnoVOdDxewDZeHljf/SGAeEaJElcCl
buXNC8CyfWJETonMu4lt8hq5z+sxeI5bZP1eJyQTIr4VPrz+JUJP6QIumkzqk5YObo6yp0CjNEyV
jS8A1wPHCL4jPnx2vIVhShGQMDUDR1lt+SXV4f449Q+CnJ+AiwBNSTOdvJHQ9eHn3HfvxuLAUi3f
Yh+ZbCU4VlGQPPUazowZNrmND8kF2HuvB/0TCqbdbI9nvQlOjgE3DBOWb32IryYppdu43OERWbUJ
PqCx+5VYxVNQ17+ijkfsrGffKOIAM3mUbxjQL0b6qPeItLzGQ1wKuUAU460u0ntfB6l2I+etywDZ
CheWQSofeAREju9EJXmrUHGnnfzgORp+E6Lm8d9/skrvzUyCiHEvZuX7knIRntxS7SEsxv89Wp3Z
m37Q4TxBj8UA+3GsqIfDAC/QrwRllG7KGJ83N60fx4RoA9zfYOciJrKTz5NV4EQf8vhf4ZaTkXIE
wI6QnWBfCb5oiXViQLBtetsmTXo6xHiOrMqeILPIvR8DcW9UFYmSdXvo6olJUItM30Oxa/Tnuhw/
GQ2pADigwuIyKL36P+A8P2HsAv2mrx/mUX8RlfcaVMlZSxz6F8EN5iE5ciCyAbdw8SK1HzXKeCjU
95gA/KR28Zhq3q6ZIBmlS3yOCnqo2n8xdIJqMFNJNmYMPURAA28QyKSd/pK60Yas9F0dDCirxnyf
uPlpCp6RqAECZnJUa8EkcBIegPF4Y2vxbd9ivBObE5TjctqbM32U71PyD16DUe8O0uBdDyMcXZ41
tIaotKjjtLMXHCURdcQkIcjdz6YVvXgB/LLRvas4rmGFMrXM3ntD7PR6OBfGF8sY3uMo+Bku41ff
td/6yHkJLcbbvgeWJh6syv1Vp9Ujadlo5uNqN0UVwCYjpMgHktTtH4lRHHR9Ojfx/aTzvAyDcueV
/oBf3U43+z0OCbBHc3zf+3EuN7GD511YVs/4Qhy7xLGp/zGp9QXlssXNvpO4TEqxDDJZpug1Qk4H
Jg9hk8c85sXnLk6fKJ4D5s/Re4IhRx8+2zz3DGfzA58V0tKs2N0XgXUJIVJ5QpeEMdVMOhjgVBfj
jVrN8QiJKq51HHlnXAKrkSj1edn3GhwLFUXnh/dRXI8HrPBqqIrVT/U+kmYNhMx1uP4QZFbKr8c1
K9nYDmHqake1DZ56v0u0Ccx76KtLFKNKGhsGGYg2zRnkT6PBsBEgRC0I29j1DXEc68KBjZXXo7Py
lhqnmTny2s2HhLgIWHMYK7HxVVQQzOh826UYYMiwPif17scebBpJtQRjxjg92FBGAJ/x6HVn1P8R
SdPXCL5C/i/bbsP1NW9KtSpMOn+HYamwKjsygr3JRavijHwb9j3jEvIP1XqphcU61XY1HjU8vEdi
BNXfyloNCt2HptqbimBMhCGQ6vHSXLJh4xROvFdfPbXttCJykWHdl2WCgXs9SjGSqNLOMFv4K00t
7Xjmt50O6iK3qeOv3qFaatuHuDy1kdoKWrw+2teWv+7G/umSQeh2sH/VobleDeqVZhpx8PAzPCZl
fKL6kYZKKupC5HBGB9wx2/UbGDruUll0Ob5W4Q7Y6Vj4+/uBzVUHBFJAxsIxuFjKBe/7+YkOtjiq
wK08cVzU97gWhTUpJoI50D5c2t65Adop/+2LP/wG1XQzSES6AStP/cTL2YsjwRh6kMlA8uJQQYA9
5be905rr6QnzwPhycC8poh/uGuxRyRpUB+/PI2jW0R2+E562tJRwMK/eJF70TeuJD1YHVy0ML4VN
4WH9aBMpqH5SKYaHnOrb9hJSFdTU7xexrYRNBEWbc6OPkPcvu8r7Sr1Tfdh/us3vK3z6edys1f0x
JBlYQhmA/3AhGJPj7q0AFdxfl4/cwakXdrAYFldon9QVPPX2uJ8RFywQCAoXWOoSPPeffi/V90NA
JWblFzgbqu9WX6l+7ZLcou2iPm+WDkoQ1a/Io6+uJLV63Va61kb2SLaxwLxzsQSI3OzBVUHRan+1
uN6t8fUSvTTV6wsw6J4kl0vu3eUtJFbvtBfMa7eXs1rUCMIxsTl0fyWiqr+nLh61Ta2G8ioUw7Bt
OxLNIzfeqtcsdbGrPa7v//MSVOvqrKnW5T1q/dL843W1+se2y2VbqQhW9VKZM4qyiXMKqxb6p4ER
RzavBMZBCJ+IdjV8G+2LQWTIbGyxBbvxbOKc1BlHhuhuHBy+l+7RhRwelN7ZoPS6iBIbifSx8Mz9
2MhwCas6gjU+Fjm8Nfh9um+ghShT0exNjSQGjOP2GtX9o1oQEAAZQ29ggqp1V8UGVyIc127pQosz
An3lFQMOS05NoLDa/5+bhUfhd/SMT2lGAHnmPM8yzHiUiwCPRSTdqmk4pUMJma290ZD30ojdaE7Y
Rvq2E57UCyHBoiuHTGFHJiT/kcB2XVWtD6FtH5rqpf8q/+3D6+qt6k3x5JZ7qzGS6WwTq729ft2H
3S9NV4abfth6SZH7sOH6A6+f8k/brt+uXp0c+xv2T8Rim629+ePF6/svX2fI7uCPj6fSGG6ruPt8
+ThzgtX6Tx/z4adeP6YDArsZCYxbX7+KcuFez8RrVGTQp3EuJ7352pziXqaqzP6+h3Yl/iq/6FNT
HdVCbVMtVZxRq+2EeSNRNTvRx7DpfFmXqYk2uCxmtTFM4XO1UwiFXD1GIvmMlbXL44f1NCcZG6CK
QShlHvjGahgjF/4lvFN2n36D63Fp6o+qMmPnMrCwk52Z4AG3sVsmNY3q25YETMOBDK129MY6OU6X
mk6thhC4L8KXT70N82UqQoUKnVUFnVDmNwvIKThBOJhIkUiaWQF1JsJ8YMLKdVySKkT6MrrUb77l
1A42ugv5z5A3rWoxktgRANKAVBKBFQv8CEKmNhn+r8ijELGG66Je2qMn6vZY/dX6Y1vTCJdZKASQ
tqaC1enj74XiBV62JQJDuRxdzGKhtWGHwfKtXYRPnzqfMTDPUbWI7PndUtvi0eAasHUSEeYE7lTT
MvrFSkQqYnya6gyrdacxXoKyDDaqvKaqbTGVEZiT8jRfq29zhTCG2TWIsRzX1XKhWupM/7HNlONH
5j4/YEtJdZNaXtqqME4MATxAxB/qdKpTfK3IOepRdFlX48uFoVfR1XtVnItVKqhqzipQdJBxs2lc
vw9xBRlYnkFLG2CPX8+o2pgUCJ81xqq9JjgCS9RAb6CX15KoPlry3AaDWWRMBlkPIUxu6zz7bLdz
jZSsK8cTnKruMDuvgfCbo6+Jj4t/2gYCs9fiVt9FutkeZ63/vegKYIDWhbBx3TbL8j8xFWgiRIAU
T9b5l/jNDP3qAAZpb8Z2+IoNNPegOk+hOkWq2dOFBAYkDL1tudavZ0KdmOvZiRqdSao7zzhOcK9d
F67snK6r6s70O6fcpHP6rk6DOkH/dKp6eX5GbM32uEWt1UmpHH9LFJqzU3fa5RSpO8+DR4j6b6Qk
Erk1LhUg6rM779OggFGXGElzlKPzg63h6sIolGJCWv0IqCRsRnnsQhLejhlMEzJk5fql6Ycw20XE
/FkdQkWjuBxveUTVqm4NzB1jCmDyboEe6m3a1PuiOkh17yDk96Umig7yci+VTnxwSvCzyqM07eTe
hAclOXJESjKx0nQDfz4025Ew0j1e0RvqlwDN6lUSLriQsIHeOEsFzZJrqYY+cyzl4rqqWmobPEAK
Dwwg1JUWycOgyc/4P2qFIkj8V9QKA7Oe/y+14v2t+d6mf6dVXN70L1oFRkoYKEGEYmwj/p1WYbuw
LlxPd03PgDvxL1qF+R9CUDYTMDIcy7PMD7QK8T+iUWA48TcahS08yxY2HA/fxYnC5qfx+gdLiMyk
B5uDCGQFaG+iGFAHza26bQM52Lk+Wv+X21RfcHksXz/rnz4as0htW/Loa9DgmnmyVTuVaiit3gmU
nUA3jK25yg9NkD0G2VieMn/pV64xYqBE1b0bm+dofCm90jgUy+huBpORkKfrryS9HvgsSgQwnY5A
61/yo+W624Qshxvre99rxYYyJjaRgN9OP+wkrraYAw9nv3oOvOhr1SdkoOVU4jTzM2bHq7yt+wew
fIwuSy+Et17O3K3DbZYML+RJHrKsgRyQoG/q/MTGZNY9GGZDYkUACFCVYgN2inZuDsU6zF9c3/lO
9Y/wWmTqa+ozK5wR3aMtRoHXqfaaOwxg8s7XD710iO7NnzrWdDmgfMH33PQUrLdEOUp8ubz1NRJ+
09Iipslz+3tRBsO2ixHDOLiMWzzFV0ja7XW7dRMPc5qUFJ6uKl6MBAdcx+4PPPR+jVYEx3MsPqUi
GYD//R4ZIFGyNl7xHgz2ysxeQk7UxvWOKfPUNU4hHl3YkK51nlU3la1hJT4Wd8WQYfGCmTUIerYr
5p8B/n7bwYN1ZiUIMxY7PLu29+KHub8qHa/Gt/65cJyfXYj7qyUQu8yxQBhQZg9NJKkz2BDmdJWN
6X8ZEv3T4pT21rKqXevmjwvo6FBi02RpgDhFWONBB6B0Q9RpRN2+peqo3XqJeTBrDI5hPv8Y4nre
jBPXAZGW30i6S9cB5syrzHkRIzK4shDOjSVQOvUuBoGRC/0XCovmEvpZ6HdBI87kzVHFsxBnphXd
/1yv0gRuNl4DtfC/D47On68iA2FLedNUXbDWxY9yQNya2N81N2q3mZCmfZLB0aT1mRQTxJLckDd6
ShWRaETOXlndV7nvrAsvgQ6t42cbO9b9gm/0Mbfh+Zs5FlmdeehjwJ5h9MpN6JQvRUkKWG9AuuyH
YdxW+KQ6uYk1IQSDuuYxtNhP04ziMURtZ2SoUUx75haYGgabyKUcd4Ry3Zdkpci6Ze4ICstGdJeH
2DzoGNTrTtITw9FFa71237Imf4vqfg0jZYDw4T4lXfaOsy5YjH3oC/L3HHuGk2V9L8hThNEb25vB
wMR/tA/tvPxMhinYmN2jBeiDBgcNbZp5jzpxiEaYfUsB5oU+vQG3vUa4sO7tdKEu1xXfvWqGo95B
7zfNz14VyIhhzpVm1PYm6U6a/zbp1SfZv954s+Vz0ixKKcWtX4/THmLIygsgcWpI43YFwXCnLoh/
OSnlgV7bLASz7Mo+BAnGl1JzHMIkI+qB48bqzWejqJB5F8EeYu8qlTOVywJrGsptX+IcP8okNh6S
xnlMIQkQbQV/1W4X4C5IK0fH2JF3Ej+46bAb8WSH0or+K/ahqYfWkcwYgpWTCQeFwkNL1t8mZvqM
u/2PhLvL0ohAwJ7R1p/wsLwxe6pzEPpONS45S/zFXlDBEQAE+xOC+Gpus1OWZzijHsMF/x3ov0ze
cH49J8u447/8XMLBwnFvIqCAPC8DG6S+hj/aIY7OQlTLYevuXUwh8fn4jKUsDAu3Mtexb9+Grvfm
oos4N2QyemmyFwFFlsTxnsrYy7aE8ODvULsbG8L2jW3eQ2byMPR2yNjD3Waj2cgAraWdH3FtLe6D
Gupyt64ELpyOkbxa/nAESEG8p6GOFZC7kg7PCRAsWGAeTkAeJWR9ea9ye+8MJBG2WP1sDMv6VgUI
+/rbZt6QTWiuKyvFQwWrVxwr7Qe8sXodO+wYhtDKAHaGVmTnd2YTP+nocOrZM1ckTdvUGLW33vKw
NK0YrxlWG1MqiEllGYgyqjz/ocAQnECeI35IzU2HZyFqmwne8uxsiKFF/YWPDkO8rbFEHbJjy0QP
GGzlrTUtPVmDtjNv0uSnkYtDYFvHZqHIrjsFxfFSe6/H4SsdElsTuBa9fi6j8id6sXseBueGMPCb
JKLTReP26IuMckZ59hNUPM34KzZAcIq8QcsRwTcI8A82ul9zMPfHNo2ek66t9kOPchopwLZzul8E
fROy4nnrDh7LObarr6TEbVI3xjxGi/s1hQiu8gT4Xwu8Xwt6nZuCCtrIHBmT0wEZIHEH0FEAoTBc
7jP7nlgQh2waXIDmKSpvI0t/GyfjqZnnMzwM/MaGuTgPwbZD73DjG9mL3ln6sUjNYdcVPl1tPD8Q
4fa5FoVGypzPvYPkAqcezDcC6noOrLV5DHCwR3PuVdzI49pM7WlTdhOYZP7ux0Ur0xMYOxjYkyzW
yU+5l3E2fwVGE4TOmN+DOlhZPZ8duv2vyqcYZVjxueyc5Ywj1+Ocv3hGqB95ALkWqiFXZCEzGucX
7AYY8iYEosEY1gGMsBUuVE98JJEakHaiUSQPsZASfSM8p4jFYKNHJ1H5pH/nkQ+uIKVVxo6dMWqr
a5zsuieIeDBPoJoNle+ucgn2C+4noqlspA/lQNI8QtlK19/rwd/40uh6dKqvOSJFJBPFLx8Pi3YU
9a5jSLeCjC1NJ7AIbNt53UIDPJG2vRINvDyrGRpGF42HmIp84paEaq9GyOnQsRE3dYpD9LQx2V/E
fmzI5aMSmg4PjCMRlk/IFvwimqFAUf1o45FJ+PQd4g31yLJ1t4M5vocww7HobovUX5eL9ortbLyb
Wrc/MVZwUD1ZSL4b3+fP4DaHvA9f8bR+08naO0CG2xMElZ6ZYsvIh/u5w51kMXMfz3+xcR1NX/c5
BRALm7Y5zLs9abi7uRMd1nEhGvkUHqZnVWsxJxDeJGGH45cgz6/f+54Ow5Q5UW7s2mv6MmKzSKS8
q20kfENdY4Zjasmuc/MSeml1o+vIIXpHcAFNCWEiZv7uzmZKRjZG0d1ejPFPKlE39WLMjK/y8eDO
kPTHDDaCNwUzybJEXns2BhG2ZnAbaQZJKLO9GxeerFXobpIE15qM7/VHysXk3tewpUjnbMciW3cW
vEJ7Eo9aa+I+ViNPbBwdzVQSPSEKwk0cIiOVXAYMloP0P6F0NmeHesFfpSbj+aYqEFu36c8lEW9t
434KIvLTK2tiyNzjshnh2jv3nn1sEqrIM8/3jW3Pn7UqTrB0wTukCcxnfxmrdVnOpNkSOxQMP63J
32gdRA86dfRsGQtsjCHN4IXjxOWpMPsfRofFmu8SBuub3c6ptOc896pHTHLiwD54NewizNSKbeh7
t7XyqNZ5kC8h3m0mGjdOd9ifW2RSTiLqVd26sB/rWDtlGI9E0ITv7UKMO9vFz2YeMVlvFsb0yJqG
Z22y78umuUsRS+110yr3IsNqELdMnKXLbQTHlg6xi++SkvjrpTSw+NCwkHKIJluJCk1oVNbYCkWM
bEwnMvFXg6KgO3F1Fkk4bIe0fhd+Wp/axKzRLNHqjfHetIV+MLSJYaOLZIsIqJnRAsSNsBy/aGi9
d2M6ny27t+8ilxsbaeR+TmaIjTw2UWlkKIYEMg0G6XdTnmJB4clhu+vj42QylDPKCOA+JLdHxxI+
GSp7O2JRm1hzsOdBgZez252yYI73bbA8zuS87ac0QFor3OPkdjhuTPVyJA7iKRuqgmBxKz3gSy5e
cmlAq1urSSfxKAUD2iDH3sw61nuzME99NSW3deDdYnsx9Hp5JtJOPEBkX5n6HJ17mfIWQ+YQJI7s
kWE91+3infKq/mT71XoRhbs38qdWeMvDAsa5qZe8RsWYQ532y2KHkhIHOxG41BOW5AhT95NQBmTM
LLbFEEuQUf/SGZuBkRsa23y8g3dW3hfjOQzGFuExg9OyqBknyMVCxMZl8cc2L81+xBD78LR0h2Pl
DTwWwz5AB6A1JL6prSht10R5YO1DVPrRmYLxKLICr7brOsRYUB1Dzh8MoNohnym8FeGvRCxM1xYJ
KakFXuyz5FgZp7A2v8ediVV+YUHD0OoWyM/PZVNCgJf1rv4eVuayQeZUH/VUA3a1eNYiH8B8QQJd
6gW1iGGzagPZ7L01RcOJjhx7DapE7pSPC3l9IM6ELQK9quaQozbq9faLKqGqeu11MUrQU62S1/JY
W/B3+lZ6foaYdzoK1ZYfpz5I0LEzAXF3au26GJoaBuYQkfUtYTz1aYHCy1XzutG3YqILxLxT5S9V
I2OsRa1WNRs/XA6hfs4VyKtqkh/oCqoMX0vZxYzsQlECmHgQ0tu1E4l04Aep1BuRMwEtLNIWpqgD
bmu6RO8KkprAoSUWWgbU3Nw+6teRhAHVQpP/0CGxB5oAKXiMGEFht4hGOEvyVKnWlJuLvonxl+Gp
jaAZTNuUChPVutSBrcn92tODk3qDJgULhOpYVqTEIuxbIGr4Ys9zgVqKRA9TVVBR64ZE3BmfLFTs
TFLR0PJ3EsdXLatJ+73t9utegvatXKhW1uDr0RnT6yB3DcS66/LoSP7g74tPtWLqC1ygUzGv9CQD
dZdXW8hYR9+oP85JkhciGtlEosh4MPDV8lLrfXuq9mOeUY3WQWCRfuNaw0LVGzEgrI8jGZOjCMlr
USXIBWojBuLMgYvPtkLNTYlxIissj7psqdXCqprNZPY/bU90W0Qoj0gjQsawspiSKED+0pTrc5TE
69Qn8UDVnH2F5l8ZDmqjWl1kHqDdFH5x7nOm4YqbIZb+zCQuQCwHKq0xZdhEQf41iqT6vJH/QP0h
9V+mp77U02NtJuD58wWDldAp3QRWDcCxO6d3jrWsv7ga3kck52TN3rMSuhLjybZGGKsEgQK8lx26
N7lIuVHWTZmgepGlXrXgnv7dmmFzpjfXdfWyUBvJSR9hCzFH/ut9DpzUZaPWu97Im69/fNrSmvmh
Fe9TNfHfaksWZ1TTgvZBL072pNqYDFh8kwxFP3/dc2gp701yoVpqx4FkqhXoDQi/4JIgM2ZT2U6+
V2vC56JRLYTjX1H2uVgDs1eTArVtSEgrbsalsteVVkibCPTZJsPZyzts2fpj1cGk3XfoVUaPSSpW
Hv/6eNNsSTywsApRx1YdVt/j8KtVtRjlQb+u/rFLVC72fpBaIlWgAmbiMiwhkm60sKFmB+DJNNvK
78uIznPS6xH8LIxgesualGtjlPK7CjIbt7GbOJDdH0rSZQkQgjsUdBBFpLqlOHqqCYxLvkrNM6Er
HzV1NlXV40NzkYwSr2EmHUfDjtoPhRYe4SzRUFj7FHauKieYzuBtKk18udbX1M9Xq7GsyKqWWkRV
/bqMvbm51tj+VLwF40z+Uq/trkUd1SroP6fBkNQlvUHWhe202q4WdttgVwgGtR5D3OuIJ7pRBRFu
oEgSIulqCBIsITJ73eoq9rxqP3EWZgaak25z7KQEQB8Og9X0lB5ZmDz16Ztkc9S1O0xc/rwI5TWJ
M6qse3DibPC3rT5aDx+ub9VE/YiYfyR+Sq1WZoQjnq6fPuynrmzR6Xe6rZmYC/11m6h9rt9R65WA
X1xFK7UtjkLup2JiBBsjB7r8QPWW1qkcCj2Oix2jGJd1othsiXz6xfImj2Trj1X1gpkSCP5/FZn/
VkXGMnwSJP5ywf43set9ykVV5n+vyFze9K+KjPUfFvElrm2YOskTxER+ELrKuovjuKhgBbCZx0u/
KzKmK19xddfxdM+zXAcN7O9ADNMkXcOmN0FOC23ARgP7PxC6Grr4o0LDBkSz2JPoUoxr8nV/r9A0
Q+oVk6NT8YtJ+y1nHOBBUF2XKXUWRC9jg2JtWrRVBZWeTKBP9MEkLff6tI4YsxZ5x3wfES9OtlYG
c5Pesu7wiUgs6+AHmnYUFqNVy8LDEkfaTW8corGIT6jZGdGkK3MILEob3dtU4/K3tBh453AfMeFG
8q/vfVxut6iHvaOcmB9bLxzWSTRhDlNSvKgc+6Wy83TVtBQvGoGUfACaO6rWdaHxNDLi6QhlGPco
H0dluSdzeKLLVbMeUZ6neYiHmZa++NlsHKs5/L0I28o4Bg1jvtSGxaFW0xxnByakxuq6s3pBLWL5
DtVSn6Jac4GxC3FwGx0JAKrVX1HLOFrzcnS5IstPaiH0HqHJEjgMtY2N8gz2pYXwpYXpNn7jROMs
6YDo3u0wcFiIM12yk0eYFuV4X3vssdbZSl88DwPqoYUHRgZxcbouEvQrJJilGIOlAeKjIMZrefBB
LwzbqE7kSJ0hZeP4f5c7NgrD1sCfFYXwTdLkD8bo/XAq+ApDvTAJF9nXbMnxQ4qrb56HMh+7nsdg
xDdDRI5XMt0siHHFCKUJ3bXnaa+9F4GLEEI71BrJGf607JF8nE1PRmY3PalqU23chp2h307jjONV
2oFL+aEjtkkD6BvN6UGjIOYaLY5tVa9HpHP+Mgu9uB38LF3za27HVvqKWqcmMfszSCT4vPEWjsTH
xRPT+EII47bWWNUbCiWmXZq3VWMv1G4o98cZtojwZafUn8/O1Pubxm4xatAwgoHRytVJgLLEXdr9
aJn7tiow7Ix8sh/yZtiZuIJg2ZHiPGs344wzurabLGxvPBFhcJKPZ3Sa1tl0OmScU3tCaGafiXNy
dszCX9RrPlmRiCTwEpQFA7WDA8x9YAS/0/nrt7M3m7e6/NVdG70MmpQCEIiqXlvkDk6MEbZhu+tI
LJ+dMGkkTEeNJS2Wc0Nu6pmkYY6HnaEi0X64Sxdul7nWeUTiW2zP/a2DJxeMU0uOlxPT3bZO+7dt
Y/PaROld3IVMBNMoP2mGnHdozdYomAk1kgDY8uWMgWVTbbwuishFQGYzCmMwurLl/Ea3+GYQ95Na
MyTJKxV4L08L5q6OEeJWQpQABvVU8j5PMbR9rg3jhKWymr/YEzcLsWoYzelrU+B+GVOG2qbhcGem
/nTs7YWk9466r1HHjBaYIesHj1SJyOiOVeIx6ffyb2oyOKK03Jc+dr5qtHVh16pm5cJ00VNQHvKo
ltWPzMuGI5L98WjIxZh9t2zOHDlGHTF7kCGRinIsCPNoU2bYapOvJrE6JJHG1JsNXQK1N6k3xdAm
wmgQJZ0ow3zT1Ckxm9d5YeYkP9KJoAw1rUvk3E7N6lRLbZu8YZekGVY54Kw3bYCB5aI7e0zW4n01
+Ji0VrhDu4H/3WzwWG3lNFX9pCUPv+vUJzaXI9mPmHiR/bZidNocCytbI7iA++u7aI5tDPt4jOG+
WICFT1zYqzrDNEUgoFiZkuhNQjd9g5rSqLlYJ2rn4ARbbHGWYysKgbzBxAkpRqpphxijkl7a+8Qp
a868HZLus7nMTIIQVmyNEjFcwEEnrwDFlQYGg950hFMqig2PSk5jZ/rrMXZQe80mRax2IZmgOLdD
HW3tWPtZSJuEGEFGX9h7zQZ2lbMdRxH1VPM6u1OtsfYwdo3xBio1EaF5hMmuLoAr0boty6dO9NVl
wqfmgA551che1WC9lw+vDL2pHyQt/s7djA0d+jYF/VjgMpgWYZ8WduYMQc/4YbiuoGIVWFtzaR/d
bAiO9diaxIUj23q12/dQDoBrhfEouAebdps7tSB2lLkEmGHkOb9iL2k2as+sJOx0qqh7q71xGZjX
QYA1d8Dsys2TCm9qBuK2Cbw7H2rkhYc4H6kc0R1uvHnW1sQ5MB14GutpOPzx39XqoPiQ5GXfzm3k
XQ5Dm6A1EcGyV7Pgy1RYHg57cs6ZMb+NhY7nVeJgBwxnbWNX2FhjfiEgeBIsnIDwZYKrI5UXaGqX
pCERz9QYxCXga5jcRNrgH5e7yTWh5Ws6xOuiP0J/OI92ySjcwHSrd8go7FFhrwMpr6Bs3R+RmwC9
18dEb6ajgEYP8wKOJKMAMUSfREcH0ecyUTAZm5tqcnvmJ8Nazb/VYoGqCzlZciRdG0Knj208/Daq
SRetSI6xaZLGwT5zeBZURAxWEq8Bvv24UNvapX8UYdNtVfemFgrWua4K2eXlmE7hcQ4CHZUhz9a+
2itUKBQ6vYFqqgWhsuQVBq6NZUh3TkK0ROhZ0chKIFEtOr2Hyw54ovqgHLQJw0E0owWWb60x3EPF
A9OyxDf1vaq/Vb/lj1XSobVd4eRbBTO5gNMokw9BWkF5GerZulm87Etrk9k+yNhBtWhJrKAGxBEp
RWiRmlvXO6PDDoLxF0pwLToZlrZeimrao0bXAieVsyGuzMgKsckfuJfUvXnR7lgODAGP2dcFvRuD
WjtUMqg5wnh7RMRZY2vOG2MPZUDrkq6zqs30hI1CulOQoJKP5MuMYOSqJFGvXF/W833b9+bhCiSq
XdUOCYkQB3f4ptA2hA/2fqS2q9Y8OdVP5DT5unppQQk6EGpz09dOqF+AupKKID2WfAsoRzmckrrc
oX+xdyb/uDDAgQFixTmREdR27x+GCkFd6OYkgzXFO+aa+lHXTP1YVxBDdd9/nCWoqvBR1UokvljE
DZxL1VQbr/v80za3nbCs0sKUwj2f9f/YO6/lxrFs2/7KjX5HBzaw4W7EeaE3opHPzBeElErBe4+v
PwNQdalKXaf63PcbHc2iE5MEwW3WmnPMzwvIXOUOM9zq864vfz8/MFdu52tNXyhLRdHlx08vz5Og
u8y/wqI0IWUR0DMt2JNw2TOgN/QuCleNd70Ok/RzCv28OV9rR9J9F/PD8+15mv28mVCfTtpxONQ9
0XupUPv1POVoUz2tbAnsXcy3u+l3ZEgSQxMIaVQX/lWRtVUS0zm5GnvXUpXp9Ly5mS96QCSrgRkZ
gQ7BTLnI+4WLV4cZmSH6MAxNe3DHzK12oCpgUILRa4g9GahCmjm5L/TnuNpTZKM4TnsSCvqfH/rD
s0i57tR1TxDzx7PSdaNm+X60GH3Wsyqtmkt0vwvQcRFVvz2SRyaq7vlJ7FoKvHrTs+bqj6ACmezm
q8Os1f98Fa0y8LRbfRsfvckY9CGAE7N/5ePF/3jP50vOarn5Fef7+kqz9w1BR7+L+ObH5ps+jrzh
45GPq/O//vFG5j+ebweFxbPm2x//4udLqWEKY80x65QQbyLC/sd38fG2Px/+fPX/xX1ZcgytQi3b
DRuh/egOWKWjZYD3WTNXxRq7OgmK3fAAipAmNyL1FeW7s6QFgyUuZdAb06cwgDeSOflTRCuAxSys
XEz1citc61pFff6NrfA7S/SX2kJPNaKYXRXEGG8yjaeLjHzbREO5EFT+Y0+ncYUE0D2YzkiyOzCH
xIVtUlVoN+LAqTd1Vj/oWcBMY+P1IaC4Xpht+zB2IAOaQn02M3J8AC0hPLKOXhoeFT8oScTFX4xX
p0W9xy6gaxCDKUx8prWpqW2uC9any74m4QaiKZ7CKvWXbZnH2zytf8FCDPj5gpvw1fa7Vvfwekhp
CWts03mIKBxBsyzLzdCLH7pCXBx9y6xvWGiThzua5CpaVLUTfi67qIqQI3Pc4koes6xuGPoCgjHq
9Oz7b93wGjvuNtTBW7ck2W681H+uWwq9FrA8xF6c9FlPpoC+1ev8InKv5qtCdEG07Bvp0Gh5HGOr
uVQk8MBvPEAf66asn8H7vBkK8TBTASMZmFv5U5ibw13Uuxs92hglkrkqT5SljBHTxPprhPTToTTx
1CavpH2vG5Zcl6HBh1uy1i1gEeJmvhbIwfFlgBvlWgnNO2XHIZt86Zk/Rqh/K/KBIRBGcYt/RXr7
UO/JIfTrbV/COgKzAw4LT1JJz3jr2PWLOlb+qi+9p6p3wmOkRAgtZYNGie3jOhXtVpGRiWnYWPcl
msYg92GV6/ZLyJl+CJmplwBRxo3qBw9jD5jQ0lxWJApkExagCfXj1DDFtq+njgruez/v9V3niXu7
K+VWj7O9T2jQHTXIezuPz7jN2b17sPah5mBWQalQ9N1q1JQ1wak5eW1uvEVOuFU6CDFe0tykAJff
kD/e8H/wI1GUIBEps6UfMMBVkhCe0WeYDGhwQMmiaA9by5DAQkf14mDZgitdl3RDwhu1HYaLMyjR
PlHicw4Ds684X4UAqyBzc4t6YoXLrVrLbuDkbEbKrRowg8YB2hPKpfQkEJy6fp1r1bZq9fsuf1ak
zbBKzmSs5yVSSntpJB6A+bQ2Tjbd+UXc+vBksCocMYAjr6GDnS71cFA3SizcbWpE3wrdeDUq407C
gvqWQzzIGaLIUIaAbxfNFDA9lltt7NqTqp6CSg50SynfSw3m/NDS9yGz3nXL/pylK3QUyPwicWtm
TXUF5k7T+j4bKvPIyLpQSRw7Wg8ER9L4vyvzbF94vaSApbyNQjylgbuJfX/n5A4Ip9CG2+SZ9TYC
T8c+n2SBtK1QwcbGypXOvWEV1Q71QFiR1Uak/aIwCwLh4B0z/YOhN2mBe6lxGKlqHSyHgGWF2J8E
khZR88gQ3eYXi1w4Zr3erVwGpywh26SOw23QWIRNVc4hsX0SQozwXLiiXpte9AN7IHOAA0PWj0sc
+4x8VsEitKbuo+VpSWy7+5y4bQiqhs6IEe/QMt3nluIe4jrC5mk467qQx0iFeqb0Ul+Eoos2VlS9
dbVTbV3GKLhWxKgFNXtc2bOLrqtzCnTDQ5S9aUxAXvZD10RUpWAXrGxNfQtM7WgMKD+1LngZkSxS
cgeQjBgB2JlACOC0J1crn/TSQAKtDulmaDnQ2lPbxu95gCzPRua7y9BEGwqnb/5CmYLP1BISIUX0
3XH7HWLhB+FbUKKzCKAXWTPZ6MfbcGKc+FJP7hPT3jhIkmhlNdfYuqGzZm6rLL5rB5ECvYUH0nk1
EZx5QOQmQPk8hNHkC9Irgv6FGMEfvY3zf+wea+IgqF8BcKnieydoH5UBt1qiReu+8o+D0l9SzXxt
000dM9TQXTo4ramvCwKKEY/Yq1597/xcXdE1ebcFFCZ/ol47Vov/mtMvyK0FpczxjLaM3YPtRxvC
DBd+P4mO0E2sFahrMLuQeeQ6UiLSneNV3wSvebe246xYh8jcu6hBF1WUFS7UYGczVcXb2GlOsa7a
a91B9ZkHsliqqXgbUuRLYfBNShBjBhQoUqXa1wbr+lJ1yAaf0gUDX1QTTXGl/WitQlu6eWRhA1/m
kIors5FnrwrQXni40IYJq03aVw2A2UnMCNmE/10apzFxwR7CbvA7bNrSbb5DvT9k7IY3ZWccG9M0
zyL1T6U6oVQd4GBIhM/UmwnsTeDYeZ4DAY3y8CIAYlrEAknoREKo5Sa0Alpk4UhKEJKwIqzNdWtq
6cpn0bgAY5YvAoy1aJcMyBQ0Cv3+RWpSXYV8I1UVP5U+oOdY0X5p2dUzKENJ8upWvRwYCp/MSDtW
L7kfPspReQHfTU/VbWDhjS2E4b48Dy6BSaPnX1AlnKRPz9PIL0kqrvYIQiZ1QsC4So/cuM7Q3Hpi
P6CIBcEySbdxHBTA6BqfeZkCwp3Eg2C5DJBRkKu3uZc22zIlrlD3lDuZ4WlPGoB7LWTgpibMxM9k
C8CtB1PrqFskwdeIxp6GrJMTYrwJ1OTaZyrFar6yxLKIIsXa5coYnq9lHZXU88kzyg1sssQxhEvH
jaMLK78avaT1SH/w2KT+lZjO6pi1khwq9I55iU8JnSFgUg3EJLVAP7TB2yfRwhUqSMza/Sn8/qEZ
OY5KWBTL2CVEinkMYyZM4pVTsIJtCeM19IPhhefRAuKi6PVa9QHB5BWBVSL0kcmnrzHQvQ0JmR2O
fygeDnlSumG/uGEbUERlCag71UUdiEnpc2I2dGsbEqriGZn3iz2Hph2k1zjPpZLeObnXLoQMBkrC
+ZWYwC7NtsQnxnTA5xRSAE+Rpm/yprtjl8tEza+uFAojnAH6BiAPKdAeUUNieGCzd59pVXTTAe3t
4oAqGXlYpnRO/rQNGZM7g13nKlLblbAjQk30/FYEqjgqyLbzVEFZRqCSKEGgADOFaTcW+a3TltSa
bVKrPB01pJf3y7LIjpTEfbALrG4tdorKN8WiAlex91pGcgDqGdkbqk3p1Qsc6zJAlKwz5wfDERk1
LOY3eS2cddz04tyWxNeoKpIQZvBAeD0zbdqvmzigA9OtrcHQ95k23OVy6K+WrpIuptA3pgYeEGyV
E+FCZXInTSyPotlpHqWvNMmOALLeLQPtd8OctFKb9GcWyjf6oYQdWY0C2oyCEBmq/aXru3XUPaQs
CbdaNhkG4mafd6qPvEugj2FoYEB01Nuu7m/8qICrA0nelNR2485Zs0xSlkZLghp72GViVOdI0qpO
edlF1lKgdCyCZRS1CrZtjTghkOW+Izhiq5uTeDfOSQvsV2asy2WtBeYG/T1ROuK1MRPya2NG5UCr
gBdV7k0IkJmFlv8eVKcwFZuE+ZVlJAGoSX6nm/eWI8SDWxJR43XgmW1Cv8CcG0XxvWopnDe19iQ1
FvdoZm4Tz3jO9WpFAe9W2MT2ZKA21r0YvVVfOe5Kzca7TFNaki8QqKoccSRQNRUfIpnDvNnF/bFt
wLsbFjIRiZjFRIemZF2ysvoDWifisxJCQWh0LmsV8lFqD6vWJuEzhqyzVFzCAdVyfIL3y77A1dad
TiyABD2FP7KC60RnTuRjvbJycg4G+mKgzQBo+ihVmW26On4YkrJfWkHypqcWWZAQr9iPkcEpAqBI
WaEdiuKX5ic1gDu3J/6lOQT4x7PSRF5v0R2M/CyHLFXEy9DCexsDpWGXgwO6CUkCS06EZaC6zwyg
FRVI1Q4PQcOk1ctoDQIuXEUB6XjkmfxoGPuXeoOt2o9IBarDhgHPhupEgJgomxezrx8iON6yoKqO
RHZpC2h77rguKyzO+tC/DCmIz0TDXJSEwKgI8htz0iiakayS0Cd/VzQd8b7yaAEz45eK8aaiAJTY
YH9LZfqUhBwY4cUlHJOsqA7N9SE7tkHwagSAwNoSZKWhPWHXfi9HZiWjNzam1/6Sw3hOJp2PNPM9
3xnbNpmCaiuHTedkj3YxBe4lznM0im1utb+apH/UfG+fEa/Ksv7Fjfxh7zksllPHvFOrlPTd/iEi
08mMlfpQG80WKPuwIsbYiFSSCm1+kBn4oVWr96fM65DGIaPsrRdtBHqed56zHnNivwKPRrM3Q3W9
TNw0Kopz0yz6Yy3PtIY8KPlRuvDH5FGNXI7TxFDTSdkd4uHC3oVKkKEca9akjMIO5Rq1bp7GVM/O
7FK0yMV3MXLI8GXABiwl6r76J33bd78Zp4coPHoap7YpHxkl3ogHMTZ5om9F6xX8MHxtUTuM2q5h
Q/vv4b0rLZOohyGLzjpwWFoLjtGuHaV4Mj213axCxbPv+PV0Rg7ovkM5Ntg09OLgTR19gjUT43s2
LLEjIcSOyLFzglcI/BT9OCcri6DUnnY1yRkW9ZExWCmCYmJVZu/+WJDV5BN+HgyvIq21ZdGGe9ed
3oDapjvhlyTPpcA/lW+NN5E6LOvMGuFZr/X7Umuveqrc2iK4YBck4Sr0KKUm3U8dfXtRMz+xkS8a
nTjLwH/0rEnWDfpOx0CD2IQ0ElPx2SH73tXRMoziic+6z0fC2cTNlE2TpKzAsbxAwtoM2Fj6lJTE
2MHFpbF6b/qUAzIliUmcN11m1MgQ6d34A6A4dcBdFEDhvomoMAQGWqXY6l70ovqOomiZjGZPjwzf
cdyFT4N48TXx3SM+GUCfQUbjwOxcy2XQiuqM08yKFRolvXnSdMs45gGzsiT/HTnFSLv/SPUJ9DCy
tV1cqcW5jXusGc1jMBhEkXWTVZsyhqa9Zo2c5OsE1yhs47nW3Q25tRG1qq7bKHp3SvrTSqEeXAs4
RqWTHwWchrWm3uEhGnDnJ7WgkjhYq1jJMnKo7vpMeWy6d8en6m2Kxw5o/TK27R+K8WhZJrOcTsCX
xNDg4qPizKLR3TACWB7/fkmwwJLm197PrbOBdQlNOUrWdGh5EivVIpSsHMhl7DOCkkXFCKISq5fY
1dVXaAqCwGd4CK+ODwGyUV+F55bbgbeA3J6Rj/fs63j6CnrmguVo6ainaY+6cGmrCaLk+UHykXq1
f25AJC2wKmxCZYo38gyW3ybG0ty+BrUarJUuXjUgd9didB4xSbzXSfY+aUqMJLi0aYZ14pEZgSVv
ETxh1bRXWoC/PiDoyVC+6YHvgMowhpMV/JRxcjWS0cBqgCw7Yd3ZjjqJkoV+UivlsRoEXWIzTVet
S4zDU0JkOnjJlsEYxKKo/Z9ImINNgfOd3f2yTvIHJs2Tno+3mCvtZbLWp+9JRKGz7FqdzwjxadkW
Wsk6mrNF9eHtWYG29rBotKpzp3fiexbG5GMif9HNfR6a4dLXrXufAjRmkFNkIDGIXTRann+lHge6
rouulkH7FJlFUXUP5hA+BO14BwGWSMdhH9T5ua6SDVYCI9K+kyGxdFuI58XPHIew1ynXyhg5vRS8
IFiR0tHaTBvTkWwdfrgsaD1x0SPvRXP1R1x3ArtMs22A8Ia+RToeuwSS3ADKKo82VOLcUE8t4txF
GcDszFw+rlGYP8gMu9X4tnRXrgHsqb68t8fxoZA9NMbvNBX0mAUiu1K8gi04tYQzppRptrTJZqxJ
tArU8gfWiB+gSykhiJMqkvemcn7oTfOapq8oeckXpMGRqO4jbaTbQpm8num7xpuNx/zd86P72Mge
gHGNoAuIUsEQ8+pwPm+rqPmessAm1o8hKSyGaKHX2UsclvsSq0ka0CKSMYWCfi+HlGC2/N4wwmNZ
qc+WqO47K9n4Pa3izHZv7R53FTqO98iObomL6WRz0SoFPHsIGjT+mat0lUoL/4eCu2YkBFv1fLkp
2yLBUonRQBPFM2bKfAy+R+QPJd5ZrzBj5TmeFa+2T5kGhb3xLy7M9kLRT1ZrvBsiqYDkT8UqTT+T
do91OjepIrHS9vN1bQXoPJ/Jvtn53jfC3pR9Ug+kurEVtFQUaMHdGPz/9IqPDIr/gFhgVybF3wn6
nl8qP0ClkqX/+C3VYv/2X//47c9+k/QJYf7TEbph0q9zcBZKoiP+lV2hyX9aOqkRttCM39V8coqt
0KRtCVszBZd/4CsY/zQkgTeOLjRLSsG7+39Q8wlkgX8KraAmYAtHSACXqokW44uWD2pe0Sgw8W4j
1QhWaRkN+6r29rWngnFsknSd6AZFL5ZceDujrQngAD0UXqKpdVTldrFxSmcXxo16UuLo/Q9H8gpX
zMvS/5M2yRUcUV391z80pJNf3x0yQ0gQqiNNDpD2Z6WhZ/Qytvxa3ppUl4sxk6eYRdOithVjH8Ti
NpPunSGgA6cZ2UUDxcmlZQrypj3YbVZiB+vIg/vv4oH1bSO8cUeKEOS7ISkTnX9p3GBDpRtxgdlS
cXRf/8Pbnw7ex6eazgFpc3AdR1dV1bZNy+T7//PbL706oqItJCmpff4dLjDlzjHEis9+YpmPUlt5
wneuzBkQFL6DXaivtdCOiWn5N7qP3xOLOdpIOyXkPV7aCvFZdi0enbzcB5lirzArJZtAK8p921Z3
BJMQ04zPMHOTcKXnqnVDPfz2P3ym6ZD/+TNZrHuEajs2n018/UzkCHgUhmL9lhM93TJmWjR/LG/D
OLhvNMC+li+Mm4jzY5NHtr1zs0I5GMIfbnrpdlsa7492PxRHXNsbCkziLO0HWO/NUgP6cGfGVFy8
VCyI5qrXf//WZ13qv711fjuSXxS/qq8BLWmeuo2XO9qtyGFqm2RcDmLbJUW5iJPAJVe79Y/piDc1
GCLmvLj/kVfL2u42BuYRsMFUJIiywS7qjf1GbzIM5FEXwMpqlwUfgZgK7TQtH5aDVTkLrUz9i63o
JLx35B1IDLKWRVpUGETOwc0sRIEli1hTssAHvkK+MfmS65pd3rpg+0jGi+9viCUMaJnk2c7SLxRn
VPKrM283uqN/m7suyaIQsRsFBkcxeOfAN53TfEEao9WaydYwfWz7kXoaoOKSeqjUG+YW9tGoVABx
DT+cDGkh2+7nFr/+KUSRu2ao6LeV6hKrFYpww+q7vczXOpy2EQjRtaoDatc1LTurhbvPhLO1C6q5
HcK0zowezFGWy7KPBPVeDKBDWBZ7Wueg75X8bTB7Z58E1TcEft1i7G15S4eNCkVV7v7++9b+6lTF
gmgY4J6Fqkv1zz8/uwOH3Vu+dovB9aa1GnsR22W5dTF04GeQe9vSzp1Om4cuyqMfGPo6SmyaFR4O
2Ak6eKIAsG0I3YR5Md6wZ7ntlJU31Sl1ZxhXY+mc0Oc6z//hbU9v6+tpaiLJMS34Ohr//fPbNhV6
Wr1RCsSL9OhU07/zIvOiWxEAc2hNGzbdNIVdz1lQHEmp21bo+6P7ynnBpqIdqUq821PJq7MlmfPE
nIDLZt1apCMlmua3hcHP/v96v7Lrx/v64xgt/uIoowHXbctUHYaFr2N06zhpRHCpuE1cu7iqBKPY
Q0RAS3zjN2QX2nZaUK62UWCh7hnT6EZ44WMQ2fX+74+bPoGBvhw3FPOqRTONd2N8laW7g1UzNfEt
NWl7T26KvCmfYz8Esh7ADVeV5ilpv0dZKu+DMTp5Wu8A7da0y3wokaVsgqGLz2VaSxRlzdLDmRZq
+7xI8wWFGANlnnLDl0PMSpru2j4BnhO0dy3xq+e0GA6dK5wN1mYCEREJ3AC+GkBixd/CiAT2v/+o
2l+cIrqukjFl4BPQ/20kQxGVOYXqqrdVz5an6cJjZ6uU8qnjEKBt3E3FTTOzbxWlIB7T7eMfqOlO
YmhNcjX0cZMTK7jFAEjovKUdNVbnYDmUfjs6qbIqqK4v/v4Nm/8+kVsWiwvmDP6HteEL1EnkoRoo
uE5vy6pm90ai05ZBejtazc98qK2LbbDjL+IAaR6SvjVdwuyYlKHcV6B2m8i4Ch+jo8woFNqtfUPO
EHVLO/shVYE3WuVL0W092iOXuHQj9UjNbPW9LZ9NQmoQgev4JTN2ZCn/wq6p9IPvECWaUCDYlKrO
7l1YCTa9IbkBb0+PKTtaWn8XERx2A2zRWSOYhCDUWzgJp1aX3Z4Lu4XlRtYNmSg1ecDaNa08410B
PZMGubhVGuugh413wG13LxxPf0x6paSykcmDUbETm0zsrqkrh8QnmmT6UFqpt5u/P+5yGiu+/Cao
oFocBmnoDgPKn8eSMPaIbBwccYuhEq2bNbZ3gz9mx9GCe2oqZn+nOKQCBawvboZhbBZ+NwCHI+uv
VZJyl2CexnpLeqAtUJ8pZ2RvSLDR3GON9to9WsyVZ2fDMfcem7ZaurrtbPKiySlMNFP8LGvDdJD3
Xgo3rw3DKSzMfEDXv4zJsRj1RjvZGTEMBYW2kxbJzdhFu9zO4nvsAjqaarlJ/Cbd9MyDCyIN8nVi
RM6e9njzH85QwWL7346ULrHUqJLjZahfjpTSa01rulLcwkh6lgVtRrvxv0UxJ2JVCDLHTYUQl64s
0CklCU1hmrNN0i0iSagW/JZqoefDKdWtYfX336H5dRVpqgZjGhsHVUBHE1/fWVJ7WqhGQ3Xb5Xp2
DLuoujokpi6c6BF5o33D7pOcF0SV0BHKlTAx7KODNRa2mSvL+fTNYWTsjKEkbZN+FaFOElxg06o3
g+ucRi1TMAKbhItoubKRdRTgWh6jFUQxYij0nddI9a7TnzuTeVHp0HSPuYkt0KpfFMDke+GSKsOG
M4mNguAv6nt9nG+HYiQHs8gxjKOawxLBya9PYRMtDS/yz1b9FP5GJhtOBAu5Qyoj+DkQITd6opJw
ipBJF2I4R9ELOcLNTUCHLWZoZu2Buy/TnqJECJhderlo0Q9uHIIXlr6DQKryyESlGzyu9SDzVlYK
KubvvxLNkX/2QJEfzvfAD0pnVNNwW01OrD9S6kY7QuEeDN6tEnXZOcEdspEKCWQGbgVEEjeGUbwF
bk/C5Ihoug6Dg6On/kM9KnR3DHosvvVq92V0xj8hJY3PEftSTuwzS++9ZZXkyHT1gALYk9UyNF/j
yptLKe56IJX2nFXBpqmj6KqK73VdiLvI7R/r1lRPTXYNnegCscFbccDI7g3LnwHiBoqaU8XJMPy7
rtXM+6RWDhEwi4UWau06pYzT4mO3+UnjjQ2aE3XCjWwh37hZSMnWAQrHjBOiCqHP2cd3tGrj1eiz
SmpNZ2fCmwttRMm5j4DFtId0q5YoBZIeMHgFAhwPS9TffFzTmts+kQfL7XWiz1z3RgTVWo366GIU
3TrJyKLSldLaWjEFY8yWi8pAw08HXuy8SLtDyeDekmZoIiIyO3dVF+Gz6JCghkhaeywkhHIQXlCO
A2canqutnyaQTKzg4vk2oV0gbLdWWFlbXnayZxGlUpOoS5ET6hygnpAa/lAQAhOKcxF/G0oB4o4N
7HKsVGRwvXbAjAQhLBc4L6p15bAeKN2uJ+CB9ragP3Qe7Mlr4jrmGgTMzxH52C4tfT6nIc/Ulm+I
SAkupE41XnmhfomcIapwX+kzoIP8mwSLBM02Co5G+yvUuviodvirCOfamjbdqrIZACEoza3sOHv4
elHfJdabCBV3S7IuKq4OLJGrtueQDPhrW4c/Kn18Se3U32D7MG8H3DLMGWLf2uZVlu63MvTHa5B1
G0neIsYVTohQKhsF1dKuwBiwwSb9JmNN2/cWIvuytdWHss72WaWOR762gBbcRB/Agqcbuof3FsOP
QkBlmON+VwFyg0gxr+jmxh2Og/qUr9j/uFuAPTd21vyyRYbKpazCUyxIodFMvYJLWFVnyCHVOS6d
1Uhs794WdnLUnGFNOWNq0DPfOgRH4gPskpObV6cmoDumSru/tZB3TIq2JRXkbmPS9r/YsVbA5/Lz
DR0LRJUGAgurS0qK2Y1JSZhdGLgHSxXRuYvfs5gfWB9bzk5Q9ic65OSy5Mq8qqcz7norcv1Mmq84
NBcQYHBdR6W9UnTzWIP82nalAzsnKsuLP3rVRcYjKHNd47D6anwsYxRqGYIgKFmo9NAWP0n+CrSQ
CmcRW9ZzP3EZ23GXEyZPSIpUr3FNMOAwDt013Bto4OmecJCqMEc5nqArTJycVo4feOccY0idSeMm
8c2Xhprt2rBGBA69eRFxi4cmw0hEF2jKQx7pnFk6ITal83Pw5TJu9R+9ayuwfCrIVX1N397izF/3
fTQe9NFjrPXrX1Yd9mdnuqADSzPBpijE3s46ur4bbds+fhsSz7uOdVfvFc29UkxdKsUoH7K0OpWl
650CE0xV45Tt1IZ6SopIuzc97egrNB0DdUtCOZ1JIJKEBtnpazCOb4OrWNtsRLAhaqe9gX1GdZuR
UmDZOObGo5+zF4pGP1qSl7qAwmRd57UMadyXqleCs2uVZ893/Z2XJy4ECURXlDJY37UTVa4K6VZV
bXboLGtZ4CW6Nln/o8CVBQbJv5eRXLuGWa2pOH8zaENtksJCDtEU0QrxX/bQyUtO7BLDl7gwTvmr
hkTESoNBA1ARuFqE7MNMkmVtglUUbY9fvVV++bXQ903pXvWM9n3lNPJRCO1RoXO47m0XZn1ggLuC
9ldi4vr96ozRHra9hlJzdue3E8Zj9uPPN7VqMpTPV+3QuTAqjxs5eefotI/qGvkPCvL5Ns5LPJ2V
vfzCPyc/5qRZ4FV6hcPaTEiPz4vSOahBbuytGR7TM8pC3dTeYJSUBzRraARJd5v8r3jrpgsLOuPB
RR+mmFq7K0SAMR7chd+17VbTkn0ISG+dDO3Lx90+mUCmFm0hKeLMmS4S3YWqENCVNaURwlxKqokn
s7LY0u+CngCYxSdweuYAKCpeKFLVfuLgKhGbIPB3nWpYa5lK+zqNHz3pPZZ4F7d2S7PYIUKH4A1w
ifGALln3fWeltyI4WpPrbixbdZGPw73mM1AnGm5epTukTW/s28kMMUOg54svN0fimlajUhgLC5nA
upN0m9sKsqnSpSwOEPrPFyhNsVD/frMcFAkeDWHTxFieecrMxflhvjlf8xBEYDCYHg7xR6D4IejS
IkS7F/fhpB9WaqZkK7bgOzHYrzS4aKVP/nxjRuM2mzSHkjoowB40HtGAsggTrmLXR8Q7ytoSv9Tc
PHUdLVNdNUz2tCDcIpuQtLqgIyJh4SMzM1Ukl526iskyt8lXOMfOQ12XAOMtN1orZCx2KC/HLpis
R7RkmzYyJ5TpxiIlHkmxu2x8Y0DalskF0ZdAOgpwfRb1ikNXqu+Ko7zQ0VkFisXPEyA17t54X4aA
VqHH9VUEDrZFAsQS58aOBujamb+3C+b+WAqkw+lLqgTwm9KGllOFJsLwGjQo7Y3W05Fjrx4vAYbe
48gDVujWlDM9GCGJQKM+6NWR0tAuneJk4tkCGEz8hGi6YPraOx6E9fmucCaoTM+br833fT7342/n
l/mrhz9fwfApDtatgoLly7+ZfIAcfv9n8kJFRTb0sDM7dCrz06P5OVrRxlv6YId8mBxMny+eT6si
MJ+/Spzm43p+IGN4GpdYj/lGRvZ68yvMj3z+3fza883IyzXW/EjcPGx/RhkSHpL2mzDkF5LZhs6v
jw2SndVvYehulV5XF6zTxpXmuDpGJjdoDvPFqGnlsglVYuDCmgF/wJg1tPUyFWhUewcZgG1EbC/R
DR1VTOfAdlp2HFKjGJZrP8HvmPtA9Y0DYVIGAjADaUdqOIiua/++s21+yfPD80XDPuhgI+ZZakUu
p3AZODPzI8yCxgEMPqZvdOXz8+a75ov5ZmLAPlEMmMTTi8z3G7H927U8VqkaqCHEg+mF5j9gJT8F
dNF5SPLB3hkIVkJbqfdJVI8Ho2TyBG0EACDGWWDTot6F37zOvTcSA9bdNIa4noHze76aJkqFozq3
6aTOd8wXnamSUjVbq7KcRVhT0KX8NFF+eEon9Mt83+xPtgB/T/rGf905B7l83pyvzX83P/vz5nyt
96qYUCybMaYDU7lqZsPcbHaLJMCFac3+4NVdsKFDipB4dsB+XqQF1IA/3DnbYj8f/nJzfmDOwvl8
ijcbgz5v/9WfsBxA0CCiYuU31DpQ7mLDTZLM+e3qOPuZPv8SMUe9NZhyjMleO2Vw/SGb6PNpn//o
nEb0eXO+9uV5czfs874/fPD5kS9/0jngcEf95Oj5FdQkBcePg9Q3li7y5fw6uTtW9f2MIHMTZPa7
+cjkUZti01KtRZVYxm7+zj6/0fnmhw/9A1f2cX2++/Op87X56w2yFiH0x5M+YtRSKxm3ehjsWlVj
3d+NTr6ummxVsBGfLc8l+o9x/WF3HLWw+jabHn/LTSvZHYmiY+MDucJI02Q/089m2/h8UVY2bvrP
267hYQOswLXmwpzSLQx2GIyj84vOYDhDEx51CZf2OsnPBsSAQLUxIU7dx/l7KVn4brQie0Dz3u7d
KcFFm77gsX6MA5S5/83emSy3DaRd9lX6BVCBedhypjiKmr1BSLKNGUggMSWe/j+gq8pVHdER3fve
MCRZli0SRH7DvefOaKP/7em/f+0/XiKUdFymf571vx/+ca0mwCj9Lvr2tIQtlgNDUlUorqfOBxBQ
e+VjN4akEGqI1CdnvFVZlhFUScel+xtfk/4mSYW3dcNZZjLvMG2ytNce8se1wDu17YOuXFaUkpiu
pubECuIEzqJ+c66aG1pHv3wMDSfag5bYR6R0zgIevEix8TUZ0j7Xlf7sDITLmu25w7B1CAr7Eeq8
uWPQ8pVsEjQxZ9vL8rXNLZgzjy2RrBtcs7V7Srr4eWrQPXm5TYhinW7d2v+quFkByU11dOd9TEge
Z/2YBD/qBq541Q3eEmNFuNcVgodQMBpz9R8BnnLCItNp1/rGh5NF01pBugYKpi2rCO9VNtWET5LG
HerhCICdhl6z1WcyjQSi9tUhSZlA6TrNExsmk9ogcDcNeeqIUz2yWK1q3KOe+Z5YAG+GglTrMJLR
VZeop1aytJvHNFKvmGRRiZfezzIs1EaXXbALnWFYeIhw6jJKbtj9663o05e+sNs1y+F8ZSgRrSxV
+WtUbc6niYcWeOQUbWWU7NFYF5eoYlqVxHm/qRMg9qn+5ijb4YgNg2VSjBFa6eaMEaAD2Vx+a6UO
VgQuJUdjumMOeuWGVB/syY33eZKf09TtSaXKHu1AL567PiKJy7a/RlPpr02+07FmHCoNXigMLjKo
TbXtQG5Ru8yiPT9a477jKExrsDYWMwNej+/JQyASCOeQhJyDIYFGbId+FxVzSgSV7hLNpYFgB2jY
Q8Ee6Fh0fvnqZ/Ri1vMoG/8TjDa0ErMzCQKL8q2Huqsdu2PmMsZxDFlfTYkVwZHEX0sjIBDUX/it
BhpHQ6BaV/2lV7i0PGNUtwRZs9PNAiine8T6xwjFUuwoCz87RG0iudRSGj0OOs33zpMdRvsyZYmZ
lhFRpTkU/ccWP+Oq623/CAz0Neo9Y29Xyb7uw3zTAQwhUha1dYNrb+n3yjmMg/YDrXFmPyoALMc8
LrqFXoCfTIwvTdOgP/SsE5SMFDDvNliGbu3sLdfZBtc+WEymr3G7EGe0mZRHlS9/FhhMzmlgvLK/
oYKlQ98YxrDm3V2dx5oLSxHGYhVNeYDT/RQLyzwWnxMr59c2+DKFuqmkDBHN2z8stFDXaAydh0qp
Eyu84ux4qHepVfp9U436UlXytRkb58mss1NuNulRooQuG2ZUERmiJ6UV+DQh3j0EKCAnluvPvpav
Bz0F3l9kaMhl9TpYvtjTn+4RRehb4BvHHn09Xpx+L9ibuFXZHHoDwZVppvzveIIXTWhrO3i1L6nI
m+dsXKShCdzE2kRuJB993BlN5XJ7dXJGxWxFjdyjRMpNyEFq3DYJSHqWNiNa0hy7gRbpRx/78LbK
2R/AiIgOQQLcybFmPwe6wKx1VhbSkwOyrzfAbvnRlhOufbObVvrEjFBBflkhJLMO1FEj7n4TDVlt
kSeIXdggFN0p0nd8qKB4Jl8DlNO+IySHiN3n4Unzyl+qLd8ROW74lnJjmSFXNybuQz123Q3pAQm2
JvMEPl2Fk7DYtmjoxhGL5ZNxLoV/7uJM7pWnfcw8g3NLTPZCgSkRlps8ZBCCjqxdv029eg5G+dxG
+H4iganLmU5pId4rrTm7TjNu9ZBdazB+6G1mrCqkNGvy3sPVvH40rF96uscl0Hwa72ZYTict1tZN
sxdeZzwn6kfiET+PVeXHYHburkv7W+ukv50sbXZjzt4EzIXIixhT+tA8SzbUCzYNzb5QNz+pkZeO
0Gptt5yehp4Jo1XyAliunNXeC2Aw2othksbuEdeXms/INlcj64CjU6NiZvOA6FMjHED5vX5Qkb6v
4mbTO+ptsmu5FpFszw6ZVuuqqoF7e0/EZDfHqGwZ9Mfjakx7f6uFdICKAIptyjxq4UKeLhPgRXqu
nZxuZbedeMKlwEjLEpe4wwXgJ0Z3LKavalDNI/yWR1jFT5RyLsYUEnLzQb1bMjtZVo7fLY2fQDrF
WyNOIe/JRkgi1uIXzQr7Rw8rXTKRBaImt3vs1Xdi2s2XJt16RThZQqY9Fy3TSHib6WAuPG9Uy6aP
BmZAmXhULWean0uBLY1FH2+IZtdNj30LEeT+ldCKmoM1lr+QfBL0bnfLQlXuVh/LI0k22m6S1FDm
lBBRGvKGIUhpmwj+HRsS8ilKR1SBzsD7ApsRo+EsfVGQARuc9EvlF+mlxZDFZV2w8QggvQxjecGy
m0PzzJs118RS4kBE3Mo72iWkWbTqp+u0Z1UZyAdV8gks1dtH5XzbLphFq9KeA+ADdP+yCTZ5OzK6
V4geunY3UUNdPVyfD5ZeOfvR17y1DiuHo9fWnnLMwgSx/y5VN4BISwEqubPhAjGhzCMcz0m01fHg
XuGrfVqxqk6yL/WFZE/90D5qHktAt8Y6wI1+y9qFVt72tjUOPebdBWcYU1HT3feVO7wwWuHy1VrE
1WCo5/DwB9/FLJekwyfDeX2bQ9HAIDsEJzsNEA8RHB6M2XhuhsdIfPBPTvuBZwHR+PQeu+h8lR6L
ZYbjgM29NfvEGJmGPDNLUXovbZVRXmjoTosGUamRZW9RDsgLXh7I7sGUm8ZVjOZ0drsijMuFLmPw
zWaOrzB/6QdAdCYj1iCs25VKSBFOMIllTgmWN7KzzTBEl7Fh+pm6/CdSzSK+wc93g6X8LWNhhitw
O3X3k+Wdcda9bssTaRXF8GGV0iB8JPoVNWzmKvZMj+OIMB/T69ELrmPUuyuzxLEVcSn3MzcAVlO+
poThqlDTxZgs/Jn0ykPryctkOBIf7fia0DUzQZ6S59DtTlFE8kjtqGk7qYAoAntnpcHPpB7zrd7z
dgU4LtapJ89a1jagkq01pl/vTbd/U9XlO8jp3qp0Si6XTvximXNzOmyxlpYwSA7cN04vsSbobGUA
WX8UufcST8X0GUcurouURBFp1dSMfeYfcKPDzTEBnAUexhjNGYK9jB44QvVXvS6/PDw2QSJBXicG
KfRYFhmzhd0Rf2JwFG5xMVyPuh71yDrJO2jiGZ1GQy19pBXvgsx71ORceYU5GZBdts0M/3Gqy2bX
zuMSzNJs2QxRbfK8JiN0dFcx0GHGwm4Mim1AAJFiXg+z1P0ICHbxYzw0Tu7Wx8HoV8MwRge9xbmb
ZYNOhnmN/DuyruDC/atTDtsQOzm7UPIJVLRjlM1cxZ4+6gCjWc3NQLKOWRkdYzjyHxmMRLjqMU7c
UjQzS7I22l2tSaplN8v3LKv42+Cji5xiH77AiJnVPN5dbLE94q56EZieFy1IIqTAwCWgB1zFGCiY
0PoHKeFilRscKEAGynIkR2uu6SUH3w6Kx8/aMS6j2ojB5V5deOGB0KErKtCLaTBsIU95n03AotpC
rpLC8a51Wn0IIzsknSAn0zDlQptIh0vZvm3lwH+HsipFE9H2+9gobqnS+n3gd9lq1PzfFDzWQWtk
uGgCe9qPxrB3Odsuphvsm3qgquj9khHu+OlKFjC21iUvjp5dChuMKykFp8iV0yZpoPZkECT8ynJ4
04MRa3P3XMaQnf3shyOU96uU4addfSSWPt7cVL/knfVRIS29eIF4K4PMeGhNu1ibgsQJCAghW0AH
yJfRHapsEGt4hHJJ9HJxIs14C/I6RG7ZF2e0WKCx+ZmFg5TdXLp1YDz3udhZWliwaZt82NQOqy/d
v2Xcf3PVOSAx22aZKrRziAuLrU4Ux9awR3+N2vY3s/FbHGPKIIaCl0/ikhGu2k0RPgFCQyiP5INv
udsmjaYzifVh0ozXPjt6UfFR24NxxTBL+kNdCxzP1XQZeSUWwmrCta8xx7e6RWW01jZU7VW1frfP
nPChsp/cOrdPRts6mGiM6mTG/WOegqglDPCEeVYtBaqpTW6IhyggSdHzfYBmszwzSnJzbWtxvuH+
umReIllyOACzR4w0VdyLVTMX45k2nr96i/1NR87UXV5SkN8E98A7D0p+G8R/2Syoj3j8drovp33n
VsAejEqxAp4AJ8zhHbNsDZnsKosKsR+S4TcyxG1s1PzdzGbbz7JmMZqsq5ORmlInV6jLfwFTB3Y7
TjrFUZU9wA9i3FgYt3gRvca+dmRLU52j8YcmEGr6DCGvCKLTVTRHldwfMsSup7pQb0MG1YvKrzhO
hbMrfCwq7PMx2KQokXKAwjFJGjvam2cJq7LN3mVjI5UMcN2GroBah25kPQz0IPe1E3Sqh3QIrVMa
1q//HA3kEE6iTDtUfHHMjnwfNBnkppMjgmNJP4K90AQcymGzywL/5xyXwM2gO0BdeayzzDgQKG1j
eVYHZWHdC3VHO9lEdCzDGgqNMeK2HtQv+mtJxLLzZY6kdaRaGe+GGB8NPdEhd5x3Fnz+3s/iAEGu
/rOaBDk8E0AS3XbkocPUzbZCAAKsMjZiGhQYrcPyabaodO0ObhIpKbJiBo/9OljaQ439KijqPSNg
Qu1aPgUXQnBXpXTyHoGIVbAh17LEc5+y+NjSETeYj9EOM7bJD2VFhpcqpqubF9pqFtp0DbubMqmr
BchPxEjrEvXVWvbdjkWE9eZUGOOoj1Q1HFu6sT11+BvXjDxI69Yy1XjMsuCsCaY0mK+KTRfr41WB
c27b2MVujbonimz70Qm0A/OFhbTT8pS31qaMCmvn6pjDaQnjzTRnp8UhKVYmk9cHM9VIFssl9Tyy
LhAYBbBGO3mbDWInWO/h0onaO80xWeexF2xjpWdLdJjDVvOoMwWq3wM/TOFjXXrErexc6aJ2a8xw
oc0DkryVP0XSh6dRRFcz6i9xEgavY2sgUS7xYXPutrhrfWAcdIs6wkCQi8DyitwudngLrbXl5ejk
nG7N1rc+F1gdt21mpVAQRbHWrHRcVQpfXmveyPP4VQ3sWCNZEsNLBMExKLJg57AoW5at8VuTOnYU
WaynrqkvwzDIlZskDxNX6XJs/G5XuqzPQfvJSxzmxlkrQPZU8VGw8mK5gp2T/dD4UHlgVmIiNFzm
M1o8XAbpvgihnVwL27ftGS3eLx28pqFObRqQBFxE3cmL8otWN7je5oYkqnEyg6V7m7p44wES/zn0
3qIoCCcL7c58GbglBqArn/umZfHbe+damvWPoOg3sG++TTOI6MfNp9rREiJZUVGAccb+Tj7ZI8ke
24Dohg0hiOG6CiZJZU6wCuKTK/JLax+CTfJyQfxIicorbV0CBpk9LFHrpCu0lHPLMHSAk1xPmgjo
vP5kjjWiqMpce9ixd42AWIzjqkDxXQJc0hXd+lyUpIaRPmCY7zasL9m0i2ZX44/Et4TYUVjDs+UA
Vw5Z87MwwAM9pngx2uwhHAnoM0N/ZZsdCKTOwL9VY2Egbi5hf6d/BlRQTt3wHGfiHeuhBtLUTG+G
xTJErH27Ucu7JcH3aV50OEa8XyM8cVH0ZTtZz5rxFnG7OINf+l0oc+lYtOQ+OOeljINirXoEl7Ir
ue9PpNs2tHpL9ijaps9JcksloR/lkB59ddFUTIplpTD8wiPZ+vJFS0uABVAz96zgLdRMsBvbEK6q
X7Gzl4WNq79VlGlZZwKwSgwWTvaGd3SJUJI3asMuL9QuZjmyumrsdZTq3UHP/IWD+c3Pr1E7xnto
rtYe5CuWeS8W26qvSYT3fETgJ4sV/g6dd8HC1wb6Ms/XdHlLAyrqRgTqAixZWzZajsm7DN+UaMAV
mX60sHMhL9Zw5TRKjpr03u8jGFyn9pKIDmOXfVhVbrDDRRBULVvebhP8rIPV6ysZZd1Wa34ljQM5
Kxnsa9n3P53CPQR5OKxlqqPUzwfyfkbnyZGltqyxu+5hEVAdVMFjHxhqn4mGnhU3P1NS7G+p/mjV
yUtRRkQyMTJdWk5DJymwybY9U5RhlnDEof6jNdJ05UeZjuy2JVEdrNTGjEv3YnY6jnd7M05NAruL
BYo7YcTW4HvsTK9i/OdRWVuWyG+mkb/4fXILxsjeRxFkRrunAHF1rH16UNlACZzzOKdoCRzI+tmu
QvXgCOtXh8TiaBQOzvu0hfeCegLjH5db4A7LtMC5HGWccAmVympKvJE+2cCx7M8FRo/GUQrnFGc9
4LUsvAylvvG9yvkcxIncOv9oFcyRihT3iZNOPzMNbkuhd1xPzVSTOpmQatlVv+5i+HD0vwh7lG8L
ZlUwQh0/3Or8kuuYN/zFHdTKMV+ccRx+T6QHKDomxHF2v+uNLwqu5NJOJnO/ZsxPeF6vvZswbKxy
a5NWyFMz3s1Lps3LYuiaUzX4RycyyhtzW3NpJO5Mso5f2rROtqybUQ8kjn9EcPRhC9Ec6giPROfZ
ybrJQ3ORSgLzVC1RPPgjq4/GPbqhi4+3QJOUVoew73Q22wG7/SCKnxUrCaS66EOwyS7TGngBquJu
J3XjOOXCPoXIokecKrZ6Unks9k7cRBvGSg4ODUaPaVQDsm6vZjYypdcU7PQ2hVulZ8fU1V77kP2L
j+bzEGXiIpNZvBhoK9Ni6QlHLHoYgpvwUu9wf8g1m2tOFjfyoy2Um/avmB4V4TDqucWglZ9ESFEl
V8cyc8e3LPHQncawymLsDQSyPQs7wNOZD4dIBmsXQjvv6oxh3Jgz4iL36oISTl5M4W8DcJDc49e6
z9gVkOSa5KrfddCTwiYmDjIpTlZW6AeWLO1eTQ0FSRW3Dw6af1KMjnXe5S/JmGaPzZcp622ZVNkL
p/PsjoYw0dRbWzPTJx1l/bowYN4hA1WnwGiW2pRJ8uJyHxFHM23vswWjudGiaLD/RLIlKHNRx+w/
dL8hwuLnHWFa99ztM0t7KtsZaNoR8Abf5KQK4ORV4iG5b4iVMMwfSd35a6MAOVD55BcNPlPeZASw
T1Hr2eW4w+PADCs2rWVm1thYCS9SaVFxCzLCHQoR5EKqYLZU+P6yn33ONCPuSgvrJ11a43Yw4k2L
/fhWemprtWj1Kt84F2X2o51mBU0v5K3McN4OA0GH9Grkwjv+Pi0ZFBIy3hLkGW8r6JyXuKxeeQrE
2p4owZVlXK2YX79kQ7lE3F5saj91l10Jv9OiIt6i0W0efCYs8Vgh2XPNo8q1L23o3W3pi2njVYSu
ieS1jYpxF5MNsmhLt2ewmpzCMouXETH1x9wH+BSOXXFusi9SulaJbxYQ7XAmW8hXcPxEJ0Hm8ro0
rXTjGCl3I+BJK2fExKENhvXu9AyHs/Ytq3K4YVJ7tgR2avDWoNdsqG01dBR4VdNjM/blNRx/lyzl
131Md8HIR13dOEwvI4gw3SvfG11IOFBTjTRPn1EpU49GtmxP5MrCCHfoH0x/YQy9c8J05JwITP4u
ojrfV77SLiz7nwII5EvGdc0ZGoyvhzOksXnizCF3ty48EFbrEB4a1IBO2/UBoapD9qRpv3PVVlt2
hsAU51ZnEAT/MRk55XqOEidKuNrSJCZryLqkANwugeEV51y+/PnEJOc3R5K91BIEey5Y2QOZKSlC
u8EmVcTmSaY5e07MgYvEiPqj1Trtou+UgLk/ebu74cIcqKBMSUfJqqjakp3Easr1j3XPkWpGWnUc
VPo288F93dCvFQsrGXfuOh/h4XjCaJhEmbt7p8ivgOo31XaebHl9MYwffKdFYOt6WzOZiNPWVUiP
zvAOZNTVieg4o/CxiY0RMzZtWeirTT6Y+ToLqxFuBgInXqwlNY2xQh3qndyp/pwK0krHOVSwjgx3
Q4jVRzTfTzwvLJd1qz1GErgcMMFxh45Rg+PkebueHDWa6se8tIYTewNtWw/woOp57Sgkx/4QoNmz
wZCVc8VaUhYjiUkXouNwYNjlLzT8F4uyherXy+qgay7DJ87hGiyZCfVtnYbyUDvQJ2FKDhCy8Jvx
O6FJbHvScRjIRaPx2le0ZfXwzQAz2ylbxZtwKMjIFI2HYx85v2W21lEMxkHoU3qhTxa0ArDM/dhh
F1GKCrNoxMC1dYxnBvo9k25mrIR4DeqZzOv0MeKWBWMLUYunngYJngSwjo+uzFj2Yi7PQEaFk3lk
uIDRKCVOW1XKX4UNuA2BhUYZsflM2gU66fRU2Cb2GgAX3MHEL9fK7L1GXXwuBwEY1V5lWuL+sPAo
ei6Ino4gxsHo/IMx3zwLTwetzeumgf5qiByn+DNIG06ThqxBj/ldcehR8+GijWFbYgxaoKAOjiyx
HqqoTq8984wlWGtEEm0Krx+5BTtN9yzgQq8mGq5j45pvofsDnEj7yov1kgBEZV/RwF6wOtQF7kjf
CdJgE9vmS29VX7ZZD+fQ35pFIOmfaYBEGFB/uMVtijEkjw24x058mJ62HorkqTCHcq11bnudqmJv
k2pdOXG+vG/mgPsP6B1IJm8NxatnJhEHjmmcTTs9eOq5A6GAlTkPuEFCq6niEYGWO3w4vsUvCXnJ
rKydRqd0zO0vDTnuNuqiFUuJmmMTlBUbzGipcjc+tBWpT5qRha9F3K79GPdIabSsiecoDsjPTEOA
B6JcsKOVhPW1JWUIKt1w6FQ/XJ8jxEoHx44XRfpK6VSvEDOnHMiNvu7caeeHFqsSzbX2Zlm8IJUe
D4E9Eu3CpmiUINK6IatPDYIVcKXTlzeHiuimVZALzkdgk8oDNMvXqG6g41vVRAYcD/ePxsnCGaop
Zkm5PHkag20Xo23roBMgGVktTRPZmJ9EKKe76jZgH2KTzMtc9jGyxBRAVuUBx9XhEj0rUmSWtYeN
nWRi0KBlPJKlBxB9tpeVrFefpvQbIdaltkP3Q9KvxIHxMQPeb1aeiIM31JjfB7EQruYdrGw2FSQM
A4mbJOCjHR6t9AeyROeptbOtrQJSQ3TQniTECtnBHYV4krW/q4SYNyr/LesHprqo1zmUIXNQ2z6w
MqP+KhIQIOO7rRfc5mJog4Fv0UQW6eddHzFGYCzCIalPkz1EC5TSczIr8FvCD8TWj/vnOEjNoxZz
p2QM9dnxH0nR6i1QU/w2WoeEYoe3caO7s16lPfS2/VoY4w15XrCK0uo7TaYCDLG2gmZkPDiTc7JD
v1rJFvduYM+R4YrG0O+BsdnaIQiLo+iibDUIbLx2RdVttR12jaB6YGf8EuF7f6BMclctW26mp5wO
Lby8PxLZxjwnQlmbe2hYqfmCdWBOXlcH90Lgo1uj7/Y3smB6kgyWtiT+jl2yeO5yv15HPneJkmTO
JaqAZJmWql1mXREt5MjAvAFEy1anDbGlZ9CRio7M6qxyHpPEzdGnOvv0hAYyfLEkodAOd/tl4KJI
Sbyc2WipPpGG16D9HyJNc8lw5qixgNgmUjdf/Nz7VdToojg3twWbl6IjFVe5foLrkpnu5MBHKlUF
75P94oAEoSS/ta37nTXo+k4rvjC6VNu+Si4xA9kFzhK5k9JdS3fYZl3qfQ87WTXrYRo64GrNxY9J
CGkcLV8NHfNPwBJAS7PeIkgpAKjE+XOp+/aUkt2zKKr3gpHaAjuRx/2FLHRTeO1mCOnyPEQTKijr
9S7IW3wvLvm1YwRrtfOK/DSW3feYGswlQzj0ynupDVYktZdpcJDIpbDbYli3gqhn9hZYBCtz5fog
W2hQHpvQaCDUNx+RpYO8lMW1dcyNlQzRSfrGVXXxxKA2D1fcCNVDHGGon1M9dAwrOv3frHkczprt
6ftmkre7n4C07WcEntW+bamLbDt9Spuq302l+9raYElb4SlcKtpPB1T7roC4t9ZUEGC3GbDpsXUC
ymNYx7JtP6Ombg9Jr2YBqfP/iSj/d0QUxCxYFP/PEWdPVdfG/2v1mVXtf8WcWX/+4r9iztx/4LY0
/kVEcWe79r+YKLr9D921fct2Atsz3ZkxgYmmjWFqOP8IbFtHsuubsMi82QQu53+PPzL/AXHDdAFt
BIaLV9L9fwKjWN5/m6wdzPKGY+o68BaDzFxGff9t8QuQTrXQ57QDxQ5o7DgU69JH6dWZrlwiPmd7
SXSlJuW773AmUaKixJfvU6Fdc8XdKa11aA+Ehdg96HSzJ+Db2NFLKhAOnLxgh7tV7iUTyGVBXJgP
oZ0GQFn49MEw5Jtq5oMZqb8dAzTypN5AVyOw2O3eCX/ZRjqoKFR153gst3XtXw1i/BZQGdE3NQZC
py5c5kbwwRb8iUDjF1K/zoM9fvuCAWNud4SZqIONtgg72S7IyqOTGd2iiL0TakNrqZvZrWqTLyud
gCHsSsFyqWZOhqMDcxaRYWvRYRbiSGbyl69zc3SOBpBQmSQrvwA/1zM6jHPe5fZ4AEtcChB4EkEc
fiqSNeS+H/1mFYL5ItxtkXDQLlrbfqFd4FaXvaIkoZS0+J0d6rhskI9IH6tFxphzGUTmN4qrNdIN
7Hq1eavzDAEBB/CAwZF+DjVlBy250X60Tv+Mgf+zXfU9NbdU6d5Im2ZpWqjjs2paa2PzwlmMg3tA
Zgdt0enoAVzmmV3koi3yWlqOVz3tTz3Z27SQxcnBJpJnPAtSQxVglP2VaWOFNp0uQmAvz/S9m4pb
S7PuT1SKRpcdp9QZMUiElGNm8lmruF9oKpkW2Eh/Vvk1ixzgHt2T3UUbl5+xyTrBTjvBzjuYzO0s
6NpRH5HGrWnncCalJ8741RQk0TOhxTefJ5tguiHVEO63DsduEPnw0PIkKFGNNzWWuxTo+Dr48jMw
JYKxuujCZ2dEzcFrbYYJSFkEY6xeMxLEam9v2JlBnwzxkhp1FefxS2dRscZNe8qEKRj39M+VbyPB
zLudMTnZpvcY1DgSPxovJsMRsIsqNd6KfLQwg8t6EfnzuquGwtrMQe+PVFr5zpHxGZMNpnsm5cu4
L98JY3/P4kxxwr+iXX1DpEOp30MLNj3jNSvLbwUtPShPZpFt/IyQjdpGH4I4gAykcSPa6qka3NtU
gPUAobNQYnho8K5Kt+iAEYdXFwKrCVFHiyCIJs6NkGCkbNXOmRDKO1bTrXWUKVaVHdpxMJaQEFEh
/ftBurQvFRwBbIQRrV+WlbyhESsFPqJnsmZDv2XqifaNkESOHbLhmSYWLDx4iUzUTS3VuTHZH0j3
+0Ub9yiZvJmLiHWg7K3HvO1tIm21HheD9bPum3SFEXcVNPE+dNoSXAGnJzGlEya1EDve/NHfr2m1
sQBLk98NJPNDN2ey3T+9p7M5fmCtR9t/v3+ps+eM1zovUIf+58faNLtgOsiLf/7sP37crLW3BWpE
YSKQGgcmSFyYfz7LGp6mtZGkCrlfRTrgiKl8wRSDcZKD9tKWRKD7XfLt6e7I7UOvmx3iKewfebwr
CJHwWHahaa8ILg7A0mCzIQwO1s4/PxoscWVVyt7t31+6f0c6V5MjIYZ/vx9p8T//puIsWU0OYg4N
z9OD6eOAE9a0LSbPRMpopgij56/p88P9W+4PJbKZfaRv/37l73clXsbfSqrZ4ow9+v43//yk9v7z
7l/oE1YoQd9s/Iar2+mrJ9k54SYrE/sZDfNBqa0YsvRTzPRJ/Opd5FsfQ/UCocpAApSgHaq8+mrI
sAZmO9qHAqNcV7eQPnqchko1p86MzR1Bxed7rk7X0qY0okz2qaQPMgFrR9PnGPc3zE2BOWVw07XZ
XE8jMNbAqwtyBUfVP5MiVa1LhFmL0ENzY065/9B4JjuAqHpBssdm2NKPmhDdukXMTrJIum7j9tBN
76MRlAsCkkPibd4bC2ano31Mlo8oRGM4Oo5pe66QVqJLqR7EJD9raXg7rbTkjn71yx6ZINGZxDtc
l/5LEoQQ/phvtInmroXmF3vNjz5q1f0q407eWMtWVxPCngUq29Pa7nkqO/aRVXntQoRTYHSrN3fM
sBHGtyKNww0iwGYtmPevpae/9208bbOo9h+ygANXGsSt/+wEHHQzfmy4upBrzFkFDN9JB1c04WVX
r8KozVYecNUldxLsckW0B38Rb11MCXezQjrHgseNrMvd/XOfvmsOkhtBshR4+IiQuz8AI7z0PXnB
d9/CmOhoYxlPDwSp2R0szN4JeYtI3pEeXrt9zsJ0DGYp0GxJnLrEZYoZQPWcQ8PuD3ezA15/Lsa/
nyuhm1vRqS1jVuRtJoLWh/tDyw0YiyFXaPPgSjXHa5MEgcp5L2Yj5j13vPn3R/ev/f3Um8QrqHBt
rc82xXtM0p9EclUySaBW2KERDheJhn3r/qcMotNlYqJdKlqAM7BL5UKUKtkzeK8f7g8w7kigv394
T8byLefNZR23VrOR1aEqMCGp7w3kHQ/T/HBPj//7qRGjxA4jvHqF7/aARjVSY/98GM+ZTffPtcHu
12kmvu1oAvsE8wtPloXGaX4aoG6yvczJZcHp4i/vIfPg831clb2DA43XdSrmm+MfK4ogdaGGY3J/
leN0WvEMCwaEGAL/vsp3l8zfPPj7H+Qq+x/Kzms5bqTdsi80OAOXQCJi4lyULxat6CTdICiRgvcJ
+/SzAPbflCgNNSeiG0KBLKIKJpGZ395rv4hRL7bevwmBbwaWZe1tAY4PF2AJx3o575gV0a3OiyU7
cNlWotpiKqB2gl3mVPfLubeZOvvnMjDoN4CC1ZrPft4IzCZ6edSjb0uCIwYMJt+CnLy/5bDOhwyK
ADZZ10q2be6Hr0GAy7bleFPNNfZiUAe8a/VsYPtnoc1G37eXy9qybXK+VEWsjlL1uJaXY7pcbsta
klH7S9CerJfr7W3xdg2+XYgYU446N9a+0/QZbpvKqyQnzEzOLtllsaSZQeEBdru87qOZ0x1VL/1s
p3s9d6/3KFBmQCTzExESIU1bAmz83xPnBhpmhz+dQ6v16MEjClpOULfcs6937uu6iMvvbmw2FLS5
Sd9O0XLG3m1zyQoh/jIne3i+hZe711nC/5Zzt7xefmJSgd1Wof5gpPp/bt664Qgsr5vYxcgM6jk7
0u1bRXk6TyTMt8xyK4UWWZ/L2ts2IzD2SBPs/RLZ2QB2S7AdCbdBu2T0+LVrjeYA7dXrYtmGcSdb
dYL5RE+nPdRnCzjl4H/W3m2jehVstHmqH44NIYgUiqKdmzKxOYQkjnmQz5eUNWu2MC9ruRcSGODV
X5dTaOTEmb2dUWzdtGnL6zLKnUMT4xWe78blliyaMNS3QWDQUopEblFpB4fakDSnr+3spYeb6fWW
tCAbrPop9tfLLek0zGYaDeGMy236U7JnaRk3eZzVr1zLn8xhyy37ahCsK5+Lt00Ygcw3pLc4K5cz
/dPrBk7Qxk5nJn0+cM29nuH5NJfzWdeXjVlHHSFR8e5dfuLyUiym/HmxtNvLNp/8Dz+vvMNbc5li
ZeAgzQGBr6v8/S+UhQHrJ4298+aYtWy2yTljQrSblHRb8OMMsyNz+RlJCIRyzL8xGPSPDsvq8iP6
Yf+8d3kZAJhiytXRvgHaCcNvvkqYc56/UmfwlZa1t8WftuW4C7iB57e8LrL50Cyr7359YKyyzabw
x7I9Xd5HosBJCCvaUxn8z9v+9N5325Jwcpjux/kW/btjPXWfXPT4SA75LMWg1k5DUIVRq2cDIw3B
iga3jx1wNy2LruFp9batj+ebzdTRydWmux/AsmRam+0tZz4XyzvQ5LO6vGV585/+zPKDn95DgWor
Ymas5i8f1tYjpRS5XX7r9c+9/i7GMogOkqNhWB2IjfmzLQtn/ryvP+0mG/8TF4pmlzQTBGrR3QVl
NPF0q/pj45TjtgP+XSNsSNQZM9rAA0NJtyDPobHxcMf8Xp4xSc67Syum1VGFkZxNt8XcN1hABNXS
S8Dxwyn0M4qgtsA7xR0BJd/fybKnBIjk3S/NbFVn+NLO8YrVKxqZ/Ez9u1heyqXlXTbGXgb1E3v3
Zpkifl0szfayWiqLS0iO6gb8H7OaVvuc2WWNJoumQ58XCzxheWkvT4Q4v5cuCuGRAR61PFqeTg9y
Dtush+W7LJuWL7QsgtggKSxL98oTQ3loQqJgwcnVTJ7yaJReGa5w5dVnwdy30HgwMNSbn4F6nCbr
loljVCsRbd+CnlhIFMtao7LwDGnzNDegItW/iH6ytwtHo/mXqGEQJGtHTUtFiOZ4wW0sa7Vjz/WO
CZ4tjXM0N+1Jb3IJGnOLvbzubeKERhIzbCX04rBMqC8QEGICEUcF/mfUQKhDtdkZu0A/Xtd0gfRe
W/WZhdQsnr+nxFdztqyRU+Lt4gkcaIWyaWte+HNW6PLFl4XThu0mRzC4KgNiobN8Tu7W5w5FwVhe
X1ehNkFP8zOyARnG9SG2H/APe8JKAuKL51tv1ILrShTDbrlwvNmeLiZk2qtl1VfmnILmn1ceOB5m
1TMmjFvm2JbVdgm4NPVxn7fxwZof6v38LF/WOEc8F942kt2rbdAvxqtk/hJvi0zG7n6CbvK2Scwd
CxUAMFMNUS2lLWrYJ9rN8tcWrMey9rYI5oeSMppHqg8SNwg7SJdn17LqDBkH3iarzKo7cVA2gzHk
O0F7CIkiFXMffFlUy6Umwo0Vk/utJxonePmBVlgMDlT15M+nZrnapJeB41legydgNVQWSIvSejI7
80SJdxZxzB26ZRExR0glKg9+MNlXbU2mOfnTJsbHHBpsVRIiCzaNgGPdJgbx7TUahf6QUDPw66Qn
0p1AwEJ2hKsaVUg4wrI1IsV6K0X+Pc8r4k09ikOBz2J5+ds2wiI1j0RuAu07gElULbL+svWx7qBw
oF/DRFEXQUsCNzhlsKSUo912EtFoRJ1nF5q42yR6j70L8ngLUIqqC46Oba3L6RrXASkH7sGGtp6W
1W3ZTPIEE+UOh6l/aCL4O8pyvpjGGJ73hEfXxaRft61RnKfBofTlBd3t+KIddes0GNXKiF1uiCDc
9saoCByCiCSta7Tw+oOM7OSYdMSXNYT9xWS1MAtD5gI187M+YaISLxxyT3+6SaBWHarGVaey7847
CxXoLJJGviF2UQDfbnK0i9Zl+DE2cXUA+Dyj9WZmxtBYR7tJL3OSqbea1+TUFLmincppj6ptD/hT
ET9UQlwGJP8SL6MxFYx0HWD4uqeav4a1hj5ZgwljCt04KrO/YmarOtWxVZ2WtTapXsiQ63aiakpA
00snN0NRpA3gHJnnXENWGtdVW3fYOOf48MDF4+CjYhWpHV1SgWfik9H4joDeiTzKFfDdAgh4GEA5
qy+nzr2iOUO+2qIgGM00WxvuHAeY6/0+SPvsCorKOjTreRokaDYiJpuipiQ1gqM7N2WuIzlocWTZ
ZoxmGv2OJuWFlSMQciuDPDnmZuyYGBpZ3ohSu0s9BATSjagaMpGKqPf7bNS3PLPfMtWKc5XQMrtl
4asw21joyW2/e0YNnxcjWcNTX4LTte5AaoHkLKP4YIvxftDNcFvFCNcWyUiJ1YN4uvZrYQ81YjvQ
MTUz62Osf3MaJnHz7rkEKAMiSGeG3ztMAzHNeGQu8gZ5Hwkf5q6eRXVTGn+qHKPeW1Wodn5jASUV
AyBXm4clUKLNpBOMl43UFZHd2SSzgAuCAIm+XhBlAYERF7LYC202ZZjtxhWIdQAaWbskK6bzYAww
H9D131lj1h/LyRzX2NRXIHieu/SgOrWy6MKeT1r8ohuE9IGwJCwPZMyqgY/auFmB5VKLmWpix6UA
pZqi7LgctJJKcuQKJqMLFLMtxQxQ3i9KzP1NC79AwgBzhToTWmvDw94MeJor8tjMIcOVrNQBLc7e
F8QYIpM1N5i8QBI3Hqpns1/njbxCMH7yNCc5r6Q66GkJPSKpvmEjICzMsNQrVfN//8ItbhYy/vei
HGvSM9S7l/99V2T893/m9/z7O7++478vou910RQ/1Ie/tX8pLp+yl+b9L/3yl9n7P59u86Sefnmx
zUkkH2/al3r89NK0qfoP0X/+zf/fH/6TPvCXPAMDEDYE5/939W6XFnX0/Evh7p/3/FO4k/p/6ZYh
HWgE1NhMOKr/lO2k+1+ORbUOYr9p6LgN3vIMLIM8A9ivWCp1R+dZD07zn7Id+QfCtBxPArt2HRPw
9f+kbGfO3M034C1DLjD7tmUbDAhYxY/2a9GOp5k+ybJoDzA2FeiBOrrS4iI+NWV1pYbOIEgtDPdR
piXnka8bFPMwFxUQ3OLy2i6nEHFme6mppFnJsmbqE1fHuZhzk1JuFmgdzVEZ3UUjKnlg2r3aeyFq
t5+O9/Xrh/2ZqP0rWlSIOfiBOAjLZGqaA2zOPNjvT58ImSAiwfhfVRVMHgputdc5VeumBceqgT3T
fB73Oean9UQAUuu5zy55B3/Zt/Gu6Pm6c0/Cv3Upz+oLjPannddW3BnotdW+rsKd7Ip9lVrIxsaQ
Ep/Rr1o/uCrhylJ3y6H9gu3/+Lv/cf+cNo+ROdeYbb2Dn0/GkJTo9tV+jiGy7D7ZGD0ZeU3uIAyD
FlMnxyrqN3qUNXPvI/obBvjd9bN8f4tvb3N5m9ZvEPGhU22SMt+1F0KF67juPgVw/FfWKAyokqFc
WZaCKStpNzqZrpmIJ2XIRv0IkcGaGcD132Dff/5EFtIObi7Dm4vhP18O2Bl8n6KmohYBKdKIh1kx
bVfnfznwv/KP56uOYjeRIlLajjnT3H/dTUP9oekqv90P05xBJYt4Ww9O/FD6/TpxVHDG4Mm/nBpK
12ZnHNpe66/dmoS9lFTV89Kyw30KhOAUkwj9qrT4pan++Yb4FYD8+tGIQEEcZphckvZ8hH66JkXV
mVZoQCxvqmciRi2mccPvtoVEdvTvoFFgEvKBDnx8QH4/7MLEF8QoSaJboNX6dad+mMS9tIp2H+tC
rOG9pOtSB6L28V7+dNSJ0/CAohNxIqz55z99NYyQZowijK8WDHIzSb4G7I2G3Gfysz7e1Z+O4s+7
eneCHVsPqkCk7V6O6KfatNsEbfxMJvtcfLWx+FnhJgrHi4/3as0qiZ8a5OW6IofAEZZ0PC7gdw3y
SOSh7HtuaBNd5yrUVH7wZmF+RMrSRBVx1QGnjMf2oiz7O+XaGAHRS9E0eNSr3GTTpRBI+ljba70D
gI4yA5/b3HVUChD7dKQuY6Os6EKtSKkix0uLftQBBT7NZ9w6DvRg6+BHYyBYHJPrGlY5U88iXhmj
GZ0TCBGoG6PVvtqViA5/+ebzAX33zS0d5dKscUHF8v6ylU3gUAblxk1N8qmNIbqxVE4SQcC30vDf
Kh1ubN8BW+y8uya101Vsj9d93rkbzLXd1slv0wYxg068BwYR+pay6DfWCK44ACmSd1wsZgfgAyMC
KFwANRLIK6WDVVXpG6AJ1rlAU3oxNN+jDE9RIHv94H8eHTzHZgxq1owfP/7KhvH7s0tYOs+uubES
/P/uVgWRAV1SpGpfVG62bdvpxFzsy1CMeCz7+ykuCFVuwb/3QgyHfORwaOLH6DWXOjPGIO2086B4
zhP+1fUvpJ0Wm7o0voQ+kxQRVOq1J4yd0yI6sZSzC6zUvfNa/+Dp32INi002kFPLdP2ilyezm9ZM
ddmIRl6HCayyE/JdvDZaazIsz26GTt54RXmv2nMC3RiewOGSlnthKsZNOVa74YT6BWdV6BLd3APB
azsAFD1WqFMyePW6yNpoU9i3ui7upUhv61iIg+doEHVzqqUdyNsCemRCbbu2NXc3uaW1KUyoVK0d
PYDZkdSGpRp2kwzurTi6bt3uqnbKVRp1MZNd/fcRsQXD+xzecUCiGICd1E2oYl+7m9HJsASU7Z2t
4/nqNXWFhPvE3G+2G8p7FDozRAG/dNGlZ7Ze4RudEKGPop6T67VP2M+9VeF9D2vxvXDra2HfOUUj
VlklvpqGc2dP9mc3Q8EN0eaYGc5cHsZpriR/pO7ae4dy4gYjeLQvsnIOr0FNmdfqKg3Hv1xVvzdc
kmeAZdIU071z3XctyIAetBU991FrK2I2hxnXSiZLNNz5A8wwuKBrP83zv7T/f9zrLKgUunDnB8Gv
LTMwlk56EyQ5TX9orP6mLdIfbe1cDpN2X9vJY+I5n/9y9/ze95ICYZuL/RwnnL2kfvz0MGjQC+Ra
2tL3shmn5UzJjEN8W2vklNZPwu2mrQcTU2nMzIrp+uOd/37jUiow5+655+mW5by7cYNWdDHKAr6u
W3wua3MXj6Z2tPFCIqkxz3R1cLVnNPzZXw6z8WsyyPxwZ8e2I+nnWpbFof71OBPvp2Wq5zjbrUvl
pu22wFG6dRpgkkUt8ZQxZliLDv1wGk4YdahiAL59crqHWCCV+PgoGL8/9fk00iB2TbiG+1vgWBJp
k+GUMGuHgV4QPpeVHhDJ6hESj+AH/0vaN8YlaoJuhVz9KoFehjoGk1jY3xUEt2Pj1DcffybzT6eG
/rAhJMHihmG/64lUFVEG1PuavWkhJ0tTbVs6Mwwh6h7KYPzRNb2zaqqC0E3HDHjupY+ZVXwaXV8/
b1LjC9E8werALMRZKHHWJ61hr2AJYVFRJtbX4M6IzQtFafOSrkhHUYNpEj+7qCjChLY/bJnj9P9y
mJduza+PRrLRUG8yIkSsKd73aQMbDoEfWvCp7Mnb5xsVtJeG62foUOaUJiMp1h3p5jj1mRZhVjQB
swSbPxXzjQ9eZdMA1EHTgk+pyxsKXsjQS7VxPHyDEzG/bo9+UhdYAJLAh65NxpiOd2QLQ4qyvY2S
vvbOvcFVB+age07lMbB4rA5pegg4RkUE9OHjsziHBr7rDfCVPcOwcOETL2LNP//p5kYm7WWj7Klm
J2igQzQvLlx1YOeHqTLOO1WtAxHax7Anw66F2wJb40cMPghbc0jJBmIb3XPiY33INQwAkaJYNgLC
Dnc2ttDP2YA8MZ4HsxAOdir9psn+vg7R8qS50Wzbfu7/ONYmK2tMacSRMw8M2tDpkE4GfUBIUDOt
wmh8gpMsVgD1auD6jbUxdQIxC+f546Ox9Pp+uwB+Ohrv7nriuXub+DFkrLPfd0xHNJkTlIPCBXlH
bhwh7tjxMTEz82mgyPRMwLmuK+67WF19/FnEn1p6OuA8pGmFDPd90yfHzu5H0TZ7L3O7fW9LdLFm
8tj6eFABn55HAs1RGREIXAcBDUJqXGVDkcxkGYwR6WHig5/7hc4hBQzNUHU8uV5mkT9BGSSb+zgE
2sPNTL4J7PoroBZPymih5ATYxvzKkeCz7Tv+7B0aYIgCLvalsCOg1wBmvCXE8EeaK6BWrnmFzcTf
4Rv/nCG5X0lPjYS3+tAbqIuOln4MTZoosrqyDUky3m7w2gwd4aNl+0+ErNzj5+TZXnpbV1WPLYEW
TEJG5xGoPZsYa2nE6dlfju3vF72DgpqYSkTcOlMav170GKXcxI9pTqWdPAW+YiZ30kPyFunTf7yn
PzSSDkNY22OgzF/V55P80+3VgC/LsZw0ezx/P+ISa4ZbHmg6r2VP3YJgAJw0dri2c/vu4x3/ocvL
XJgpPUJibMfV3w+cSQ9rS9cXNM+52KIeblatHOxjoprvpoWjfZJA6s1WrRxczytBcD0CNUbyPv36
dZLC9XPlM8QOrMPlgNE7rCHtRTvfAZL18Uf9w4Xu6DYKeYuZc2bh3h0jFUSV6cd6s8/J2QG1fiqa
+KnT0+uBIIgsin40LnO7H+9z6bS8u9OZ8TM9aRDZIRzx7hLwOqhcUcTdZXTtpW7pQJ40fH848Rz3
PJA+M8ROU+40D+6KCj5BtTiaTQ5yy0NBbBX29WDVahOGCpSHT0dzisa7yOhPSvtbF+j38RonUvDo
dDkvtv6++xW1qhNhR5vUQzHf6CVeG3TeiOT0OfM4jH98fGT+eMUyRMIpw3QbM32/XrGOF0MEaYdm
b+UXvTIvbJu9mrkDazGxVinX79qbhnSj/e2C/X1ELh2S42wuV04IiVe/7hhBV0AmadmggVWPQDJu
DJfRoR9C/QqH+orhytoIGH8mWNfXDpafVSyaTdjhsu/9AOZH1jhri9h6XSIMmJzyL4/Kd1FcS5fQ
AaxiMgdnu5jF3l0yZLGIKWzw2Zua/USr0jGQQSyTlM0F48aXMKJ3DCJ25xDmInGrlvgXfXsCIF0T
wU0r9sMaOYQfn653iU+vn4oeMmeK0S1ox3efSgVzPEyuE4HeBih3EJkeNbh4aTPFcPPovGLaRS1G
dW8XoDTY0HE8YpwNgd3L7HrM9rkpoltrGF7aOOxvWyO4WfJtMEN6mjWdKhleTrQ0FL2rduP4pKtG
dDQvc54LXmxcKGlglPBCErtKHhN5Rxcu0kciSxyve2yqCywWkP0HZniODd6ndBCfpzYtjlB/3Aez
Cp6nijzczgj3/eyBTI1ZSltP5TkKmKaiD/DxAfvD9S09B24jbSJ96SV5+KcWOdRkNIrcqfZdINbW
hGq4tadu2+dtuC5acReF7Y2j1T9iwt8/3rPxh74W5h3b9XTX0MnefdfQRbHBdD8pjHsHt8kBQIx9
iChf7kk8T9aycIxjX9dnHTVotFPMb1ozzgInxP98TMVYShDROVcjfnsylHk5qVLa1T6JxqvazrpV
lej6NuqJQScl92nAIQDJMz+PbbB6fzkGfxhMsnNmcxnEuMzlv7vLzcnH1Nmyc+WOgvSYcG/K4ltc
BsE55X1zG2levg6m6RiDPipD6uIff4A/tDKezpSf7RiOgZHrXfNGTylXXijIGmqnbF16R5B68eyR
iOLM3NT6X78xQ6E/jCXpU+qe5xJ1aNGO/9qySaI422Ay2GeXed8K041hCCsHlGbZ7yJV36Z5B/V7
qLw7TUidy9B/ttwwPLmDX+1hNXvXsfaUxzoCwWzEvE5KFDm8VnDdmuq8MSp7FRT43YEK4fh0Le1e
+hhW52A9+sm4cZLBfWiYYgJbB+82TB+bsQMs0dTxkxo8arJNetOQ2kEVoRA8AXWGvfkQ3eeqREdd
ZrAjzcF6TICCdw7u9h58G3d6Ky8CY/5DECqeEhJd4m4N0Ff/xGyOdmf7dCNRtT1EaMGPTH/5F34E
mbkobO1a6F19Q5gtDo/euqGwUd2rH5Rw21U0dM6jtB7ayYhfQBOsa0CVdRvduYwgbhAqaBd97Xfr
MssZc8vQ9z7FLklbQTCewja6nqbReGhyg8zO0fI++02c7y0XG4Eybfsq99IHejItaS1wDAcTCV/Z
4oVV3lcGQclFCcnhfKZHrXhC5g/DGN/pNYY4JDPezjPU+CWk35aBmQbrKFLaDnJg1AR2IJkRF+PY
Frdx5H43w3L6rieoN2X6ReFlgH9uRxej20YX7aCey7Hp1wCHUxRJWdFusxLbVWCn3VlU5IzAVDrV
myipx1VsZIOzjTqABKmFLLoo6dW36aMi03NvzK+WTS5CgPXk2wgJdDe65MkeXaoCo8rINMmyyZCl
OFPS3KczAjmeF4Vud69ryzY/GVCQ1P4+GiRxbJZA+lc558va26LPgm5bgmJA5UnA4RhhRuvMAh5K
P0YXgT0w1xkg6wn8pDiFg64VKNQUwFG3/jqAjdriC0E1H/Qkr8xr6KFxrqWmTohpMF1pRT1dtcnK
LPzqatlC5W+8itLYxriWHArIQwqV1/XbooLFHdFXuXQJi0HBlAx7NIvJoUHrSh+3tO8HtAAH5Wb7
HokArnnf9nHv2fLM66oHgMfFLnTdYJsawr+1ZbEzxtx41MKCJAHyiSyNbrIOG+6TKg3t01BUN13q
qosizrVro2bu2IvUHq+HtRGB8O8CvL9nYdMEcPd4mdHFvxhhibfNcKyhIuFfdpP+mm5C3UObWRHD
2F432DmIMTSJu7mpUFXg4xvSY1dW/togZnQX6058YxddfMMEU7cd8OltptFh+t0hH9zSI0RcUxmv
leV6D+kYk7xXYIuBy+M/ODFQlRy/NH0ric16mB5GG8VKHHTTRY7h/wGf/5lmG95Nptew8L+m80ac
USmAXXDKFmkRIJCr+wBF1a0DrKF2jeq+Gutq0yDcZ47cirdOQSbHyJD4ymki62pZo+tKnDZuIkk0
pNEr+kjxaNXnbgVlwK2Sr8jWxJkrlUPibOpwfaPWVn5xSZJxsKa8Vu9BpW8yvsv9PEe5MhPpIrsO
ul2cW8atDiRopXVEopXN1pv42l7ne/cdJLGNPkh3byXsmBAyQHYGgC5IkNNpKPEDmqDye6AHzNTf
qK5rvwaD/blre3AfeQ56y7Qui4brpDCBHmh1pi6anqQMpwyfQycbsYEEgjkIvdoVgcjQxZLkhC4n
uyUQ8GaUg/Mli2W+bVDAHrUB34MYHoRwswfCfrZWqTFxnMfd3s8q+aUNzypzdL5S/8UBX0/q0GhB
8lk4FNrn7QTyWtu0JIanG2hWYX01946tIX+uzfHQwoYq6wkcxhh9pSFJv+aWz68ntyRP1tfSSJyH
MN6Bl8wehrZvbywZXYTjQ2lXxp0kgulKZsN9QNjbvSCD+jJW2vflFaqqCKUQHsDMx13f5xpng7nX
Gx4yKxeY8ow/929HEBPMC032KaUEuiljE4hO3pINwOTSoUThdu/5BBsjeLaotxXjfQrOb5u6+reh
HzJcjnFz2w5kdnp29KluuuZWzQtj1lUPhTTXQZCoddEJpp1zrz/rc5Ma1fwyblV8G+Uw33oSP7K6
21dycA+9430eYHcxXnO4F038o5j5D0aQ4Dh54UT3h07rWx4+0r72HZfxuNjUaSMuKctlq3xIJNnx
ijJFX1dbGjznXICD2AoFUH2IgvEqkNV4tax1IR2ZguhUgXppNw4W9Txs2NdDVoZXTvrgVQGOmE54
TI0F5knvLGg4JjM2buVOUEUd88wxePaSFzkdvBG6ksX8WlKGl+7oFqfASMqTXWb6tmlibw+8CG6E
yHeUaJsbM9ITlGO2e6pMWZ4yx+YqdafwannYFTY/DUG9bph0nS6XhaBuYCSevtebOji3vWorA8M8
Ikl8miJ1ckKVbePqpdC6745v8Mxhno0vcPK65timAPgZUXubwh0AMqngZOhBsBE5ZKG8yM7McTrU
DCNWAmyc1nl7yyqfoyT5lCS4O9p0xCMZvWhjva+JmxO4oLbo0PgU9Pu6odkWrjxMJlrxzid0Imwe
FQJZ36yf4+4cFOqeAcx6UPaXLnI+6RpsSqa/bujOb/IBSYpLtiGoMBFsKvqQWmafy1Y9mhCHp36u
KpdXqRvMT10qS76NksQFJZg8SqKW7ElA4wz3dhMRXXjmdx7NmvYj76LL0ZTPkxoGbN/FWsN/Sc2T
qJ86NdaDrso1pVB4U0GB96+dkJMin2UwFJ8ZxfTQkiwKAHPaGGl5TOoJikV60+Wo/mZvedkfh5h8
5Hgwdrjr902kbcfOxAuIpy6l5OiOL4w4byC095vRrecAL1jRDPEsDhtdVsHXKnP6ynpy6lTXnzvl
PeK0bu2QtR7bqOvbxtaJdETybAnma/0Mw3Ekv0uDJMEoyrBVpeom9/xPzjhVG20YjX0T0zPB2TRP
Mrow3BtuT3mVxgDgpqkHJ+5lR9XkZ5nl4LnNtStCDsnMcQhinYyNXo98Icv4mpf6JVMlsHzkPtfN
jTsx9vSa6RkGnUbxzzwqIH7IwymqVBpC7bquEWVq1YWZ6PEGRUixrkrrWq81a9WINF53BtpK87PZ
ysuxQfjTCS7VBKz41kziBmdSddm7Wo55xah3lKq6lY/gHuGoeSk0xhF5jde56UzvNDo0Cbb7oikw
0YW0fmD91Ml3K3AgTd5l0k03euMxQjYEmFPH2domTvqEZAkgrdjJmfjXyf3D2NpFWrsdXYoWznTh
hh3e4zCM1pMVwOMqzk0julcTAauQ6s+YCfyRM5UMnnfVtNmLjOMfVgPPskf2vGrpWaxcjLlJxjmG
yfVAVPzXyigRGADQFJ/sq0ijGB14HW1dT74FKv9VRIwsnB0dAYOAdxWrE3warK0l4IA2vej8YDeZ
zhMqDsTGFXb42kF2XLUdj10DLHOMq7Aa1bkV2+CY9eGzMDRt7/Y9zFFwLhGVT8TVkJcKnktl5x4z
M6r3+BNXFqCHY1O133MegHE5RjdqrK8gYaPdjAhAyqtyOCU9aYDLWhPpmzrwWlIpefQMtb3vpwC/
/gD8KXIZ5jLPKIDDnFIJq1GO4QksTAHawa23XuTlm0JnzliSWdllBF+QfVWjMmiCbl0IpuCXje2s
JC5VcG7hcd1Tu6lOhlYzo1jq1UaftcYm45tylfWluW/19sKdd1jZIzAlx6X1NEjNJCt3VQzEFA2F
LdfLZw+zgfgWN8asWUSnOBiik8PYHTIXIKWuxtPMcSZskqzkk6hiG3nfLPuoCRkmHgGncYJnuda2
jZ9964Iy37pBQtwvfhfMyhyEJKa4APVVUEXR2lMoMH4WiGlDiu3ZYPZHLP3M5fDMXGkMAs9kTRKz
5TTaRnpwwUtkIz04nbXlmnBd5wV1wR3OOu9Qa6DImiw61kqgEa+yNF+nIfX/qpb5KRLaY01Eyq6Z
Xy2bGIKfR7kbb6c6g49R5acpC/OTHKavkgitldUiLGMiqty2jlOtCn9SBfgHjnLVNMXGKKf8xMeD
OURwtasy6xhLHvwh0cIqqNNTMq8ZfbifRAhJPG8/yw7BNq/8s2VRTMCB7Nx4yNMgozkR7mrZHqce
TeWySrYiESSme1hCfcYkCU/LmhdOBwBujIJ6e9fYRn+I5kTtuoJD19XVY1g2w+71pRZ66YlLql3b
lkAQHTLKw6+RalFMpBuLURPRaSge0yLIXjdLZctV7oBz7HFV5TtlW0jEG7x3WdtqZ2QBfMMl428p
ZsgzqyXwMgm6SyvxhrPQbS6ArEoilKih6T0VT55rhsvlA9xbOxic8VWZRdiVGcFtzd4mUi3VoEjq
8iJlxuoiHUooG54O/kgrTW7yBMFG49a7IHyZpOGfmOSrwX/AEKnzY+xU+k4Q+7JqLYnlAlh4n0i5
sqk9aBVj1TTRv/ctFnpD0bCOuvc8mmo3yHCAVBhxNakc+iMIu1d/IuAULDCLVXEC6tecFkPjq03R
W6xSb6bVxcGIOD/eWj5TFdqIn1LXQ4hs2Kwsogy4KWajjO600kJwMm9eFm/mZL237HU8U1aXH7zu
53W5vLXQjBzElVavXzcuv1UuH/ftz5W1S0wJzrjV22cblg+//M7rJxFj+ijMyX39SG+/SBSzQ5KA
/ViYwDPXy14TTRwa0CRI4jAXLWGByxqImZ9fLj9Ytr37PaQcZIW1+f2yfVn0Qf2f3MHltRs0YlcN
4dXyR3BOT9s6K741ipxh4tWLVeaBLV1evi2mmIE0QRmc7WWVNr09sz2CCGRqnRUGffGwasQa96m/
qYvqvNM1+wINpbMpJ9EACY6z/ZAZoIQGV670uRY4xKO9Rhz3A/yWmpMZxDrKnO88iMqVTuO8T+B+
WBlEIDdorWs1Gs0O1/pw4cyJczj8dlnG5ExNBMHeLlW66hFYmUn/kuqDvp/CjPIpaLBY4M6dg+z0
b5KhyxVBHQPj7NvM/UKPLdzUNOSAOiZ33WQWaFObtocokpdmUJe1MG8QrCD7HKJ0Q7j3Y8GMPTHO
Ey7Iyf3quVDS9V0xVN/8IUjP/LFqt64JgJxomfsU4LzWAlaMQSbvM6Lcwnpy9ronQOEiLoKdemBo
dT3NMDivIwo48H2gkSbcUXCvNVA42YJR8lD7YaLpVokN4qenCBwV3ga4YL3GCV0DwK++Rbd9V91E
NhDlkuAkvLDXRAdemzHyfiyKwNH+L3tnsiQ3ki3Zf3l7lGAeFr1xdzh89pjICHID4RAEDDMMMMPw
9e84K0vkdYu09A/0JqQyq5LJYoQD9+pV1QOacRGfWtPzmo8sHiGxAj24p2Lt2SoKrgjzo9oR1Pgm
RGNBEaN+hX56Qxo6tto2vNRO921Wd2U2L2nZTwCDw3CHGBk9Bbr9CSQrJwreEwVRb8bYL7EyabwU
zQy1If9RF3ujprDTDB+2ROXubJnLuO5VErRNdCaPy8rDbGQ1k3FQ9qdPBuiQ6y859q0XCqXrTSfS
i4E/5Uwf+EJlB6Qv8wKYHgZPVIitUK3YmX3d7OgAsHg934rud+tmc0xZO8U7Hv14kMQqOjgt2Oqm
DpIHxnhTl1DClqzdWkPPy16WyFpWeTMo1D4M6fqJx7G8BXQ6EBUPaSKZSTd7muZDjGcC8oJBNfo5
cNXMrYOso+X27ZVGp4OnXfO4lOKA9PQVwEFBnaSFrzOlE51ywTle3Yqm46AgpmV3P9hu9Y4bTptk
ga3vwt+YipGvMTjLdwrcWDMHcqc5b2JI77ko1gELYcvujgRWxxJ1gP9CvLHQLIngTATYDpwFjDB8
TBGTCbMBVoOzL/0v2gaiQMvQYlRYXMxdoWrjuGKo34q5cY+133SXRtDOQicmc3CJZJvi715REnFF
5d+CwucNvzqC1J6UlxF9iK4UQsB1SL2Rl+FOn0IKUrrqFP4sWyXvPU39qSQw5dk3BbJk+yDSH0qz
vZkW7g/tWTz683yGHEOruu8NUYL3NaLqDyhcZdLu7/r5NhfM+4oDLmvFlsKqd2fGXCoaKqWLlsUp
bxlSZdZUW6LKe8OoBtQP0e2CdpqQsZolaTv15NnQxR4ULpLrxVEp8lHmAGtQVNRv0A5Bz6J9q2zO
wiXRwF3m+942bXkwV+aPhwesg8RYGPzpsNeh6Ffrn4ZTMlXW34y2+6Om2T0pazUog838pPaxa9Vr
t8882AH4DqneJ/UTG1b+C77FfiZjFjNyt7tcRME1n/Ic/7PoKdnFzulJbtLofhd8TiH1krbHq5OY
oCvn5SAh4CTFSMNNak+/BZ08zzwBMcJopTYS4N9JlAVZwUnTurDW/pG2to2F4/tMxvwOV6s9W5oB
zDHtr65Rp/uaXMuxtRTV86sRHRYNH0kV0y4DtP46zs7v1Lu29EUX3HEMDb2MOaKg5JUy77ylGBRM
JGnymo/241M0OWSu+9m6B5lkiYs0/aoBOFhnwZbJoHztH18ows9dpLlmDOjhiNwE7sVliLry+u8v
Ns/G0Yn+pH3OgMURIjajidMfLaH8YkGfX9oGm4onCpgifhxwAkQc7BvW1lKdB4zzZxbKeWeH3C/q
LJW0BTfEOGueVI9p0k48mR0jibJiixo/Ai3GmzGjRJv+Y3+BCiNFf/wLqpubH65VWBT+UvU9hbm9
+woFzt9XmLCQth44d6gphJUzbK48rQ1adJCIpoNrqh9Ls+bHINX8WjVpwmiIea/YMX83DjvR0Qhl
Z9twiMTWDMbqLB59dk0u9r7Ihl9TrX/Z5rwVJcNOYz7KTmb6tRp/+Wxt57j4TrKUi48WGm5maXQX
XM6JZoJ9suxsU7DLbBTWzY2tHNw1cv0QNliJQjTv61hc85SjRjbVRcItx+DHjaBHrdpDhuq1x3kl
l7fhAUqr8tGLOTd/Q2wkEZlHeHfsZmPMq801J5LnpkwiaSfNaPOMUnwyI35N50GOIE0JVPLOmDrt
6b6iwTXwi21dWsF+gOhlvBA+ivaqce7RGkY4a4MKSV1UVGVPtylrByaGKIyn+rFjhRVM0IoabUPN
T/lwHmG7tfZIQQoTYFYZ8lk63S9RUjEWubq8zuXwUfaFSBbEl32riH6imsXMydlOtBjj5NKF+760
rrnLFtJmYjvRNH4OOKbHFQ/tHbicdT9JfdL5bMcLSj1UTiXuQ8TLxdEvUHPxzxU9JYWPSIzuyPct
3x59vy+aA9KuKBsXKkgD7hjJa9+6GNjCcX8B0bkeqbb7DUyg2zqWT39BVHLgqZyfVRXZiTtJnrFo
XQdLrinELMpvOagd0WWWo6dkeR7g/OmxS48GOAhcUfNPw4ucM11Z0WWOogyqFeKMXG2ObXPUbgJ8
fzekAPNSVj31fGnx1LvssOli362onansVm3x9GyKed2UnFcPmVdokICWCVXFn+0DyS355KQvWjr1
a1dltL9m9hMeheYVbzy1dHSP7iz1Taq0e/OKQl3nXHzj49a/jaFirPegDEbpH1sX9YdQuj+bnQHm
7fGXOOPq3ejb5cnRgI9z0JS7HsLFRBndH0NU57AbY0l1q+694IOgKOFOToMZVeKklNr5HlKlSbxh
ZCdASvLSojjY1FfvAmta4ZdgBvUKl/IYqsq3C79QEhnVfunz794MnLgI9XPn51AbM0ioc1e/Ads7
IEFZ2NGqP/TAAwFTICTc2vxTQmTAxH/pp58IEsO1LIhpjTRXR3kTnYpaERhWjh0XYj6a1qD4dJnE
NwylzwXHrAkHTFJj6uG2xdi59KTTIz1xJGF5oYFNHJzO59HOmAIHBxOy/UuEKvYW7eDCy+AciZQF
Nx2/E0q9+Xbd3jwLuTCtx/nogRibwMHOgrASeeM9+C//SRceeWrHP3K0PVDe/OK5D5pmIU3eIBZ0
ghbgDh1fG5F6D5y0kyeOaUaXqmeGnZoPaUOZsREvcVVGh7qzfwaj6RyjwrnODjKCMzuxPymZmIvS
p4p708YhWBur0L2Qw/0kWocgGgRTXBYrXfigAyuz9Y9jLpo9VEqi18qn7z5zeeGmS4WeMINsbPeB
ppuJO0px1zx1LWE9Co09b2Om1EXXXeHu7QZFxOAEhtFkiX3hUuI50SmxghU5YuU5rjm52yqssFXx
pJikv3eQqnZeS0GULD3yvenyNe8tj5JrIm+1jZU5n+to34QSbM0gulerqmM6RDCn4m5JgDLSS5mC
98rwO94j5HGqQQHsBRzeLHOASx7OWD98jfCh85eQ9h0TW/XgRZ8WEeyjdlCGB8fbjGBMkmwqOurn
Ql4vrmBaCHmNmrVrxLarrlA7ln2tehLyrMvnlXUWu2vKkcAT320k1qMbRt+p8dZXSX10XuSwlwmL
VCpkTvLNmuEiQFHp2O7YaOXBxKztzH0DpeCEcZrFD24RhlyPaDb4BEyYOM79+ZiWkvTnQOXwRD/F
biqfiqIPbpIiUswn8xdz2KaFNN6tmatMAIt86Smec+ZfC7PiBQYUFYhmcAkLcNkldpyEbwwdAe47
nT4pgPXU+O5Pv9Og8d+t4le30G9AAclycUMdHh+4KBsLMy/1Mr+C3BBby22A/szDlRoe60VPbx3t
egxnyrjmRVjeauDcW6T8pMRw8lznCnmoEv5VVzeP+txnajixiNYZvZP1MD6nTDB/lkoGN0MsKNge
5lWf1hQB/vBUdcgL9NLJTVCvpIkeXwY3G/cyWIMNY2N0i8xnzl6XejEPVH6XB7mub10+FhdOFMuL
dGkeWamO1arg/OS5Hz3lDM9/vyDbHYrS/uxah+MdzTyYUAOxZXYnDJQtb2tazFfeB/rF1SZVLPn3
CZkY1RrIy0DTzCagHeG6UjPCXmDIHW4g/lid5rl1Ht2lgZqQhsFjcaYDMlvhfaaaJjwyMXSocql8
sted8vYR3sXYbZwlDnyzgRRXF1QiDPFYhuu5QSiOhW1CHTTRPKnl5JzjcW6mGCWxlnR6LvGNTBwp
+2IOL2RHH40amLdBAH+KHuinM1P38rdZw2NhbYUAE5L3xGrrzNqp3M72VoisaJ3LKuteG0/wp7R1
CC3R/k/+w2nyPYjVdGMLj/k9zaPtaKTZRYTNU5k74pBzYEABXba+Q28qass+cxuxn4uihtY2LncY
fOOW+0ixt6tUxVSmyG2+cAyyvJ94UQ2AQPB0Zkuc8BvI898vhpyibTfzB0P7Qv1MV2PsY7x503zi
T4UeFCkCU58WEX5r0uzTILz5VDkOVsmmO2KmAkKTOhMjY9PFa1nXu2VyFERsitIgv2THeszmraz7
LAlW4PFeB3sCMjvjyTKjveaPG7/g9uztR+gYyTgxHVKJ+bEO67VSLbZ3Z5LnORAdR5EGGLg78iMR
iTg3rJ+LazL/0sl6Akz6YKyF/a7w62d7VfJGy8h8T9OW4gnL3i01PFFaV4OkmeBjacBQuIfy92Uw
LB6S1RBDKc63aVgwChUQx2G9VTT1/ojsP32gnfeonfD1+dW31iAfOkNu+Iau3m1TfsQm1z+yWPs8
vQn8TXS+YBlw5D6vp7eaFuIrCGiKSUWi/BH0Ms/RIxEY1AGawbQ4kLF/a/K826URsB+aPZg9xtDf
i3JUx6KkI2akhe0G+6wOPkNlY97sU+oZvOXN9Wv3qEbQ3uaAWcHGhFw3Dd/Rka4SilxQAzG8YbUZ
PSob/Yxz7frbd3HhthzH2R6hCNnU0yStMULg0BjfCYOMWQuooagkgYUAyzpbUTmWmHIw4aFr0cGL
XgEvjE7qXSmsH30aDxbQLJIeB3fsoqSioWyTRu2hA1CP0SBXAFo8nVBfdtBN1+3mDtN72e2g+HD9
7BLfbd0/k3kkP7IpUfq9VDhPhmVRNwNtCbhF/JelYc/oP36qrrI2wN/OvzIbLaRWmdo2AOup5HCt
Y2ssd3pJomtnlPJitWO4w01Vc9DkiNpb1r5xbBHzvn98dJttOdMF58wfRQt7qQhO/VjzvHf7nfT7
nld9AA8uKsDAMk6JZYrbibrn0SEh76c2lkskGWYJ/HWANccHTh28Tbgpi/wDkA9KLRo/Syp+nm5h
lZvDWyXX5dSZYIvTJThn3t6yBrzjxgAet0H8sr1oPBiRsOnjasC7ypR6Pt5Rp9Z7dJdJMwmp09gQ
lJ7iiSNbVbY/OJP5yZI5yFoG0RqmIEh2ubMRvnmuvbKhDk6lLz3i0jJzr1WkF84GLakwMsaXvsxp
GSgz7BDKcF/H5kdguxX1SNz7xnqBz5J33kE99voHO15T83lYiPfCFCK14CGFk7ktkNF7Jsc6eM+N
KERe7CgrN6HG991aYnaYKfdhCeebNZNrkOwmZu/cdWOdiN/RX+aaE7MsJnFJjAyKKI0oeT44FxdX
zrGe6qcoGMGJUd2HCEr1TBAwc/rjDJ6e4X1Oy+heCXQQgbYmit7bzMP4xgQFrLFxMMvkw9EJ7WLn
kuXn+JnF2SijZDXpw2PKCfs22Bl1L28qWN8ou+0filRwsqi02bmqXdip+YObuoX1338wmVPrDfgz
nVgE5t3Fh9VTTj/UZINmK4CXDA7yXk79TARNkg4f7ITWz7waK64cze+BpT2ZOzCiRvvZlEN+wWIX
7gOv+D15D6nLzqpDQeTeC6d2Z5Mi3Lth+tO2m3ta/NVtEbIXiqDQkQj/Kn6qqcPyj1YDopgSeVh5
bTVss7EzzoNXMMgSLdyuGRxEtOlP7rwsWTXjS7oCUTA0YlFoFAgL3UwD9nc0jG3BIPIeTMdllHAa
rdHaWl7BdyeE6dTlNR1ToXmKVueHDApzL8y8PM2dT+lMa8W20OrYN4ViQedRwhz53KR/rEC2z6br
LbghQhk3XVEkfsYnM4hmkGc8NyK2jS4iNpLRqo1JErZ9NX0bKynOGa0qXQNGTvYdOBzD2BZ+y4Xw
L+uc6rVk8hz+jJkHRIUYtJTur9RConHLke/y5B3aYNIb35urTakj5+SFxs+KILFJpnWP5Mj7QC/h
eXb4vwfA2Sc/AgSe5mS5yzg53qMlPzgBli4U2mzn0iKUBBxbytw/ZTWI4Gmx2iNc5iopkP322v1m
LkZ47mfqsC0xiWPg3lpEFhAn5aNpLLMARE42RciGPfBBruQ7xejTiWBfm1At5G9bzk+z63PQd/oO
F0nHc98do/PfLyAkf3doa2h/ot8jXgjYd1DMws695NL5yUxp/qqk++ylZn7Llz7cW7m4BhrMXS80
EK4SQluTsv+QOOMbPKQVu6Z/QG8R70XU3tZJzSDWvWvRPc5jY/Y2YmdlYKKu2G7qY18O1SkzM3ls
Zu/ZaYI5ARYAMKrsOe9teWXkmd5U+Dx+jYxrSobvaSUZzienTObSLbd1ZMzMAc6XImgOtRp+ABUp
3zokoYRzGQ4P7cC1VfKNoWo5zlBmy7WpvjbMSPQPOkcdgWslCB5DymJN6/KBJxKMTl0imC4hAfs+
XahNs/OTNHmLqjllN+w9AuZDySqwksKApHbqKTS4YJnbP4zscTNn4fOQwy825s6E2Bx9DzCubU0/
Izg+kz0guqW2wPYOPXym87xk3iZiF4NApc4ltQgIDZO1lw47zdqa12i1eA8GXVLTarlZSoqJkcYA
lUVlMrQRqw75cr7H6csNor2/LyJF41PPp3zobBSavEmvtUld3OxGp4pZ+qgrUuZ+N+B3sqtbrivj
MGd7fh/s5UbxskBEwm+z5LeIyGAOMmZvZ1aV1NwpOUHNw3HtXFZl41q0g7P1TLfYOdbaHcdmnPaA
Bq3dg09HHEQjafofFZ+VJ9iIklEhPzY4qO51Z9zqReqj8svhBoaK6oMur64Tn8vcma2TV4P87ueU
IgS8cHl5y0dXbYfKE5eS4q3tokc7kc1fEI9ZbP8++EPNNhkYlGq2o20feXfcxMKoaPbdU5sVd6rm
l+fV1bvKKDRoI45YNT+XcdZ15qEr1RVVnnaxXvqvMDH8XS7t1xYg5S6dMB/pksuQFtbPpuiaJxEM
MZwH91uI0LIlCsRviXxH3PS189XUh1F/jt3ovvWOOT6FxfgGdb7ADDSDeKKe8qtX5Z+t7+vPtkXf
8xaK9iR+WM9gFRbrctEPWtZgz+U1tN3kL4GX12CDB9Eu4tJvaYp0aN2P1BLc8hJPSZq19XbWapdZ
UAMNTumpsN8GEb3k9coPkcl2vrROtyUgvWBZrJ3b+MBQp8Xo3XUHHjCniKBFyrv3jy8LRcqkZSHK
u/Nkow+Y7pcV1zjU4q/k5KLHjkutxlQ9LZ0zH4a5+1N3cI7oSux9ln4MRe4yP00Qz28SsDbnhpcm
ZfNFugnOHjrnLiTMgHxPLZhtNnlsZFQIs1p7x36QghAA2ba1Y+6XeGkLhlp8cC0dCiNLnT0ZD5xU
+d3yrDvpZCMhtpnvbYnJjcf99wDQBBN5Ox5FO2W7UcgyXu3SJ0GVDweXrNNrWa9/On6+RaibNzdS
zqFnj96UfJZXU5v3aebxUwQlntWVOkJHlO21lg9jixsqTqtreq5lx5VlFRcCjeXNti4ZgBN++Jwa
A0n0PFZZe5/8Vp5KoBQ7EkPDGai8edVuM9zsoTqaffvqeHSoaZI5x1BKBhooiXbAxGVFmfNlXqIX
xP7xpMN85xIR2Cxtlr7iEf7qPkh0ZtmX595Pq2d74APfOpHYBY5AIUPNu0ZFi/hnE9CdH6R6brTs
WJ0+1ECC96oY7ed2/hsK9na9qvzL7GfDTZnm1eKZsRsUVOrq8RYxKqRbH1TkbcHbNHHA8qq1RRdU
40tmtOZzlJ8GPyFsVf0qkadA6pnD06Cf2rGqgN+6BotnaX1gTCTATYUuWbB1emdf1BM1em74zSmA
VDKZO4mF/MN0GHBdesDphkz9aOYC66LfuafaGr6zEZhnW/JOiIQTm8TBg2lpIXCUDt8VHk5lpfOn
aXagjjDruVaOQvL4EnKgonJDPRe8v5+IQTxbQAV8OkJOoKtwERWWOOslCrZjT95o8AD9pdnETy1f
spF921in6VAplWhdWsc+8oqXFGOcb/ZxwHNxWzt6PfsIGIfFzyYkmfo0GcQCu8jJvkqB7JrVQ3rh
u96QYOwRoN2y+V6lDCKUdYjnulF2MnAd/cptG5veM8qe75Z3u8ZwV8O2CIPua60e2zPtAlIfDGJD
Vzczv8DGqv+0Ts8rMPCefIXSpweTXzUNnRtXoedyYhgKx3SJF1qidi1c1HbVgvmJFb0tO/NqovWD
WFavIwZl/lwb8Z73yDt9SF5sWuTetRaHjdbaegyhutYd/NRK7mpcmdyhIh7ChZc+ydr/EWZ+m+S+
frWN7C5zDLeqBByf+gNLW8q/RrrVs7eE4Zk7fcsleCrQSar00FQU/4A+1M9Q0t8mcgcfvkT4LEvx
bJE25FBi+xs+k6Q8Uqjdau8Ptv9bkVPw07hs0ab+filANN3czDWvtDHtKBznHvRRub08+xU/8FbZ
mB+j1AqTWh6enQl7n6LGN6kMXV+pdcS77XnqS84PN2Jv+RUzVZEgH7JSrVlwhDsHeQOS/M+FE9Ei
LPMCiySldSfyTrYDhXRsffydA6d6p3Z+hViFvgxIOEwDXr8NglDiqZjA7Sx+ezbG9HNGDnoRaQEj
vsGoEP3Vqxo8pk2XO9xukK98it3hpP8JAmOed46Ds5NSGagzrqWSfnykDkThfPHWKQenoJ3TkGrn
Sw+c8t9/6Xe872iLW/ay0mAzW2zhVTPXx2VaCAvU2fdFOeJL1b1E0FG+ajvNXiZnwnNRFM/RlBt3
ig8S2FZvqDrLZXCiHHteFDyXsAAooH/cItRMdTJwo4jc51terRcakgPklHJ5K2FOG4TMzrLChMGa
45zB0rBiRLL/WFNOWIQLuhPZTJ1IieYQ4WajWEBFII5YoT1M2M3DXr56ck6GegrJl1TNzVvIQTY0
VW4WrOaxplhwz3UXR6U3tGDm6j9IDSBSaCZPqPl0jkzkfCQYNjYzWCuEbOPBwMTJa47zuoedhapv
ecvVZ+CnUnTSzHeGdYgsd7zrlZW3o7L368LtYVSheuE39meRMtqt2ENomM+nQ4MNbSPHMr1g+x5j
rpocWIEwwCSAa18CXVfpWWcMvPWg/vDtRCDMhoEfJOXsQcU/XsWW88Sm6z6xVioiPx7t4d4cjzMY
cvd98eryrc8M+cb8lm1Mo8oTr2M+mhp27Gkd15s3I5SNS/CuHFN9wWLLihvUyzOnHetGeTHdmwHw
1bbzuEAu36U/Wte/XwxtcewhA4l+wd/jTHaQfQRfVqxnvlfVCbee9ZJ6J6FU+dyBCDin9cwzzWKt
8QPnbbVex8iw361f1aBu4RxlX3PDzu40irzP/qN41wta8m35dFdymO51uF5IwKbRicqbwoX9SI6k
AfTDfcPKOBODch96OfxtNDjD6eSt7EDy9TphPym3+lFEeC/nonPe8UnlmOxeR81GUvhWtqdlWl7z
obkHrjbuLAyYgHKQKe1ayLOVGaeh4ztPacq7v1rq4OqACsVAf2OzsI4Ex5wzkl12mGer3kczmRlZ
rU0c4QNFOCld4EQ2ztrYztJ+15KdI20mv+ao4luO3T8q186/rOrJp0w2Jvg/xeugPnU3viydFe7o
K52uNFWcdOt4lMdlX7KoN8+qHt2NtxjrjvdEmEy2q/8duPz/jab/j0ZTm2mQoOf/vdH0KnDEKin+
65+G1OPv//Vf//xD/6k0jf6F4+wf1uD/aDSNvH8FAcUOZJgp5vsPgtD8l29ZFklsMqZI/49/Ob/+
A0Ho+NScUq0Q8D8wabYhWv+fJtd/ej//XUGbfbb//PX/rD207f+zPMGkI8fmOO3RSURtDJ0d/3ug
VVp+0as+y082l8HQzZ47qxnxuz6KxnObzCFdlYlXpsnfv/r7xQeswWheHMyl7I7a+v23b/3vl5DC
lXX79z/iwu14Nq63UtRk53PArGPlH4qw/T6aaQ5jr0ElXb1d7tSfMBK2mWjk1URhFDqa9ksdIeDT
X8c/Xlzw/e2y2UY/V9admJXYMnP2F8Z/GsHwvzWRotXPosslVOsrNM4SLWM9K7xU2AyZkVPD9BhJ
cGdzHeyHvN8MvkVOKOIEIlmX7mXJVRUVVkbruzmfmn5BroyqS1vyDzfpz6HDZZm16WUFyUYrKRNE
GW38ta85uZQQ7sKl2T0aKvBVz9PJ9lKU6BQkIVHCAq8L5RP5UVO1TysGxuawn/a2QUsijc1bgfNj
X0VczXQ2J5ad3ucs/2GxOWyULJotesCnY79FA+N3sTR2PBhAHgc/ZzP26E9eQ0KWLUjeuCrqA2/C
L51Z59sx9WQc2ozs7blzujIpsuKPXwQvZc+aO5YYM7RbxqQMn+jVfgq7heZZ3JSm3wFroufH7Yez
ZSse4ms8hA87UyViAaGJABkXG6za2L78ZUqvEzPallNTisQWPAUG4T4MCuyZ5XCXNC7vhEWXgC75
HQfEC5nmStBa6HT0bJCTRQyp25fCUuuPwd7P/fQ5wwU51qmJGwl0ImNktRsq02OvqF69Kdp1YU+4
msTRrh8VtblUtG1KnBUx3TbjJpQFRismNY4PEw4HowJMQJCvyQ9Vx9W1DNw3EmY03o80kOmQBa0z
YCoG56BvLbRx51NTEr9R6WjtJotvL5mMJxrzTrVHRQLRGvJC/OBUlT4EcvD3kQoeQ7AuDqkbNLus
42aL6rkcp3ahEUFaz1T4BNu2sPO30AhiLA3D1u5RG/sKqn09jsbdtPnDBN0MI1HjAPUW4r8+bVwh
eSXLb+IJLXga2Ae5QAJf4s6rMRifmqH5LarnJa8ifgcmN4iJNzohki+6jfjd2x4ACThWrUNqR8/j
0UAqfpyJXhCWHL5p/TYf+ZyFcuJP3POWF9TULW6C31Vq1d+Rr4feOysXBXIh023pkrWIU0wQvmVr
881qlEXVtnAPGO3W/dC+ZDhgcd8Mh4gui01vqOVo47mxnSUp6Pbfe3npJHUAfBoSJyCHeTOCUNhF
OZMwkU70QnXWAgWNWNWt5f7PxpMzkwxGMlHaJROSFk/O7FM+7+99Wte3tebsPz5SF72dm8lYF4cu
sB/IxWWfkxiJG5/Gkekh8lIUj+4ItcyJjmgp5ZVcz93mLBS7WyGcCXXpyzgYK3OR5LAUHtihsleH
//m1CIubaYbfAq7mwwS3zTKCS1tTH1Pzg1zXkSYL6P00I9z+5LgTtpZheyG3AKbsscFQ0RIdMwEK
ntVJYbves9U9pzDiRn8lFslZxUEa3JqNxvepjIo8acnPhve06HW962H4MHT+Xri01gxuuzAU9O1R
pqSE+DU6r/0pC9p74R7vAewxW6wcYxofpGhk/si4Gxk9vhVMfW5KEwfSNfBUfVJR9zstl/RmQ0Pa
YNW2QR7BYZZz4NM7sOb0cxnhJqVPiJs2E8ZAAkPRNuW6RrGjfIIWr2C6jhhNvbUIQJdZeAH9uyPS
Lml9aFmlGn66tdHu2yjiYu1+qL6QEN1J9Qu7u7MdcpKfyazlttklnF1J5qIM0mXi7BbhH/NCGSxA
y48FWw1etfWAijkczJqcninyq5OxEugMXdaaL62gebNvphFwJyFGdt2hYt6TdizxRBSBicg9UiM/
LNneptvuBsl1XL8Gsztu08G04nANf08LWSQi3YOVqks+9U+4o/pD0VbQMsWvogkLHL85+6/R6D1l
lAGXfPxtYbHzcBzLBeeA660/pJB8XiSckcHyo6QzTOi1dultpKiAX5jTn2Vu29gq3es0RAv1EdwV
ihmjbrMa6MGyP/Jq4XLx2ret9zuYvvqi+hiDsnydBKnyiE1lC6k921bm9DlGmDFIITNj0/cVRjN8
Uyc6Dyu5MtqHvwt5mcLyWjTpyUTegWTI97jGoJBauFMAknQV3YNpFmHjelAiAK9sRq1/1d57VmfZ
q5k3h3YYeKrUt4WDcWJyOuLmY351hmdExQpDEBdDEakuhiS/bqKfFsEAC/TQoxdWJziwXrl6IHjl
wGlFD4WRmMI+sLA0z1C7heitOGv778ayrLFTUcoYRVO6NzUXiCptHWpo5i/U630It6P/FAywNdFR
xs/Hd4LFTtya47cRCjRmnAyTmMUeRiZmP1h4mxxyX11F7bGHjXBr5QS8F8E2EFnig5wVtnEf2nc4
lnHpmUMMyWLlYgf5z4v6HjkY8XzCLnadoiomq3kM69F5aq2pPmYN39agt4kD+cNuQfnb+Z0do0/r
k+eu5Jt08bg5e9iUGTaqHr5pRntHwrv27vX5iRZ4fEBwiHCfocBCwd3NWdRdOjamjfCGQ4/Zeoux
x98HrfkVW8SHIygDX4YmNh3qLWaOQWgxzq8cjKsvvZsxdO4mtMuk6YBI2D7Pc05Yx0AZL36onyZ+
jLa41k2IklsoGsYvRBiK0I23yCzY1nV2XYcRiwyRJg6NkRBLnIuQp86yfpQdH17X1tEhywqiTs3w
wVsHj8Mi090MOGkTeFxUpYkTduQAqxw693hsZncsn1wWFEUiRE4NOeMsawF/4Ebcm0Yz0LeMSWwe
vqcrHiS5BOIkPetTPOom0hW8sNEXiYdNsefSh8AXcrXP6jVG8YcbjSWR47llPeGgpJvXq76wenXU
4XKYC2wzvUG+WOMxCjNklLW80P9b7qAcjtv8w7CcD36Xy3agdGAr/pu9M1uOU+uy9RPxBywWC7jN
TLIhleosy5ZvCFuy6fuep68P7Nqu+s85caLu62ITkNqWUkqaueYc4xuGFr62VoNaxz3J0DZPGMB2
qinJXrbBtqS5lfhcXoR+6WO+wyp70TMa4hZP60ObE9U1OkyPc8xXRCHzFKxgyvdxSkU6ivSprIS/
DsZdnZzHNDeO+WKE1KFKsaCmm2RgTcJWfmZJcp8wjL/qU5AdRkt+NMTTnFWLFd+iYgFvxPkpvHLU
6doCEDtIXNv0oRwScHrCPQODMwP3SS3CjnAp8AWkwJiDjh3TXJBm9zUFjCZ+hqnZetB3v8kO8cHU
oLEtUjTl4XQIaZzsklHOxyotseGVaOG0kAZ5Aho/5u85oxmm28CtMwP1q+ntg1nJbzhcYBDKhiiY
PDnkqfUNckqHt7YdXjo9Im0awsNpO6yZw+8A2uU85HWeIC54nJ7idLasyxrbemDkVeyTrPykN7I4
5mSZ340IA3dtxqy/kqspUDUhd8HyuV5VfiLNjukw1K/Iz/xJVZZn1SAMKUeSq64Xt6SjYLcsRnZz
fajrJw33DO0sm/V/uqBbYJnSqjq5qsJ+NFhj7AOtiT2TjzxPuHPDdgk4CWlz1bm6LUH8YObLl0qT
LQ9hTWKHPITiUDtteXZGwmFshZfXThi4BXhe3ZJZDuOEH1OyEJ0eJXinJvpfiJCv0ujUHYXIA3EP
q2w9V7BGZ4Sw2dEhevGmiGF+aOu7cFK1l7bmSboYepU9HFlztF+WbKKqzrPr7MYUBToR1ROTECMy
OxgpxbUzSnU3pgtS6rQ5SQYmLvoQ4YjnSfRvjHsuIrLf5hLFkI7qa9+XjLVRA+zRJI17UnhpuCXm
caiiA46UiHd6azT4ErrBL+KAX7LChdOsbb0l/BYh0Pabbp+AjcGzsnxtHJmcoF8Me9ENJ26N73GT
y6fMyK9NTmwP9dLF7MBHkC6sfGlVZ6LDWhsPVTi8WwQK3Awe7ADkyFadZfCJOdxH5hJgQ2+1O8Ta
8xA23WtkKYJgoo9Wm/RjXzfT3bKsHlBxFbO/EKmLpuzNtfLhgaWMjuHjZtcjKAptBEsa0CRuBmdf
L18HPrXvc2Lu6iktfoWengw3PnMEcDotU7demBzZXNNYP6GjC3HMpgXYINL6EbmtbV1sHbpI1ojw
0qj4XOFw9vjA8RqFzrtYRRyjBpU+UNwZ66H9HFZtgkKNCRwXaVTQExQz59HiPtsRTbwQl2dSLzwH
bOdS0k0/Sad91vSk3LuTK/F8WV6ZlF6caMXHqktSAzyYpqprKtyC8KGcK5k1sBeO6T3ph3dhGD80
ncheOhVzg4bdsMOx3vjmNGSoAoJLppmW1xQM36jDCyDnGQHXehWDGDDKU2ozup1bQjrGT/jDeUTG
VXjS9eEO6JB5btF87ueye5jG5c2s8scJH+IdgyxxjAWM5bwl7orxKIVVS8CHLLgcEWMjFJx2KDOf
aEGT1qNnr7ndyKNicT9JoY6NRVQWYsnLhETwGEtrOhGJNnpKiS8dQzYvCsaR+SXYWtd4bx0n4zrN
fyFjOwKJim/GMDwIFttUmam260lUvQzB8OKmhro2kql/tA7IkV1Bvm+7u0KMFGM5pj0TV9ZlKEPS
A9qfFYwPr6Q5a2X2p7jnj52YGiIxx9APc0UHwC2q+lYn0X4am9fGDmPP5T5wRE9hHg19MG608JlB
ET9Vu4B0oSLCj5Oei30gbuMvjWrQEmsy4WYqPkUdUZrkgOH7tZFmotyLEo0Sy9ZaJkIoCypj+NnG
xud2gi+MYMxswiv5u4SbVSxhiDDF6Uu3fuBmUrm9dULD94zz8irkXB/HuM09ehAkVAYzyu+pKGmT
ksE6MxfRUyYqcUlEhJbOPPk6tHdW8Rk21M9F8O1yE1VZD3Atm7IfVL7fhbAAFgXdXUjjEYIIVxuj
Y2Mnm0oyqOfbU3+r2VY7dHj72u65HGx+BUT45a6q9S8oI4eoCinuUc9adfOgOS/xmFpeEqw2AqN/
LEiy8WtdEz73KSxe2/FCs9Xf9rZNRXZcj8fWUS0zT+2pbsrk4GqR4W+bGiEeejY22yE3b6KpxJjt
izwTfrVuIlC5PI6a6F4plZyEjPD8Ze6jCtLgsv20dn0L26ZCEOfDOPz7JnRw10w5kaFOdrDwNTbb
3v/tsB1hSBSM7u31Deq5pfut/b3UC+OyHWwvT2LCyj00P/XGKCC56iy954XCaX2z2545xA8ZZf4R
oQmDt+01Da8zp314ydY/Wk6exe8/kplgkkH4me7lam5XXQ/DxIWI4PfRY9dJ+jPwZg6zBo69bwqv
5sbjl+tm20MP+mev4WPa/o+OAoAExyaIgVkwmKeaJZBxjf40GcJiAWUahR2D+d/maTbXfzcBiGlX
KzQyNTQ6A16uNeKPEdSfzdSlLhPxf15ExEitWRvljrXuo9aQGRjo9kAZyR6+svH33vZaQbXOLCVh
moyuiQHXnw1DOpAcTvwyqbXdZhvPITAun+5fieVoZA7WD/EBqWf1OxZ329sCkSmyK792uxF9Cqr2
sVTxxXDrndtpaXX+m4JMLASnd1i56Mw1Ul2RxO4pvCATrIdaqhtMp+p6J9cOYZKr0U+5Ei+GeuvD
cPRJS0O6CC4ZksboD+tme90pwbjSBx3QRjiLtS+7Yq2AV/uHa7OEBzHWcz6nnZcu+ZuR3EbZ9H46
WVl7ZrbX+5rtgCkciYr8a1jf9jZze6rmCXN18bS9xM9P/JUyinoBMoqxcuq0vvWrQie8xSD4D11z
dQpL2zettNonFSJbxnYIEv/ZFOsPBQdPMO724iNertZn0PMnYb0Osd33c4YZZ0sAb7QZIS3Whj3O
wZeSQCwvkW6O6S0+hMBjcGTFNEpZJhWFvgqZSR6Muld3hJEGkZB7uiG/DdMaQAGmBLaNehc13Vk7
MS9jqt2CoUUkwUBdI64FoRjMM0tLISmUdYsrNngjVO4pjJrToA8WAgfjU226X+ac5PkgR9mZRKey
Th7jGXKfNOruhqiI0EulPhLtE8Sj2ptyZPOEtLzOFswSCCzHnmp950YjOqv5I8cweXK4jvOBLl2C
eCrTpHVMmMGdSWNJDwWLhnOCr/ygHF8TOXxmM3sNnQnAENl+aZYfu97tWV8gLpFN9qmsHPMQ5t0v
Srr+0ltUpVr6Gqey3qmE+6WOsxeYkrQ4BZG97ycmA7ulDAZkz3b/kJR8W0dzSrqUxPFNGhSGekyP
SYO9KhuHnY5gfOrNjw6tYda5rCeQjfHOtTf0snReZ2VzaRV7M5iCwzDWJCa56ruWvbY5JCyrUdrO
RSragbLaodXSjuVoX1o3sXwnaYwdAgB1s4vmkibDq1sMt6EpZ78uWZ5JfrNdBo7mkck30Apm0eSr
lD3Fcj5qX7ByvGCeYyDaravMYjgZGiAnCSJosQqvfBvcHDGobR8zYmObLzF5RD69e3obmrjYhvHW
mzxVbSVsrywmcQnH16Qbmxc6WTsl0Ay4zOHdbFyXndnTFFr2ocXZjjo22deuMXm20X8dLNjnfU0D
qlPfGdhkP5BvvKFFxDJrRz+6xUYKsGjkR418GCiUpp02FhDzyy8iSzwns49uJ6qdbWJKGsQHsohP
MbZDbSihXwaPDLbnw9TT9yTbgLxgGiC0JXaTmmK8XQAPc4g2kvEGlQwYRtrvD8V4DnTI/dYQ6KfV
EHByJfqIJmzW2Kzwp5kqi2TGcsdsYe2uDU8LsCZMADAP656VHTjqnVFmd7NMMJW07mdWCOgGJ5aY
HTVCjISG/8YJD1hoTSWz+JDFksmjJIrLx5kAQrocrX42HaYhc/R5aApkwjbkUpf+KtD6de7/2Dwv
gl88dcYbJfjbYmLRVNVssCAdaITWBzUx3TTNNPEsgdKiuXFpcXZZ8j6Z834XWtabzOP8XPTPZa4Y
T5vTq27kEiRy9w3oDjhrC3sG1SN+eWAJ3M8ofEoCgqPiLeSDYR1uHcowwpvb6bRtWDG2ToLqZo2X
ge0Io3EdQuXByzLzTgNrhUjaCZQXK7pxce3WUUZm950Hxx8NX25jSMmqY0ZgHC6mPnmWjxBgsgMS
fiKG+XPTizF9vXa+h06pw/EfCpbn1kMlcEFYCYqdnlbfrLTwWiffZuloJFtbFap0jBLgYeMoM56M
QP+qkvQbje1it4r2YCFdKscIr9xbvYJYFYo4or075WkTS7tIVcYhQmHe8+w9Aburd7NoXiIGKyxN
PjSE/jvyMebdMGlw0DLgj7qpjk6mvVsyX+BX6b8a9GvjMhmvZTwux0is5jSZv8CsQkmUDnQKghQS
B5E6R3T2BM0O9J9dbsPU08HOpdG9U1FePUxEfBZ4DyL1mRgW8aif29prS868oKqtS1mC10w19b1o
y88F1vLUxtyaIiLCoVef8XQV+yK1hkM8F+cezsIO9UKCfdPxzJDHaTxyB++j4eh08x2Je/fcsMQu
iVncCLPnZ9OaZHF5HyGfHGJrr5r6VSxJ4GvmcCT/GZiuES+v4+CUhy7ALj4v1qUR6r6cTVq04liZ
zXzOjPhOxu5rWsXNvgOKfDLIJKUfkqMljm9DiranofyUUMzsaP4Rai3ggGBKd9mgXig8v+gRgKAE
7TG6c+KOAXOQOYNUOQ9vcdy0eO6/kECNpKnLkAlN42sUVHSTbR+KDosRsDgnMIKfRom7Y9ZPEn3W
jjyVlAWfVbFULr+X2fAF9wfp3REsMnv4jooR4m5jPLfTUtAd0XaI7/GylCEpyXr/0ObZT5qBclA4
tgi4HiR9MeaWYM3QgV6S9bXtC9smXgk/+ZqGnSBFpa+ZHKOFKmXb1DXFac9N18kj2mJzEZ5jJe/H
GVu52zzneUsyr4VMFiL20PQnVVIzbJtAp1zZ9rBhAL+KDJANbWAcqslzahdBvmC00mvDdQ5keCJY
cO8Yy6WP9RBFNZ3mHlrDgfFnTW70lpqz+LZsp3MWpLc848HjutVDNPEYh3KO+bMYm8mvMhIUdH2m
wo8nf4Kpw+21wr5KoJrPQ7KlQlnz6yH4iqRFtbi+Xi+ZOOVjw6IejyHte2+BjTnG6fMYEBemm7nr
m8qlsB6gG1qxX4meTmG+sCpllHWx8Wb7qgU3l3XIOgoNO5LQ9cqb9QxGxOJkV/Qk+VWGIx0Rllfh
DINnN6oOKldYgv5RzGaUaBNPhn3tq3Wz7W0bGEksqbbdgkB3vzwOEUBBUAzZFZ2jwXzY+Fn1svLX
nJh9JingZiOGWRy2H6FORHunAdSzSsLAt0OWegTgaN25Qe213z4jO4j/fFrERY0nmTR39WTXyFRd
bb80SXpwbHumYR+ne5fFH0JZfpSciCBg5L8jbwBW7fikA1I+mfjIzhBUiKugzvy7MQtKxRZBM3C6
dXf7Cqi/YyBYL0AJy69RF0JzKuL7Iqre0vWcnHXSsvdp3Ny0YiR0/e9rnWpvg7GAXphZ+SmUQsdJ
wIlfz27jn3B35tHdpS9ex0SZPndO08+HkCsB3uiaJy/dGJnZujHWJcKyyJRs9KA7uGZOb2ZdRbgV
64ltb9vgfxE7Y1zZ9yM6UTFA1S7oU8dJQ5oZ/TxfIygjaEM/dqGuKXOy96KqHbrNa1kPOjfcCbwr
XO2U+tvGjtG1idC+J7NK+F3s/Czx1R94rF8Ip0YHFlGGU8IVMedOuZbhgKhsli0TbYNV08HADrAF
FqXS7yvbxkE1q50oCtY8/2wIsskw7LGELaKM1Bf+sbfE2i85cOJoScRSZt3AK/mzZyJpBVnHOYq/
x8EP39+nJjjo32qRvoZmpqrzYY4WW9+PyF7OncIusa4R83W16BJKtZ9D+rjbR7Jl3mOwQc0BeEGh
96bPHlGkMcSnJK9KDHVOU1jXGvxqxwiIBmU+aXDorNwPk4V+qlsRftQxeQurcjgBujv3K6ksr4Ln
wHWL4/ZzxjwPubas9ZbXtoE84ih96hyEYni8qNWDksav7Hizgzw7ApncthDSLCBjafm1HbjCzPXU
0GMMu9K1F/DzJhYIHvB+vX51O5Rk1p1Mt7t06yJv4P84BDj+YUVKbpTmuhZ0oxpaisTUP7QLk6GI
wZMz0BQ2+x9KzM/JkrSYa1mF2pZTEfcXltyV1mPE5vQ88SnVsBz6q40t51LRVtgkOBPWw+z3brme
n01rYq3kQbq99agmqDFrLts7LTOaw3tTdDe75SMcUoEiXdvOZxSWS+0eQ35ISQr4JVLn7bvPEKD+
fPftmAyT3z+bUVXtbxvRTrzRv8fDYLbAq5cnrU+/RaF5UmPknNph5jQT69nFGWKQ275o52Baby7r
a42ETohOGvnD+htLu4dZuf0dEq39ivPSOSQTsLH1ixFEpdT07axXfoc0EkeC+fva3N7iADmM7PKa
Od26LG9y50cwl5+ztT3S1nN4UmsrZT0KZtLMp3zwbESPfsD4cC/J0iBlfuBSWd/Wdr1sh9tmWb8w
9hEYSZee+/bOJxioR9MUdy40YojwqEv4dBPbWj+VOYJxc0xjFoHDCEwzz1NfmVzyME/2dNC/8gTT
dtiKoX+nzRMEjayuPpmg9s5uSpZZQbCjHQa7gjXNYaLXglu3uQ2x/kgFQTOSO5fA9ndohoxoyTqE
fa5Wxa9BmOGo+aLkryqq4b2ir7kr3fzZqcTXpFNvKnPu6woyMCtKeXKrgjA3y7rLkmU5YZ3jca53
vlWV19au3lb4xqG29GfNIuA1t1HlzBEagzb/FroCau0gci/DeFNEuKdiOouD6aSnOpaf+/mK+ehW
ZiwnBdbzWPT3JHV8K/F3Mdy49WNeoNku32nHtyBePDFkEzPraH7OAv3cUY85YQ0ebC4udq11RCaD
/mgydaNNj3cmgGtN8Az5cpUEwzWp+GEi3o1yois8ZwbcjW8MMXBLodIRZN+U71yRC6hZijIRBw5P
ZgyybSIamEHIH5gWFNe5ttRuNAvIHXX/o9QfLTuQ71Gw4v3ndcSDRr+HYYrFRX8lhe7BpXHhrQm8
FzV2vwyXur6OhqepxgLVYuqGY8udgqZzf04S2KAFRttROaftLuI2Ap/ktptOobjU8wUZAve1uTMe
jAxA3sZBmXJbv2wCxv/Vev7/tJ6YeAh7+X9rPR+an2FZ/Del5+9/8kfpiW7zX1Ipl9USkcTCXGNR
/sTXG4IkepJayPAizVQ3LBJL/lPyqf4lCDCDGmQKYZPlwnv4I/mUxr9cF+UoWYZK2lLp7v9E8mm4
W9rcf8nLIpaLUCbbEhZsJMv5P1Ko0pY11Ni78WMRfHPWhm6x9ndVtkz7dpzPc4YrrOxfI65Of3Gd
jvZl+hk2IxUic1MnZjnmGnnh/9046xMPgzBOIMs4ZJP5GJPp6G+bxkyvXV3iT/1931vvp1NX2cQV
a7ftXrtt0Ktjhc0TAiOxkbhAXi9IYEuvi+hAJRnjcaIOQGZBITq26UAZ0ObpuTehD5jyPSHk4BEv
UrdizF4R6EDQtPYYnOxHBcQxHOdHGq/xE7F/l6CT98bkOHeizW8WQqwLfIYfsYr8Kli0ayhH9AR0
a461QbYc34eqgv5tAdSWva2OUGJ6rdAcobRG6QRZgFBOC9g0tbYWIdhEq/VBY+ydFZ/yp8yZvbKC
Dh2vLV/pTAY6KzSgTdAfCyQs12rduAMVp5l93/AYRL4BWZYN+Tn8Nlrib4+vrdjYbhfb4bZnFMXL
BCWBj4zPoAiVdu6gMQwr6D1FxnFYegL7isE4FKOR//4dEBuo8wybHd0SVfT2yzFfb3ZaU2XeMHYx
OpzsZTSTu2SF/M6z6A8zGpudaFLbZ61tHXpdPDDjRwQnj6nBespAu8eEU9B6IWsCdIA+AMIb0MSM
oC5YjTR+3KlLGDgUvVbRsEjtKI2tXondNNoNkRc8SmyMaXzIOEfz0D7R4jcupvtf//T/9kn8/XSQ
SklPa/pfpixOejUHZ8NtaNpgovGaddawbSDBooktrZ+IWOc1sab1Q5WgKaytxseQxapv3fu7mbSo
9UVWBic5W0eTH+9vm+0X+rfDmCeKD0JM7hsBhDKifmJBslZDv3eXSTyOGRC82BBv21JiWZcSf1cW
2+Hv5QXDz7ODlXL7pLfqbdv7u9lOhu0QAgViRIuB13ZFbhejvYAS2kVrObq9uJ0dY2J9NXPcb+1a
DG9/ur+bv68RRq3TmPX/vRg316XS3/VStpBG4FQj4/t1ZbFJxrfNtrqw1us8pzIFsYC3D4xjFPME
X+s55CN8+P8UUr+Ps/So5u5Jtu24eA5KMj9iTLJ4TfYdfVHvd0MJfFpzAI2k3eKbdADw0rPZDreN
cClOZFjR5LDeEiM/G1BYq6FIz8wbYPMgttu5yBxZ/6wre6dp2AU3XZyKqbsif/3iICDGvagfWGdp
PmnCLzPj8+NIGxtl+fqmpNdR9aKg42LbXjDWO+G2Mf/Z2w7dtjQAC+gnw+ZDmNd/IAJIiDnDaB4Q
h6xmzJeCPLmqnLmWpmuhp5nlwu/NRtc0+Hv1GB8RLnyN88b1Yy2K8Dnh1AoQNVFOAikx2QwR45+Z
C/4YRNbXqiXKoUHf7CT0z7a3WK+fdoSVmxpI5OCsuI1tXxjiJK+/2rpL93GslXFvjMnLPHcLV7Te
HtLlqXVRCZWjBC82tPfJMv3oGk3uTY2AcQb+cQjPfn3S7YUIPmLXyC4LpeOxzskZDAjDchD14A18
1WV9Ru9LY7hwv+cVyvtlzJ9ooa/OoDjX70Yapsei5v+o4+4cLiXCxDFBaj9nN+yLxTo9eUNRQLRW
+kYuMmFfU2IyD0FiOFUs+QC6+fk0PZjNGi7Y628BdgCvNHKxBwB4H4sSVw/0Kup2Rs/xEBMMy2+H
Mr+SNNlUuLbEH9KouMuqJecWMdDug4cLhSpHZ3ZDEMOkuFpW0voBjADcg07cjHr65EStQdo8+Vdw
ckDUI2DyCOs7krY80bwcr9vcs3LKZC1eIbqn8+vURMV+TmBKOVHxkZoS/JPTv2t6KP2lMmzPdDIo
ky1minp4Chwt8oQ7fI6XGhlZMj9oidNdwnkcjtCJmFxmuBXIa3kwzcS82q2VX4rUYRwGmiJbyEvI
cwWnDxmSRe86ERJfB/p97ImIfBiy7q2prU9tn+Z7Ey+CZ6GiPYQjkr1EeJakyDbhJkxNHMBoRiM3
WDEAYHqre2h+BvdwwKSNNE0WO70JpjP9ORuLfgrd+YWkkAeGPeNLJsH0LaZ27ErT9ibczked3h3S
teHg4jI4iySAiU6fD3Ff9tgxzdnxwU9XUaQaupWIfxx+RHOm7mlSZ4c6qHq6J/nnqeoYkNuJcTRK
+a0kfw4rm+YX5lLTBe/CxzmrrvDo9ONChwHisHbPRErfhaPT7nvSXHYDg45PY9K0R0v2M2M1d0+j
Dq0GXfgD3mHUC9RJPzJVQUI0eF/xKssSEf52XDVfsBRG/bUE6b5bCnEpo4FY7/gjDZEIj3mAAd3W
biyE9sZcY6HneX7uJi6goYjeWvywq1HcPgyMt4l7HFmnZS45GEq78WY+bDkjjBCG5hmsF+TyYRTm
o50HT0Vl39KMv6nScdS47RuWkl0wubcRHaC0uW5TUTd+lIRAYiOE7OQUUlwa+yjl6oyiCDAe8uY2
N6zPmCaQWKO/F1aID6Ige2QG2mtpft+QaKKkBt5eh+8FmA7OFKKpXkavpXLfM5HwONEhjTm6pd2j
AevhENGnVlyTRs5afgSiZMEc1vu5f3SRKXiDyxLKGMZ3sDB0B7IgOS8szPYdrQXjy9gSMYKi7m1S
hT/inUIj97mLM8jVmvyVNrb1VDQvzRzdVS7YaTvsUtiCaibhokDkUA683ZX2bGLSDiygzZVzRucI
pTt1P/FGH+MYbFOrjfUtMRmuzOGlzdVPkqy+LlUomJbqd6YeOJ7UB7DPZkXkgbzvDWrLQQkXMhEj
hSbXtVseMOBwsvgKuO1XVfKIaJBXHgHBsW43NGCZOK6XnPFw09g/Jit4SDQXzZpe37BKMOLFvb+f
UgOo23RPcF+MhDh9wsT/3OhZum+H7kX2TOKihwwQwZWkKqK6cGiHJIoz14aXmRqgI0TKTKNxGGpx
6w93gYOMusa9wGSn/UJXB28AKPOU9q3CLoWI3kBFmp2wvmo3xzK/W9Y3c46DaxOsQN8In4DOVd9h
7uFRmz6ONqWMDpKP3scRS8OPYZ2Y2Yv2fUG0G/XF1ygk7qBfJIGFKAcN2/2CMg7rErYmZHfA6KOx
P/eVftWmFNsHjTIv1eqPYqEnxh8CzVnyUFmMuWE+Py4OahtgHnZi3TKFmG2peBxpsb3T0npCezHh
i8lC118R4cIEEI2aVFxnY/S4PfX3PEvDPfxpeEH93giIXxLFqs2eGfevgrtcj8uzHWO1B3jtpSgJ
grWPCR2GrhI08Yp1DMfbXpiytx2ObbJvZ42SbC1rtg21afV7bzvkkUhbsSVnUDJ0A0gL1jAv0DhD
CAW1y2po24xr5/XfDsuesJIQz5mg3gMMCPhqmT/h0KFZAjNkxxguvtq9DZsa6M5OW0uJaggzVkkI
iVtF2zCS4eepyD6bdOgIOm5nr06pvMicaY59Fr1vOo74HzHHpuigaUYF7FAGoZYJDnmdo/2SVnIA
Pip2+Wr+I3uMLu66MawhXYHnd42sULbMw/c01GZaKPklHges1+vLjRHvQ7jq5xyVhlnWM/MJmGOs
MWY/1q3uYJmYqjTGQb7jiI85W2CYF7KnGowr6zLoIL1Hiu9/Nt1ai4swt9dlHRJYeq3bplq7mYC+
HOYhGCE2HQ8Ii8rvoDwhe1t1PW4WzAis7QdnbZnmW8t0293UPMlalW+HRkJZt8K+qeyZTsb6Xqy7
3LtolOkUhj0A1alcSCrSr0EsjU+WWb4GWTqceYqgXp708BYO9W2RuXyRIRmkpvOo5RtDxNAe4Fl9
9BHsIVKE7OsMHePoVDoz3C6Z7p11E0TdzyXDtoPDefY1+Mue0bA+WqLeHVHvGdopCjBwFJRPhnon
sqzyYB1U+zy2LUIFOEWYwNeneczVAyGe56CgXigi9b0vpXVXDwGd+Di8L+jlMa42xS7VyIFTaiQ6
rxHfJ5Zc9ohz645HQ/VJw/mXa80Xo0vCF4VbbddVsXVgNa5haymsz0OgaFWKeGfIAbBnUN46A31g
m1Wht4XC6KaQnrSAz7m20TxEJPzAM7GoP/WyPzWJBbwoc7ivcstUsUGSUl4u6hATaHSQGsHBwp2f
Jmi/9J/v+SDcc5mB2ZbGT3Nlnsv6khSItceoUgezSBogWHhX6kXlx7zFJI6ZBux4RSRuskTj0VAB
bCY8Um05TU85zvadmOrbQP//ZnHC7KwRqFxV44Tr7cnT9SW/MtZtLlPjHIJCNvCMYgAn5dQeq3jg
eT7FyQ37pXPUx+Ynlmsc7mFwWgEgcDW61lzO0ywf29gpryaAA0D2rGQAXtxLy1wnBdyCQ5dzmfp+
j2RiuXJXuLSDo7/M9pKs+kFxUWX7UYslOyYiLc8aRhjcX9IrEWhhixq4yo35cXTtr7YjH6N+9Z0v
q8rEsp4SkqvwP03fGzf8phWz+djN9XBfgI0s7EK7WboZnNxefsTdkp1KqUvwUHr/ZK7089maDjlV
y4ny4X4wiuxaWAP1HAlKelei4sc1D9+BDImUO1XCxbXH41E/5PtQ2fFDF3d31tyj1hDaVQcIeJZT
/o7fUHmzm4EBcpIEr1lG1EKfTcBNw+JMb5duCvEKAsi8TWibTkXhDcWKjmsM49JkX5GYsjxh2LXL
rCk5RD1Cp35ELxURcnbo+I1IlGptTi4sAVHkuAy6eTcxFXzBbebUEv+Bsj3gN23c0ktZsAqaDme8
aF9KxUIWVdidInUgDZ4AozwTPWic+bYoIBmx8pQvODMbKJ4leU98bri2MA2LuEVfEgR3TgCVec6l
bxvtU6pP411T2OPdtscSBXiTlugHBZTklDHeQh+bVKx7cG6Nswu+c7lpUQhTNHtmqB4eEHsk18Gl
B6SVCSzYQaJanYejRAUPnQcEuqHsES+wFyQjIiS0iTuhXF/mtfqUpn30bITT7kudWie3K98hMoP8
XNc4Gjir3n2YuhFwi0HuxxToz3rx1ndcX4j/j/WQ6/eDKgOPu2u6L5ofGGoY36qmOxYEUEd7kUO9
bnNEGENPTTYa2UNLvtODU0Hbytof2DPglHZmc4k6O3ypltAHj+Vc6oZvkSUlGPa7bAB0FxYRIK2m
G45Z2BBRIWEZ4NzeRU3dXRm2f7czw7zD2L3s3b6Rh8QgdzHP0ETQ6+jPVql9MMKcj2DkMkyT6jVt
yuFsyeRTzyTk3ois8tJL42W70bZL+4yUS7/gXxnvjSRneT/Dg1v1uR3kFIxpM4i9jBOhj5YDSeiP
EkEWNhtxNMs2f4xM/Z6n0Ru6hMYvnOmJRBbjFuOEjsgt2PUVc3mry0cP+RQUDxuR+UzU09G23c/c
aLKLMYsLS+D3ymqy2xyCV++UPR0BbNqnywL40Uvsyjkg2PCFE0GKclryzXQSUgX3SM6Yr6lksdsM
HTQCYTyA3jdOSUq0G11j/F+5ZhxxWucYacfmUInmgQla/7x2U1FC9In93qnx1LWKPDCjRZuBUmAs
4/UcRoNW/JCjrnM5DOewRIw8GT8oMXApFnN5hh6wy5OIJDDlxIeix3hRgOwiXGQ6Ee12djP7Z0LZ
/llS3fc1q8hI09TNIPG8yuszkSDfExvkGnQ0Lp5hRkXZIrbqKhF8RqHhWpckVtk9Q1XrifJ6wKqL
/CseOyCFOkozpAW/2oVBWaFQojUOsXzMhLAVagxpSDOtvd4oXmoz3EGEhjQVjSkrWuEcO1I0vSmO
232LCwpfINU8Kk3EvGNjkjUg7rdSTO/sZVdYmBP6sn3tMmdluJVoxC3Eh9ynZQfMzSp7m1ZDSIxR
H6bI5cq7/2DvPJobV9Is+ovQkQASJrf0FI0oylSVNoiy8B5ImF8/B+yYft09EzMx+9kwJL1XVSRF
JD5z77k6jMOzM4wn0tcZxlCsdx1zaydASOTOzmW2HJOhDwmg8Zzvwz77OTaTwjqv76isP5Bmdycb
15BK+g7dOY7TfEaA7ZEw6aMLeyPYboRb+F0Oc3QaMvhoCOU0x1icg5SpgAiyJlOgoSdp+dScUbMR
Zor4RZ0KUTYXs71WuiT5EVzSzvH19Bra3j5tk+HAKApLtvL0tmwD9o1xFl3h7aEeJ8hmp2hfa7Z4
jRnhc6nyP42AHbDy1fDdaap7nFb51lmMjDFSauIQFqkcJnmsc5iQZBJdoE4wcFDi3MckKgiE7MeZ
8gePJ/ErqfVKJ/VHz2I8ey2yQTpGVrWl9QdNJGMTwjbIUdzCsUT+i9KRewZsT7tj0NFjCmadF4+g
Hdh9NQ2eB1wz740Q4zN2hGdXfu9IQ/gi+4Q725w1q85vf/ppFpkrTskrsGUmUYXjnIp22tlCaiwC
pD8ZTsEaGWQ8rIvG2MiqYfzZmveCG11Y5+ocYr2eMkWNWDvEqpEpB02xrE851NBWSzw63GdAtPVI
apD8lNvIIvym7JfwTwz9JL61zSEnyK4yUQdjmi/e7MbaEDaFOx36qVT429Oi+ipglJ7LISEynmc/
Guife5c8e83Y7JDNwXdwR9X7xIUYa59D1lHj3aiH/VxhVE+C4jAAv98Q6OUA1jJpQFu/3DtYlWLV
9Zshx3Sf0dpuc4EaC7lVgnMG4KtuJclNg7YPA3rcU9SkKAxtcHlBZ1uXePlXWia1oAhmbqQggTc+
4sE0TzTTdcd8s+MwQrvZDmufZQ3tQ00yTnIv3UJtC/5R9AytBSOAChW0xNUn/iFrnFOTNjBt6yyD
R5G9mHA0d2rgF+CpztkMoUEL1AP6ZdsGInAy+mNswecNQT4ymNgPUhkHXROTaA8FWYMtTk2N0ItV
kGceO7f8aTkURSY5IPvAcIKrqxhJZLUZHqiKdvZAHPwwtyhnZp/RsaWro1P69Gtl02yYQZIVNZAE
HhVGsX+80ejq1rZpTlejDhDsBOLkYYuC/+Zp7kQzWHTEsz6KkfwcxF7zYiIwHViwH+LBYdT1aZDS
uy788k2wTj84oW0gpSNNmMy+S5kP33Q2m5yyOGVBHjJRzPsZ+Bdj1PPQpl9lTWbdA5EfgBvY11P+
o8tT7LXA5w5Ki4x5ZMHmxC7OsUtxAQSr2cixSU7lgIbVqFAGjmwsj6lX4Z4VLJ3K5Jl7cnjyuyC7
APXe4iMor53oSMkkgKdCgZ/XTgivLvcuheCdGr7GS968n3YowwK7RgVL4Df+T5q00riTRQKmcXnw
G53w15FHJWyZPztVle7kkHOch5SQNSlW+3jwvIsVu8WFl+33sfEsE/cbCDV1DJbvOi/5hjIP5FIZ
Ar4YOQsG2/2Skw17rXtyrRLbulfh2JySmNSQiZ5166Us/DHQ3YvlYSQDCN7gXWk6VYCAzXMtPypP
9SfplPWG5sE6G2QBoYEuHWZRSX2aYzM5liTEbIrMvFkAKl7FHPFZn+ZkQ2ALrEFpAqDkF7eO2srD
sp0AFRNyVzksLPXcxPvYp3ZVnF3rmvCXJ5iRz2PL9VuW4w+p6/hg8Uu9FiH2qhzxqAp75NyRafK3
9j+H0ZEv5I1vFLfkV01IeJSJqxGW5pWe9zgLj6bOxcGjZ4rz7ChLp31WZKfsmsoTq6LtnxkQ1qch
jCfm2zLFzUrZCJ5hnU0KXGmzqQ2bmwGt6Ypo8Q3i2uZY5RzCeWZ0F4VYjMSr5uZ3fIggYaWUmWfc
QPXFY3QYOwMqycp+GxzrVDVA0owkjI+hvyhOahgGXq3g6UzYLL2QhAfGgW1KnJRUZPPlecGchhS+
ATfxCrM82lvCfFhgopXn8ETJxYqnw8ZIjFdhbx0XykORK65r7f5BOfdbJG69V4X/I0IZO7QaIGFH
QsGQtP26DkgGdJr52tgL+l7hJIwYTq8q9sP7aRy7vcy41Se0TbshhzsByKLaxUZFQriHXNoK+4/c
ac79QlG1PfbN8wRAd8rNGH3REMEf7e7C76u1Ljue60iZXvn9WxUo/8wA9y00uZcQn8iuNzbV1u1x
3ePaaevq6E6OfaTn5sNBOJIxOf0+d5jtmnNNcBSYEbpH/6Ujnu8wOCleFcPAh0UUxKromSjVZvvb
DseSDF4Ps6RTHuKk2NqCm0zbt18KtwT8DD0kmKCB91S2/phsH6+j92tnb8/elyEq+ADHEL4Hs3+P
fN1vI3KwWbs9z8GHO8pwp4165ggEuRMpNrcei6enspMkgJyASI1fpcN9Z2gkrhinf3rs+B7bvn/b
+/31szDo36K6ICTHXYa9+TJLQn/Ts0cvYTEyhCkjuZ59wo9YPhUbQ/UZJwHEYwKfmQstJtTMWzQI
j+8TNF0srcIjw0PxNKlhSc/tAkAQEeW7lONT0kFoiCXJfL4IX8Ie62EXJfHmsbfvljU+NdRwMJto
I3DlnzqRf89tyKyjMA6qeU4apAohq+Onh9pPZMpDbo+lC17U8BRCoN7UdmCukkWP+HgATH0Nui7e
G4xqntpJ6q0c+XDnbLFOZLvQKTvWCxdLs9Ju/QFo0aJniaOFtoGKKsmg1bH0JyFX+YwxXJMk44kr
xIvS6ZihD2QIPZfrxEKe6xmieQJ+Pq2sWc0r5qDvZmJUqxBHPjY+bn9BjXY3jkKisFKcxo9X8nhQ
yx/NliHfXz8zbCvZpSjg/m0PHdhUSSndiLNY6B6v/PFVWRXjP337+A9eRQJbY7NJoj2kCn448pav
/H989fgPDwFnaVlvc1dfI3DH67xCC8zBnm2nJTN4WB5UAQE/sw1noxcT2+PB4e51nMHC+Issdvbp
9/6ukK0W49vj4SGYhaPHygs/zEpCFtR+Op3acBbUAbwZyzOal5km8/yH8+4hUkg5nZmqszRmW0HB
m9gNfZ8f7dtKfIVMY2yjZWhqCB7Sx7yUGqTFdud89Ohfdw2b5afcIjb28VW6fBVBl961XfL8+BGL
RABU3gfWSrJdF0Xu46GrQB4NOrPhrTIRfihlQrxfeYnbNjcquM5u/UP7DM0KN8Qk0E3W018PmAPP
vWWiFwWmhBFPA6R9TIRZDppbZSfpwdAuY0QmmfEob9JPzd3/C8TwKHXT/yYQM5FU/U8CsUtMpmT4
/V8lYn//Q/8JA7T+RoXA7BNnjOMvgL9/SMSU+JsUvqkcyRIMpZar/pKI+X8zfSVgBSrbFbZj8iz+
kogx5xY2oz7WKw+W4P+BCgh8COjfPynELN82bXbOnit9ISVKtn+FAtajMVKTt+bJCMxXWtryEsza
eSrJsikH9WNEovIkenAgXgZVu0So/9zUS9D7bF4f3/VmyWc5Uy8LIZWIqPxrXc7D6fEdUQjmimTO
fGdW4U9C3n4XVvtScrs7Az8g75JE0w1w2JgJnbvtJ8T+4AucFbQrlh+Mb4FU5+bBrov6Po76W4W6
/OS5mv6kDZ+tprDfg4TxMBQIlDuePx7LIX/mvb61BFfdC88l8NENQJcogcGu6fPgxBj+4ERW+yyt
zr1ioMutMHwxHTxp01TghHdaGD34k7+7XX3IRz3s7IiI2Wk0i9ea0BXiiHxr+wh27SLyhZVny5eZ
O8zaC9ybDizjFU7Dd9tpxcvIqbbICHjS9U8XK86rl0sauCTrN0mOxZmInM8QVwhzLzxMbMLwfOYu
JGVrPJEqsDiaGONMidCvNIOHsPbV2e9RxQM0Q9+msfUtLdWKqat39UHeM1AkNlqaSXT2pX6uiH5r
wLcezc7QV9ZPu0qGBTPe3jujiFKv/uyuwbBAmNOph34nEc+Ebbrc+aN8HWtYiehV9ZlUoVdXRAEW
mjxZV65ZPBdE/6ZeDhO8m8BFxT6NC5utyHbWPdiaXcn/fk3Ydhthc4utP8VMz7dWiSRXyEAczqs7
Agtyb+7MryVywhd0tMyIPH2fcXffnaHbT8xNWAKw/DWQJG0eI2+VmXtN24E11/jMqNS3XaeWwEVW
DFn9gVN2yWGd2UeL6j7UalhD9OgoOVOyN1LWKNboWUfthy1KfyhgDN3XchLmjfRJ4ld04u+9AkPC
ZD/3ZjU8/dMB8d9wOE373y84ZuySMZYnfMthwPFvF5zfAqoMmplwLNdjQR6UEBYCfYaJAgCxjy+t
6KOjY8evJFqbxyJuv8mAuXckE8JrQgLd/ufnY8GI+S/PSArTZN/nSN9VnAT/egSQTmBX+GzDE2jF
4ZjR6O8cp0LwUQ13dCLyKDQTgrZu07Xfu5+5KYwXXIunhrV0rezmS5mQXxewi+6y3L/hUZ8Jcg7C
z0EOZ2KcVrmk3/X4veEhZdGkflYK5KE01HTSPVFuyGckFHbY+0Xiw5VscSl22iCHkz/BqPriZi76
S7hpXc8fDN1Kk6GrmlVIrsnRrpx+JT2Uh53Tz8/elDCaIXFnmjwMD6QdFZDnMumeIm3HW2HSASZN
OF4l5YId5D8MDZlUBIa3R1ZzIWQueQv77jwRiHvyAs9f+0Ljt09N+yhNl/gLM7y4JixPqwoyRmZR
B1OyeLUm4xPb03T3G3qZRnzgq5DnkmrCtQx5mxsQN4EZscQb/J1SOGCTynrDAleiYpLJKI5mSBNb
Wckh6hT5NAmuNRmNR9Pw8oMe/uSB3e3rpH83G5eLOzbbdW0bODxUdJ0wy7PREuUJVNfZTRK1tfNv
OcFBdPGFs5WZ6jZdbn5XcHvQAZGanvb9F88dm81E7tYxIV2uovc6oognErUiHzvqIuKKUB1MLMlk
C7/ER9l5aFIb+JzXb1urOPKUykM0MXimBNviGED9Vw/jeZxRRgUeuoKqr1G7e+bKMvUvT4F1jJfs
oi4i0skM5dbKcZAJ8IqRk5Qn3WQH/HjtKUp9rCtOeiQRKF/3XfPNA7yyN1xAAlmIRFhGYBm7bjbW
eBeGTYXtd50s10jjGIcZIu2mDaYvOooR30zJrnvM7Ui2xesNb2AztguJucXdC8p8y6gcVEMkwaXM
0xuviX42eJWuVtAJYn0B6nfN5pp8XpZv10zGPCXcLh72qUMXdaBhlIx3yOBikK4AoybGbVwdazEF
UO8agQ+1I8KiJBIrYvReQvs9O4H3EmHz3SWk1bB1Qu1RL71l6IDsMRVINf+9dvgMZIrW0beD7w67
SYRW4bqpTHjgA5HmKYCk3lgAU159kQi++lyld6dYo4YqN4UqCTyCogN0oDHXfe/r/ShrFMrtW9uZ
490nEN0zuAMEYGbZVOC0xb13NCQoybFyXu3RlM9zv6uYBB5b2/pp1BaQnmXskcbBmy29j9Jh72bY
xR6xYLytk7I8T+wkzHFN/Pt4yyTKqyktrrDkGDBaQm2DIv6wkDattVtxOQDp2SQJ3nMvgiFHfoUN
V4TwuI6mOmqxgRs6LnDAUgv4LLU7P0h3eZHCC+AuVY+N8xo2xMjVRmsQzPhCTYJH2hRyo3DCbMkA
VLCqyvdQTz9k1TcHaYe3pFGCUaSgQW+m+8iUa1/L7FMZcLQfJ089N5+R8BnxRIa1dpzmQxfqvUUm
hSWcAf9Y0LEPy/tQMtkULH03KW6QBDbL3gnevP5ro4CBOuatE6ABDHNEy9NjPx5Rp22U220T1zr0
g4jPZeRgLswMZz9U8mcVZ/Jq/yQAr6RmyDc98GDpmH+GOOez2MKea6Nf4IPcrVouxiIIbpHbHMyC
QAJbM3EA07R+nHFVSioy7TtYLs8+V6PuTlMXH7KR9CmEYHhJh+azHIbkYORrkn6gDYjus8oZlcHw
KldzTXB3oi22iYmxVstI45E6BsbkabLcmT0ua5oAKYyT353A9na9aD1Mn84VCpm3e1yRy+AlmqKS
KLXmqWopqBowAQdMwWRLlNWLbvC9yrk5VyCVVuDbarx4oQssq/udW35LNlOPI7/HJGZV16Ax/ZsS
obr5/tSQ94coSw4oarXdn6ce/p2cYEPkNut295NFDX1kYKd3l7W9rKb2lIWUsGUcHTtVTWsvzyPk
/4taz1VvQWa7h6LKd3Y2e+cadDRRUxsvAX1ahIV1wa4NEXWOSJWJjOiUwhFg3SsI6R6cHSLQP8PA
9Rd16UKTjMVJF/Zvl9P4kI4+k1MSXdeuCr0dOepg26Fdwkxziqcs9DFU9uGvVKXFC1IekzUXAx6S
4JFP9y/QHbpTwWFybTKGcHE/G5j1OvNM93DMJHKiDty12XbM3kNyAo0BM3txTUWcHFu0J3aePbWZ
FWxx1RGBwuBk52I9MPAK7CBVsVpndHfzQnWZYkFBBjjzTPTwMKWrjpvRcxGhwopay99MgqCkuge9
O9vFjNCUIM/SrK6DiOqL7/sS5AwDqU7iEuu4CHXXoSgN5XRiRHp2OdN2vkZC7vCOrYWeBozfXbvJ
2YAeEglOo7YZoBkGF6MkQuvoIYxBLwZvhFAgfTaS4cUoY2/z+G5IDVbVy9yaWw2JMdxiXzMrAkw7
i0NNk7wvEHlhzkKg1QTpRmjOcjblRyS7wUvYrh0BOsP3gy95hY4VTTXYlVE8CwHRck4IK50d/3vm
LSaJKewX2TDi0bbjdYfyfWo+mQN223I5YOPlqO3DpNqyCBRrxaV0NPsJ+f0MPM9nHyfRSQ+tRWoE
qcAbt+65xTfRRPjgvev83ylE0FNqGeZby1Sph+VxzihpqVuaX2ZSITz1zGtlm288neRQpPHvMRTd
TbvO0Ua2RugYMLwwrN8ZOxOxIxmPyzEg4YxkXGYr/NrjwYpJWxs/MANVG44iEQ/bMHfUtauNI1KL
Z2mnf2Jh46WNpr3gsyqZIb0gLrnqluCMcTZ/hm52clK/3tuRtTW4yLgIwYaiyJ2WN3cCEZAhOblz
65LuZF5xt90Ex+5Bzi1OkdFgox1l3tFR+TfMq82pjt2XmYnhvWpS7oBjj+QFViV1Z0UXxhYqFsC1
CDftr3bWK6RM+Ef8sNlZS+5RCxFTNXgJVdnd8hF1unaTeBeVdXF6PPSF+FUmCf+7EdGANeGEk5wt
o85PSY+LeeJvWFuzPvZQp0liW5YwEa/kMNYjIJa20OvOdcrz3xvIJvbme5ERHOIg8ei5L1dselEi
IbqMqQY3Ans3ihNbboMoHw8RxMhV4lvhQQcdsmiydCvgKhuvSivMmGOyzie3O8xQGYLAVWtD64H/
lUWrC6/kGHsdancLWVXcV98en0rIvNNNDxFSE+dZVSSWRXVIisToVPCxxx8RHdI66Rroy42wduz2
iJuRE9GDXv3FortbDzF6BaprxIzw3pAns0LlmfH0ugoKITX9Brl0vmgzkNJnU7Sb7eHJW45+VqvF
NuyrelVYKSuTwaUNrTbROATct+zyxAR/Jly0YvsWEXOKN/ugjPxHIBRmAj6jHp6Dxj9OxFFt7ZTS
vNXu3Qa4tPVJIgsN9XPsLfEkm/i3jMsftLjyhFLdg1pD36B9f5tUiNfYcIFITQc47AjtPofHosPx
1yE5CtzkuJT5ubtvOkJhSXFFTAG0b1WzZiKt9GhrbZ51b/0wMZIaoVRrmyj4bU8Y4iouyA8rYmUz
CieqAwGWvzg1uOMiQtgQxDasSm1l2zryXyC/kzczqHzftjo4O58+J9t1KMy7zSCCBGMGm0ER7kTp
HzOnLD+cMiZHu4C9Pjee/TyOn1aXbe2XsnP9A6ybeV+O1pWQPgwbxgGjVQN5Pq93MXLmNfcK++mn
Z47immlWrywW3U3BYs22+vkYk5gLYDL8tqzZXmGuvHb+tO/7OjvjGvDONm/Wlgbf2lgJkJowQYPn
hYm5b6X8w28lfqqr1CRB1442Ibzf2Rx2ZV/YK4sgjKMT5S8Ipz6CuHTXliZ5LHGXq0Bhd8KOPW1U
Xv8IUkJUnZ70vlZ6JzNNpmtHCG/hX7IBe1gJ1ecgGqMlJdq6lH2Qnnhi34Nx9siOtHIo72C0c0yM
F0HNvWNpnK1CeesIZFjFbRMhQODytvNYflDlvmaQbDwLzV7RXakB0rPvsLqP2+fJtKNd5KTTTTDI
MWEOPkFwAXxfJKCBi4r+P7s4BACcBgfADbETJ6eWDnHwDta1pZorrMAjzjC8ZIEndo5L52A0DA8I
vFKs0W2i3KdWnUVqrAfsEKfHwxxvGynT5yAyxbZJrHnbd6w+ITgf3IKmNrGGX6nFlTRo/gmL2mp0
IuM+FIQ1DE2r9+0ydourZfA1s9J4DG9UAyGCgudooAY7NSUQqMBP2eGMbnSKiTtDYs1XNdmmgcam
pGQH+bHEEYWEoj5TofnkCaMdikVyZz5ZPDt9TofGQbAOk5KtAj/beGP/3Q6SFORhn4LvRFZi9zSP
sMt3XmhVz3U6BOfA6tiCanOkFjWi7ESpD2kEyD0CHTaJyMaCpyYDHDtYXetToic/ZzeR1coo8jsD
UBDHU09ka0eOUjms4xqVryyCb0Hf5ecuWq6sAu8mQg7/qXdoI7RXIxxqLONtSIsvVLr9PgZcD8oY
TjofyXUGXxflO7JPNKPNNgRBstYEdJxAerFDGdO7UUJxzWykKmiQmawr8+STcPc8LEMvY7SveiQS
FpB3yJIujN/CsXAgVPNcjFhEbMGq+TyV4a/zIGPvVdSe9xrVDUeCWcCpn5xm3SDs2XMbT17KiWAP
C3+qYKEkrYazkUUJY936s5yXEGjH0czMdLk34pxEIj941XTsO9tRySGLFhvMWBrHNPWPjxed2Omu
DBW2oca62H5jXh6flQ59JN3wC1rI6lZVGTErY8F9yHLT08woYwNU7lcA1wAxj58d6oC1bABuphhu
dF+rcIb4SehHA0XJJxG+95INw0DK4FZcohpnSDOfIdqn4H7dO4GnA+nxUD1LQ+zMWslzfem638hs
y3MM1RYGN9hwbSy7riZP9g2l18aJY+9UkmS1nhSmEhVeNBJcpoTp2bOScZ36aYBJa4SA63cWFTwv
yYzHETM9v6nWb9/IEhkPDTbXQ8ty10U0tI6yYLjkcx+sJTZ+kOeoFDMwehdbJDhqWiLZCzxmkkUs
KlId3MEq+OdUyuaQcaBztxXjPprN3yyXq1M7ZNkmimmTHnLroLeRBqj8lI0d0nBoZqsBnR4aLB5k
aXUk+w6vjra8kx6Qnup8xL+0FCA+HN05JG62bUfzyTYXCSvaBgAHIQQ0uGRI0zkvLCYxibmZ5+F3
pYr76LGtLwx7zYn6PbTbkuoBMbXFHQpOHAS5NDy0DD1WUtv+EQBJfhAJtBhNFN8Ot3d9CJJr36bt
h8rq96YSFzT06r3IL5YLa98xMQHlhWleHCPeCTRFB24ZFmkbnKDk6fq3GVA+9a7/0ntq3kAySc9q
RtDox/apbirC+JzyBLLgq12ZXN9qQIyP6pJYHnkEcv+EmOKNtIrdo5FELknf2OdfO5+BTtvS3CKH
P/iyw86c8vLbBe1SuuX3uJ1/l5Hf7FT7BYk0Oy93ganFF+zP9W7yKXdy4MokW7vzfi4Nl8S1PjrM
LMww75FJQ9sKtfhYsaA7l4Z+6YoovjghnhSCX6g81XdnafHwVWRLKT0CNOc9ztkoJNvGDTYBd/mn
gqjqgZlCQq8ua4t5U8CHNg/BTEnG2T2rGpakQYt6lTg0SunwJGNSlD3Hqtmz1xaC/owOMEP8SKX8
nmA7TkwXTlNpi7fQwTXWwslnQlOK7eP3T+k2bQJjhhkpqy8EouNvZKELfU0nO9NtqJvtjymnCJty
dJFMQc+KZEvybq3znLFegDgmt1XW2pepIGG5H+TeUIRsy4pBZpOiMG7NtjobYCpT7pXP0bQdUguA
o8vMhkpwvME0xGXVVOS8s+3P3enPYLn1peVkavuFeMekc69DI9xEYnCwVhYIfQhWYZaE/HrgIGzQ
Q1IS+GQUFQ3QPQR0jQ9ITBM9vqpiG04c7cxYkYeTYF1dE9NakwRh4TKL9rQJCCkbVA9OmjSHeOLJ
TXiGhNJPbQBvkZA1gG+NET9tbVOER5RpX/1UIO2Q7p2wO0A2IvxwIsfhV6v6lW0w3evKLjzINvgF
VnJDP8w9S+TNYYzrYK0c7ENBwZgL4TgOoxT1y56RBU0Gk+E/XmHWZyMLjdee5Y5bTurvw5Q+qL+y
9rhXY6q3sybwJ59RkOSNtZ7cAiz8B4g7eSR/aAC/TGkl3fKX3cQYLC29A8jUbQrD8J7A0OcbM6oO
ahZ0A14hDlEYgMcvzdtUK7RzOZBWqhnMJi34PZexjSuZ7zB/h89VR+2mr4Zia7if6dCS0lhy7gyW
V7zogSDuijBS05ckmSLIEzofyNdiFISikeCgOg5W5feo08Mnsrq3kpMD75Z4SYKLPeniRczhBq4M
sK20VrSZZvXNtwawLwrcEiKoeKPJVyGt5a2rTHUMZRefRlTADHpm94nP6deRcVbMFPQxubf5XHuS
2Ay7i+8t3OSNmvNb2dHmqtKKEJsG6kMr/9qkM71DUHGANoNxQnyLSWtpTXubM9xLqLb8ZB7g2AzN
YWD/FYZfkrh1D54A8ODLkYk39jBA0io+aGkjHyCdyOf4YsblRq8FRPWVjS6YNobMANfuo1f0GaAr
BzwAziK08JYHJ/YumSBL+lG0RBbi7rJFXpp54cnio9MRZIKeJOgAEpptwvP261NSxdtlJkBajXLT
o8O3hiItVy0PhWt8uECqF440cSMIua4lDCXACfWh68yX1EyjTWv/8Y3OPhSe/rTDxmeaIemeam/e
Dp01AUENvRNj0lswyOJpTKv63Fpgs6cqfJoT9xPHeL0vy4ok2SXxuh3iL9z/f5R1p15TTi72JbW3
kVSUh3SWgJeiMXsjsWxtdImGxlws4yNl7Sv2pqvK5ok2nra/RHP3M21pvqmKkC8n2AZkk49kp8O3
VxBpc78HxNGZQNVsN9/KhiiFZCzzt1nk4M9AbJAGhLN67Nn/BqxY06p03imBDuT2VFvsYsF2zkRw
SXos4pYVA4vC+N0rf35riY7IE8XaAG0yQijPv3VJ/tlUwy4CZfJWy18kf7gbL/TEbU7qsxowjtcW
uVJpaS9xOEzB7Ll7h1YegGvAGq7NwSbGrHwXPh9nwi/YaPYIx8Nx/oqmut3aUBHKlAj6BNi8F+TO
1hzI284nChQFXgsoSYolBdYxc00bOoBbdqwj2dISBidvhNayfsjE+IXc9z9BOtMOMnU7+3rcCY7S
r0Vl3UN0SSy1K1zMAzcWfkXGPq7i9qYlKurYOXN1mJckxmgbBNA8ooKqdo4J3MoINMIq4d8JhSER
R4twN6d+tUvGCeRQEn01OsBVHv7/jZlhG61aRKV6gSk/TkkFOGHvFjFYtqCuvlV95p9UMCNuXM5Q
7pnsRWE2JbI4u0aZbkqWj+tqpouQuJfR+D73OU1a0pf72pluQR/pY2hE1oUweG4n03DjOoz3XOpr
1mJiLX2nfw+i77UxddjVAnkMfIYm9EQNTglVXTBcMadW1PI9mdqIqNvki1P+mqIwYddWMgQPJLK9
uI5OYR/V3Pvz8URKBmlL6ONo3xjCsgKcm6nfuvksL5gCdtkQEEbTJwZXI1IfYkzyM5zqlJUNkMx4
TihIlixQnBj2WZh/LASFj7V2mlDhq7THJRI3r/7wRbjWze2hsbUcIxit/J8665h+oxDGmWJ3r+Rv
qBPDnJsxzb+GviDK2kac7sPLkjiwu9lixGgmf0YOqk1T298LS7y5oQscT6h0R3pnSPaQIoxrCidi
l0b7WbbxrstILgMG9pw4/StK5GNC87El8bVZYfhh3mT8CkLi7iLDTFkJ00qAFtiVRnvp6G15L1sE
vgch4DKP2D/htpgn+puYt82gEJHpzi/ydu8NhybQL16aYKQo0D5NOv9lQh5n97BeVimuOeOYw+Cy
MXPxCeA8WLN899djMnHRx5r1gZFB3616IL67Ms6qT4NEVS4ZShcgAUmFS8cdyGbM0+ASkU9+eXwV
hsY5bQeFGmvsBRZeWx/Qd3wdQv99CJkSOKip124dhaz2eXh89Xgw5lY8aQum+9iE17DIo8PYRb9q
GMFwxrI6ulbBcGxLPSFQWX6GtTO6ogzt9p3kPsG2FRa865pbHAiVQDBYxtfHA3ykECme4Cax/Cwg
0GrXdGxIPDmS9Rb6ONWAFh7DML+lY5Fc//r54ytTlLhpdAOS3NuJ2GCc0lc+sB63PEvl06GV9W9u
5ByxNfJwakhM7kZhbBJMozv+fiwsus8ONgNheAbQaMs+FdDX5ac1Ka4epPJrAYxRG/hhJBlHGwu1
KOkwFL8iJiULoLS5FVYwvKaMJs+aPEZTqLvrEnI1SVzOFidC0DHvYxZ/y3ln1yAGKJyza1wwIbMD
93Og81pVZfxeiupPMcQf9hAd6PwhgDKarBXO6bBmlNNN9r6xocUaDUE3I6uVHNCdX3ZPXpmznh5+
FcU319XfTZZ/WD7Nw1Dv0agR3+N9yUyHtVrUophzzwqh9pbejqoN8/IqKsJ7yx41dTz4zqpOFj0o
uga6OHgaPWpUkhyUXkVOtC5TQa67alfRZ2/+8NgX0UnJp3IYCVWsUdubOsy3KkmvtoU9WGoXQXSf
GTBcnRydiWWuRn2QshyfZUNC0n9Qdma9bStdl/4vfd0EOBXJuugbSdRsSR7ixLkhnJOE81icf/33
UGmg3+O8SNAIENjJOREtkVW79l7rWbbzNhvZcXKxvsxGjqTCcx/x4jLirZqLmPstx9auD1aNTm/N
DnLG0VI7kOwZUazSiUZf/BjQEl+joCeAOesu2n7MxuizJSoX3Qr1QULRqKH/W8C+Zxe3xaJheCs8
6O/EQLLsEuiDC57WsVh5in9Tz5ZTodqnGgbtovyW9WTKJ9iON/1ctBstcNaJ63MdYgN+eyTx4TbK
b+ko8xXmraWQJhJLGg5YEpnSttkytaIezgnLNjvF0Xf5KRrrOwCfT9R5M1Y+8Swrl9zC+Dt0Ksdd
nouGBPAEy/fKrtx/5ri2VyXsol3kDU+IxklmDB6ZHddE+phLXshYb50mOJmWy1MQcjiDjr1GfoMV
vRYvHmMi6ba0eCJjWLuR+CHT72nnMjVVGCBiRaYlveMYm5Wzz0MLk39Q7JyqIEsGa7Kv45Div34e
epD9WlefzGSCDlOohnOX/RyZWNYNR+l+lfS0QHG0jqL5bJYIoQUmW/aOH8LV95TtWzPVsbZAjWCF
pxkfbSE58gkURuHnc/1kNqImlEtsvYBBkqW5j9IdmCiEbkX/t12FfVj5nDO/G2DOuobuox0U2JAJ
hdEFsNA6/uHaBh9k3G0YVnpbF79qJ1UIW1pHn+02O1MUV0WDx3JGosqjHKNaqn9lKPnG+xpXV3j8
3OAON1XZegtjngF9p/lMrdljStooFeatLByo6jU+nwBJBFpqwqzNVB2iVu05cxZM2QRDmIqmfdqb
kEkGdvsy2w5TclMLyUSlwsD1LOWGDhobjgksc4XB+tkxKZsVYdqJ3fp9XDI3tNUGW0G5mZfoF1jh
zRA2DOjJbKkQmhPSQDBVQwhPjXs5NWk26RmBAs4iqScpDHmTn+ATNjTyz7zEXgcim4m5kb4bM9aZ
OpBCIRQ1H7PQwpazLoxDIRsgjQd9jMFmkPq3NkNUb9SU9ilZg0TDFmut+j4loGfyiqb97EhjnQef
Smnus5xeSmM04YaB+3OHK2bVbPPS/gfgK9OV6R1l03vKirZyBSzmCEFNphpnO2Czr4lv3NLBIP3J
eu0GHFTuS94ZLe4e8MMgfVz37tUJsDPSiLOnfF2QKSyWetMeBEgLB3zkTBGve0O666uvDZKX9dBG
Hm+Pep6GGNNagZKyzEO4bnyoju7gXUoPHOw+J0n6zYjIjxIsxgUpdDIeop3uyZdpBPIavJmsRJuW
cdTWG+0nnXZ9RDxvZ3ucfOP0SznXkR9W5j9VGb52PHWJNAlxS2H4wpX6msv8h9uraofyPCDINKya
t9zpQlK9ekYN87lsLFqnkUkzohk3ZIoLTAH9zVB5xDGeBESdzyIPEsIBbebmVYIQuXC+ow74Gpb9
cHBaD2ef/EEKJRiSTMNl6emrP8vTFqXrv/WpCw2RX4Z0pbSk9yG0ui5R7CdZFRw7wj/iyftcOVW7
RjOawZsBK2taUUFbYgki6gI/zcaBOeFDykF/07l05u2UJMiMJ2wXUh395eLc/3Jxgjxt00Hk6xL/
8W/lnB3MkRsxSzgmyrMOzdL+cmTcbl3c+7To6edn8kFaXbx0tMgP8CAazjFxIgxmNYO6bCD9AYDq
woVBiQr+9y8XiLr4t3fPcbk8idLQ1PUP0r4+Kp1OASw42hzz8Cg2VBNFtE1niNw1F46raYDVEDBx
xPSCvslZE4BbXv58Gb9pjPkMXV03+BwNy5P2h8/QsDulhUgPj6hpGFLMKbxqZ1Pm4mvpUHQSqciW
iLslKOH3//mll3/6X/JmZM0kp8N6s3QYjguGs/rn/SkuQvV//pfxv+tQuhXqYAdUOyNpnMXsc7FH
rqfEB7b8xKEDngmShLf58wuby2f/4ZUNwfrJnas7mGX0f7+yAQSsLLJcMIKK6yuyr2OLxVIGCthA
GC8ED5YtNb4Us/ezdGfwYPZtuld7eQeLQot/5mOWbibZ038rRqhhc3fKkoaAOlG+5w5FPFqHv8lT
LaLoP162pXt4zTEHcst8lKdOOS0fSWV8tLqG/oo2H4elTVMuAAbgZf0NfjeTgmaPQM+esWoGgCvO
CHBJ9Kn7aYsqMRnM8hymzNw1fNZNp6Z9ajaPVVtBWAGA3zXo91xL2zE3RkQ+f88Hr9vB3WHgwGhi
lSO4OFdmhFbOhZpUqwT1RGLuGE0/UHgbL3/+pH6/Oz1orNwluusSXaZ/+KDKwq513mnn2NE3hrFD
WoaO17Huuy/KohKMGxrApIJ8boDAbP/82r+vbry2C82AM4kwkQT/+ybJAnNA/a6co6E7fjFDHUGk
2fmVG4A4pm3651f7fbnyhIs7ECytlCxbH17Nwd5bo5Z0jrGp/QBW/wmNN1QWuvupkf8cq+DHn1/P
XJaXD8+AkLalWx7SYiwLH97atM5rOh+lOKZB4PqxlqwpiXeGsgvs0kuzYxkRxCVt/1B7qqqmQOYF
zT4oPZqAy3i0blz7YIX40BfRaF6RXltYnKqgeGilAEfKgjW3obiGCg65Rif3Lz/B7wuo5wiWL94w
2+KrD29ZEfe47DLHBq6muWt6FsUuUc3N6LzwOLpyBDypfbEYhDmSy0VQ1a1kPtJjW+SIA0TJVVUs
iaC4L23wH3PpPHha9WqSo/gyF58CUc+7P1/yf7mdpSkZ7fK2s99/fM+lOcT6XAnzSKuBBr9g2oEl
vNijADwYQQkcdjE60AoPc/3055c2/suax53sOhYNaPDFH/dDl+Ytr52bR6CHOdnc87QyPJQ7+EpP
hsU0n9CO6cFoSYqyk5ZZ16KpbUYd37bb9X+5243l7vpw92GQsT3sisJxhLVc7X+s/b0ORglvo3HM
nJr1alEPzYvm58b9F2Gi/8SpnAeO+lBzySz/83vh/v5o41R3BYI6/NDMwj/c+8usy9OLSD9Wuv5G
T7BCOWJNX4S3y63saY4ZQVsipwUKuW6l7tAF2Crg0Jyvbmzug0wzvjWGu5/BUV57QoU458dGU22a
GTUDJFuAkAwur6Nt3MBHYeAO7GMoO+OU9nV/FIKwFLPXd60gJKIldZ2Df2tc4Fj4Fn2WFYYRsc3r
ht1vIjE0LjO5Sez8qbeIA6xlcWIosSwN4lcyknT2doVq1pjCaO1EJtIvRZkuAYHtJqP4mujhk4m1
fptIBoWDEeyhcHjcKJvYDQkiTUxnN4w1/sVKOxtWP30dB2uvJaiStBwMnkbhRlF7Vj35Q+gxGXYq
TlRJp88r2+u9c+Fmz22Y3joVGZzOIET8+QP7Lxu21DFCmZJtjwPEfTH7j9ulwOxMnGAgjuFge6cZ
oA5Kg29JpLzHvtVPXogMIyVUjtA4DjIKil2RFC8EMYqDPjcMl2myhjW6YrPLdhKb6tpDy8iwpGoO
XS2AuRbaCoeC+ZcLF78/8bgqWWUpj6VnkYnz7/s8zHpkK9SAx7tMVKAxmbXpJ3mC4lueN1898LIZ
vLGHdJ4DrE8ZM+miu7WS6FFOD8YLEpqc+os1KyayKgPsJh0L9SCoCIad1gGeGn3F5DVkWuX3TPl2
dgCzrK2YNSjGWob8YiUDWAxDy20oWEzyHWTqR2OsbvfKquXcf85viBVYGOVo+pkZ00Nmtnyyc+sR
2COezOafJkD0vBmzmEkhS+a+poPXAE3aal89q8KUAs8YsBLTspnq3uIdvpJFhacTN9i+bNF5CXN4
+/Nd8V/sOlJnj2YVMSweYvPDY6zXKppJixLHzAN+M0YX5bZAaFz0T5HE0xm2+UQjjpFgWtolrlvX
WI8RooiUNPBdk/5ldTd+21Idi3ffNrAQsbbZH6+njiEwac00H/l4h4OrkFS4C2NVby4x+BSnfSTz
kIB0aIAmOW+kNqFUL1wGb3FUKiAtRvSXSvf3VZ9L8rAO6qDw2S0/rnQwr9Bk0zw8mlFsITNdYgUD
BobMG9LIoD1jIq9zHX16oN8/HZysXed6b54sw7XWf/m4fqv3l2tBa2zo0PXZsD+s+TnunEoF+nQU
cBDhJ4rioNoa+sQArrfjQwtMsrpD5p6b1tGMjdtxbdpQXcMUTt5U5zfm+gH/T2dvak67HCbj5DSP
89e/XOjvu5NDQbEcSjA3cUD4eDTLrCgmhMpd4kxBjeKd1A95qJ9Rx0rOaSkkUwvvSoHm/xoEcq/J
XV3yaMs4j85a/GTNmFAGV3yKwqY5NH3cEf7l5WfwwA/RdkTo+1TVY75mubu0sq2eWSHyExNLDEdD
5Zsdy3CZqmoz2Wnjz6V8C4r2hz4j/yQLDQKd3uborKpCwkRBEC4Sm+biIqyOapIysSujLHTUzkKp
bytXHERtEdkx5a7fmoTqVZiFToKoTBNl2tbuPHfXKeJJesMt9jQLLORBjtzOZYFhP5mnK890QVdy
ONIbDZA3at66hEF4Gi3GwvffqnYCzDqV9u5+ACkZ6KF+tdrzjFsSd0jhXGE4FBuAN51rfjImyvkk
DT/lZvWWKY64YZz5mt2Czwu8n42OHqS3ZmB3RfMQRoLgww5g2n0RTWgannSvf57q7k0ngrLRNX9A
aXUGfPSkTBAA4YiWwrXDh7D6zMA/wXMg5dEhPu5+ko6D5icBH3jNJHD8ip1gXcwhYLssZo/Lodba
YvxLzfH7zS8MTvr4jaWwQIN82AjiAocMai51jFP4+mmzvtfQ1eB7eIC3wB6Zi0z//0+/MHjsiatg
SOFaH+vNNtTNth8jOJ9p2m610n7Iul6eSCjPDknvkJbuWTuYCXRpUGXlmHl+6RVE53jnPz9U5ocD
DvAzSi2TnRAzmNB/e6YKrB9G3Qib0bT2UrteceYhYgsWNGyR/YIG5C5wouBBW+DPi19jdrkTRenK
14Tk0oh8qabwBkL6im8UIjSOTW1dIXQctZzaSTLKn6NHoqLqTYkyez2XzVakyoc2af5tpfeM334c
1njLcSx+FpMcD7FYSf+jIrEzJpU2ou1jNNbxBjK4cZyX5OhcJfS1799jWTSO96/SIluraooPwwK6
S1qc0Kv7l16A5GmVkTCwhXLwOo5gw+6/AThFrOmMmOAasbn/kdBKmocLvzysQe+bY8pAoW3BFiJF
7/Ta2oAcNINrNx0aAvKOU0KAWiwSosqjilCL//uljjJFC2k84xy3jklEKoZw1M9cTtoxLgkfEQqE
S5OrQKzzBaBhBT2ypczK97ZICU6smGsnNjBT5NoBELc5Hz1CDZcvJ8xCDCTAP/Pb/Sup4EGv9ELn
d9zJoKAt/RHGG2aZJnluAxu3dFCHe86i2X507J3p6chsxui57ti0WMVQzNUvebuQzmA5M7Kad270
KcpDsXNr7GzMEtCLa05MKkb0cndm/rJfoRfEcgdkWoz4gbqJsQxhg/VNi9+NtgHan9eX2Y4owJt4
3FrYtFa6KsN9HhANMaIlMRluPJHsaLwU5EkptCw+SZuMCgjsAyJuNyeJJ2iXsUqvp5wkEze3NvSe
g21lG9t7eTYN1c0mpXFVham3zew22rcYxe5XyQz8oWD2fuiIZ1jrbiGe29SMN/CKMiIMXSbzSIQ2
DiygM4kE3TlB/MThokJyb9rkhbT0mtqivwVBrb8koS6Jgyar1JbBM57/dVrzDOlabbEvqUrbRFB+
UPvZD2ERZtc6QTBbpiiwnMFxDne7DtuWBo+d0ZVGXBWwiwJ7+4RdHrcWYeE0KZcouj3OVjhcRGas
QhLvV1KEsF7VP3hn9+QUGy+DnVoriKIaHlBa8lMp8jMql0XtJM4iRXkW4qPYtYhcSUtNjBX803At
a8XsMXBeEIyZfoK6Zlfm+CFTwEGtF2vMf8JXekRXrFa0oQwg0NDkDmZu70MO+2jUZ3DZQXOc4mHN
6CMtauNLkYtX4gO+eAqsZ9RF+EpxxR/MrgHj6oq9FRpY+cLy4OhY/CvY3gR1mZ8RzlI7F5ntA9mJ
9yryB1406ZrxxmWuWgd7/K8OpZ4iO/Sap5IwswEj2dPdmDotstyxli8m+q4FWQTChdLvXIzdtTQI
Ni40qEHegLyqz+LPKGHrXe9xG93dxYSVtje7Z8KkxU78TxO96+Hs7KQysh3woMXtlZnrIolKbK0c
13EZcL/O5iMJB8XLgEaclPIsQpzEt1ndPWDkMVhtdQfdCN0FtxsQtUTWeItBrmBNJNUuj71kr2Cu
S6EVewuiNfNizIsjhj/f1iYwPUFgPaEX4OXn5nmCY7/Rhe6T2rdwST3iJNl5117KyLM82JNTPUNm
gAHewIKSsQ1Se2bCWmSL/gjr7ablydexnCIgyPZ2WJLWPoTL1juFiG11JJBNdKZZEh3shFVI6TwQ
hQVukCQjULPAEDY9A6wHUjhp5rjUT4PHhu8yoZakU/sazoLTsJvSHxXxHie0fdVZj+NFmYLhJENY
eZbFIyeV9kyrN/NpQMp1TVb51ittd51pZXgAlkeV6YT1C3XtGiSd/UjFhGVFqoei7YyLtDTIPfUT
xh1gXU3HGkNYRLbpW0lDxR6HEz9/dHRgn8e6N94SUUw3FFRkQWC56ge33go7glMdKuNa8TDVHGfX
IWLMY4wPfmngklVYa+fEw08cMiTr9C9lBYsI/cBLasqAnXKaNm0VXhEQe1Bn/2FjYMKqLO/Y5px6
OEnWoYltEzGvvWsxWfRBjxDqJkdDvdCWN7Z6DZWXzI2MkKTwlI/HKY1drCXtezYV4OFyaMlhlXYb
yK7BqSy9J6WP5D7Kd5jSB4lP5phKRHAT4vdtzFh75UBTWommzz/l6adOWesRt9UpRk2+7+G1M2VM
Tppgi2ukCPCAVOgaXZuysmJJedLScFtp6D+MUl7LVne3Y6M3uyBNHu2CVl9b8eADQbI3mo4nrUNh
fojzQj+EU/6JLZ+FCo0q77ZOo0+qDkMS+rY1NbHEgjT2m4xhMCBQstXDcrhPU5MKFZHtqVOFBzde
dXKn1RVPsy4uMrF+pqGzmYhvWKELwCUtRuHHqKaKkHk3wtnyNOWUy3WwAa/1NagncwUNwdy2nqBu
ztIrqns+hqTSNwrSAxPgAeeXtgszjAK4xeYLI0kabURxbwzcxNsI27KPKybfBTNhFZk00lOjP5id
bl04tqBVg09zHRpyJwJkrWiTTMv36NnvxrbZlK7pnRHQdX4pgAkj3SIERPHWt9m0Let0PAirxnO+
/NMMheO1sdBakO54PBzj88Aq5LssoR5r0HNthsnaCrsR8cTNFpZ4rlkqc1cVt3kqi93QtwN8aAfD
SZ9i8Qk6DwCcbvi8k4SHuwIv5aQWy0h8buMBVd48Ju+6fHXgcMed++bA21CizvBrlfYqGYf+GZXa
+q79LdOYMUsk3nPXQVWYZNFBaq1fB5r9kBf25Dd9c+NI+d2M673Xy/lg6BubUoqD0fgdOQfuw1w9
uvCgV3ppiL3duZcsDS8mPe6rqaa3ya6CTRZmxJDpcm+SKLGeLaS2IfbEdRcOxo4SzYef6uwV5okl
kDumF8epI7KJRZhoM7QKbBqs/UOe1samrO3n+1imay3CBrXG4bqLr5aOgqPtnXNb1Cd7EVuPIbqd
LD2Xid0czLRjnByEGK37FvyjHMa9xasYeTXADSx3cRgZZ9E7J8KJv9dtIhfY2caiwbNr5+ZWj1bK
jxFM6zKYQX4awSaaT8Ukqwv6MiTFdqVBKGTAKfVG+ilvRwykgVYQBIEJQKj0ogeBfcIAMX6uG+Je
Z0tsmmB4vzvLITatvDqP/GZW59prvZWQEGQkIOD7MKStLG3V9emmrpccTKStAH/pERFOYvrM89G0
6gNpVlW08XLjsaI7knT/6GJbI0awm0AeyC8gKCaoUgR6GO7tAuu9U2F9HxYLIw5RfMKNxaAu+oa0
eNyTJXVD0VpspqSpFqZxcOSQh04ea/TaWOitJCRXu9gU73FgWQ9iVotRKTmYevYlGAd7yzwUzHWO
ecHF6xPrBelTrvMss2oNPZf095xUc6fkBJpWw3NhETzQ2SRKSntatxPxZrml9ga2X5PS/Ine3ks+
mfopm9GrDEF6yOJMMN7ue39yreiCnIREHOzNAErcs9G1GE8IoFtCzgwfU0Z2pC2Yc2AWN0eLX1nG
m+NA8+g6sxlbyFsPlhexgLTppZuFvNI6cWIElDETQQSWjP1q1X+l+1c9Oo93wEmYuuPtXocimt5m
0ooIkvMslnEk3VrdNr7Gk7/RmllHXQhSuQHEeJrtjQ1q+YDIQ21Cy+sfNTkcdHzND22nKZTwAsqQ
cNId5PBrotvNTsszTDMzwjuYBQhVVPzN7dP5MA4djlVCTRsjZUPLNZJf7GqXWEqy3EMUn8WAGTwO
DnKsq6diBpRgaM6yc4b7oOK1xj793Fvquc7HV8cYgie6ReihqtS8QqIUC2i/W02JQsxHqOBepZxa
8DZhzevJiFL6fDU7wANNPmhfJyu74kTqHM39GUQJP22jv3Me1jaN2Z7jhuloPdMFbVODKJuC+sbm
3iC4qcTUclAVpiNy9IazhT9079TeN+gAJs6xU90yJZuDKT+mZU0oBPGSGDegO/0SASvgBIhHGadi
Llo59TQc4fh8qoXpR2RBPKLGLg+kMADcjLpHz8rd94EHTM7YgrpMFccQceQTIXZoPhvnEIdL2NbY
JRjUg2XP4Kg15tExsb84tUY9CFJ5WlWqMjYtkrWjqggjjvLpFtZzubXtOfjiRKhtRgJUy6S/hb3N
M5co60LowQn/xpIQG5k3Ah2vEsr/1his7DzhpZZxJl88C48j8r6HrrZP1TA1j0JV6rHvUUT21Wyv
l/PD/b4d0ISvhwaGi+pQ/nauNT6NQ2Ncks6Sr+w+0hcTeniMPtupAkhAtly6adyuAbk6HWaNcx4n
7FdbDvZJy3UMlrpZQGd2P4/kTjOjY7UNEn1dSdShRZOHjwtSpmoQx0/paANossbnvAVaQEzP3skw
dtM29J4z7y2YBQAUQz4P4Fd+cUV4rJu1mmO29WVc0JnYnrjbMC+WAWPEAnCLIoEtKUD90jhDc1WM
h1wHnO01xCDYfT+CA4Dk3VEPZLUF4CJL553MBugGWWmf2Wom+BAmAqSq+EkrQ/pMVcy1avJurZnj
dNANXBHBKKxtgkjvwSqtLWKe9JQzbDq0bns2R6JwRoYsnoCQCJiD6mNCwpym1a6VSDVGvdV2DeFx
uzLQnwtmAMRG4q1a2luziv4hYxMPDs5XmMbQZLFYszSbzgsj+JehmC6NhqvLpoKbCpXgeBQYRVWE
Qr3B62nA1tTVul1YRioRr3GMB6dWmfKDxdWEVV9dq7onWDKU+KwM78RC0u/wVxMkSfNrE3fq3Ww7
CyRZT2hBhnJn1YfLGlZM2icd+TLhADR/J3L5PPPCsGx8ywQWlGmbZ5lDaTv6TjAgbw+rgvNWoS5D
26ZHow2OeZuVJ69Ov4VwE4h3GHF02EzBSot52B2R1KKf9ZFtRQRuynVMC+oCE2dbCNU8WgmFZJA0
36ZIwhheiKBe3K9UkOP9NJm7OPFIiDMDhlMfthaRioKGWQl9lXI4Pov8RGpp+DDWBJ1gApCrhlEJ
EnAwJw5DVhHxHhaoqNb0LbCbjcOhcxtnHwfjJURwuR9N86fbTOIh173z5OGLUDaelHpKBmjdytro
mvXVRnHsO5woODT187rn/du7zevgsTSYFtt6NwxPdxAUtZHOgy9X5ET+wkwgNTcuxGkTSRo1D2Bj
X2pUi2vVNks0lxNwYI87vw+N7IEWcjCU43kQ49HjDHGsQIB1KOt8FL8pVC2nObmJeTVIbnvifM7t
uRhk8/jSe/nRS6V9xZd7Aro+Irq1wxv9+02fyJqUMLI0WhdZ5aRF9bmpq26dNfXVqLrpMymsMF8q
nZQahRDdxrXm9rO6uJ04gX3nkwcPsQ1E+XVo+A/v1kMBoX4zdsU1xSoEiB/1ZY2rYkXq3mvdWS89
NmRsRtMSn7d2yaI+2DCI1qz833ItwoMG7f9h4DUPchCvWim/UqusatvLdthqKXNpauyypsBAkyUP
tSJZejllNsX0q1GaVY51IPp7qwxGr7Ng79KXrqXss0ttRhS8XfYcWD8MYFzYw+uJskrs9bo0P3vB
OxTFb+GIZ8Z2h8CPzAx/pMGxfzQtz8dmaWwC1YZbnG37EHdMOlvKt3vYMZGMHnAOfrc7CjmXxgC4
2lqQZYQjCME0bjXzJbVoiRlG53yf107xVZut8KGMCk47nvEiM2elQufN6kV/NePs0Ohudkrq/Cls
OHjZlg33JRgfh8nWUGBpqd+mjrdWceUd4tY8qS6cfDVY4r03YuGDUT44aWFdOYueueVLR40H9ADm
RovxGN8ruJLV1YiZXsSojvmRJII2IIxuX6ApacPdrLs/I4N+FK5MjN4dsoBh4llVKFYjl/NrObDs
SGV9Udzrqyic2oM19yPOKq3wpT75LBPxlgzxkzkxAu2N+vILBLkIyIA/jZsk0C0MDnQlxsTONuQ/
W9tg4t7sO3TGRYmdhSQvPU+epbPYKxXCQdS+UKltbYP+rSJxM2ipnAMHw0zygGtsWIXBXIDewSI0
z+MP1wHON+uJpCM4RotXcFnQ1fcqiZs9LBGs5/38TdvB5cHxIy+D2Q1HZzCH9WgRWHjHd0EVgJ00
ItsPzZY0e5Nm7V00yaCYxCeal6tUAHQR4biz3YYuLMc6r6jUzh4ou2XGcYotyOnR8xYYy1dtn/om
adrHvk3fu9aJHyjl61XjkM3nUTcdorJ9HFoJbFu5bCmTfm+a0slb/kxvprORG+HGEkW/DYf+bbDJ
kBnarFinKQD0yXWJivYGDnrjYlFpB4Q2kSLGZNnxuxaSREkeYMNpq7bwhXFPYkMFajdm+fDFUeYh
tnE9u/oFE60uxupQjIzMJoBDQFfWwE3HGxJPd+U2TEqJcR87sikCFtnOc9Rp1vXHGbDuZSBHc9M1
BLiaw8Czw0HUWw47WRt8awaoCV7TcTfXQDY8ocqVLofkaIP+Ws+es8uWYaKON49j1ICcniQv5ifW
ocIetJohZuyDGWOVEdRf+TvML2a3hNAaZzXUF3MYnYM2YQCnl36Tx/K6htji0C2q6E7hajkkKVGu
ygDmbDrqucpM9ZQ1iX3I7ZZWopbfmoszCPtRpOG58cp/dC/z/Kq3652HOIFGBWxsOr7GS81WdSiY
epRNeSOFaQ1sDjdfwIaAwfyApHl6ijPwFunkLfqN+CF5IvhHnJwuMzYsHzfXmcAFDHW4NhOWaKD6
zplKtJ+u9JA3VgPDI4F2+ohmlSFd7ZDM5QyKpzGdrhYuN4zDFYGRVW09ah6LrW0qbx8AmSHwD0cj
Z2XBKGK5c2uoMFh9ux3wUwBdoggZhCt7DSkfRkM1RH4+mi4xtx37mmbSrpax8zZM370Id5ZWBRwx
zTG76E3+HsjiaydomkzZi8pN85PZz7hN0T+C9ahOpui/c+aPNpimcmYWc3Rlt9rYjlmcFaCSrYVr
m9ge/OLIKJ8aIfyZhfOZDGpniryjoGjaRqP9raqn+BW9wRfPIOLIlc0PQb8zTD95hWedu06PHmwW
ZANN2dnsGB94tFv2oph/DHEZYW0gXQsVt/0aBG+ciF5yOkZPZZhaBK2l17bLdCYZMSkVUYTBdCCz
kYL+PBS007UkmJ6bSufxaSeBx7vuVkEwkKA+05OKnFA94vF6NSmBHqzqrJkxscYEJ5M7HKUd06D6
NRWd2tRpU795ixUhGKrxWtel/jgYxRf8dNVtKtXPooNGZg5ks6SD5n6eJ1LkWJe0Sznh/UiH2d6a
HL32qpMJBZSmLuF466AglTuXbCbLTRAF02JbQyBhrXIWUIFo6/TcoJ4+BvFMAxBQ9oxFBj8PMtkD
Sk4aXTLTV5FZPA/J+DkotXEbgdA9B8ZwspbWiDP1PdU2h7m8bKYLOrrpYrKUbbRxpKvbTZ/SLrRv
/cQ/vLK5tLoeqHazliE0kUnPEZbNvdPrPBzLt1MVdM+6PNhOpl+zMtqVbml8CqPBd009f2uYruyI
U622hAy1n4hqPVD4b3oHt/vKD/Aqcz9CqAEVqb0b1fQ2AD15JeXZzz3p+X2+IYYgPeczMjKZi4Pb
Qp/iFO855GZFHfBhXhsHSLpaRtIJfgfwdZ3j75749ePHrV/1K/zv/GK/9tFa7uCFnMTFvHkv2Wfn
O91gs1qpYTVYGPwhuTA22rRUEETOrEn5FL5kFYYOMO3BGzfnwbvGwzM69gpWcbNBNbuzN75/8S9v
F5xlq3dvZayD1eiPvrkVx/oQ3+Jb/+p9sX6CvaHqrRzAgrRz1nhE+TZ5qomRFYw+/JQI628j46q9
fiCH/jbczBf1RuoPw8gUTxSJTM2axnWgiGvxtXbbDTt6+bhXUYLgINEv0ZRPa1FFL1FXbRVANNxS
DCq7yqv2gBD7XZB0Nlb8Rq4Ta9IO3lBcfiXUdNEbUbojD6rjM7e2vqUUAivKWQ00aOruw6I8kwI5
vJcVMIBu1MqHCcndrRv01zkstgq8+2e+SFAmET5dkHD9mU7yWjRIEFIR1XjLbfuz1ZM2NSeUm0lx
sjB8FFzE8+fGd1Z4bKbtrR02ODKPtxRwVfB8cx/xVdbV4GyEmggqXX6rbdI3a3Cfv751l8CDsML1
8/9CA+65APdv71+l5C7tujw/G4zTSGQwzlp0zuncbuslW1OSvMi8nK8+fNswHdnPot8kS7R8mbuQ
PKKw5neDedl2zLyn+9/MgSPWsWjoEC+x6EFinV0GhNv7X97D6Os+LI/LFQyDqf3Hn1eFSxMOD04x
/A9159bcuLFl6b/S4Xe4gcQlgY5xPxAkQVKiJOpapReEVFLhfr8l8Ovng+wzx/aJ6O6JmJc5Ea6w
61SJJAhk5t57rW8Zxenrl+gronONX//n7339G1ibddlnzyaFkh2S1+xK9utwCRuSs9f3byeEhlrM
dP3IqLHhDAS8dlEVzH3edld6LYagAu+22ISif/3Mbk1L//q3v/1e2gBwMtq89ZmTPi1lA/5fCoxM
XZz0WzY0iFBrvgSVT3nqsHXmZboE6BgFS4+IcQgxqBa5/udfvn4vkm1OS4887vWqf/3CPJbeaeJl
/KocBe5GQyJB2oezIXsbylZLaEC2vtDEeP937eC//1D/EX1Wd7+rYbsvQPyPqp5bOrj93/7zPx+x
61fF/1r/zv/5M3/9G/8J576tuupn/1/+qeCzunkrPru//6G//GRe/Y93t33r3/7yH7svJv9l+Gzn
+0+uWv8PsP36J/+n/+e/ff7PyP6U/X8Sl6yv8MffXD/Cb7+ck7L87Kr+7Zc/fvv48dsvYk374Tfe
uv63XzTX+xVROypZ20JujYILuc30+fV/efJXyid8H66jg3nCBvJPtL/3q+nC6QG3LVZ9tkTE8w+0
v/mrhceJzqGJ5NDjJ//yjyvwl2/yn9/sv5UDNI2EdMzffuFl/qp/1j0DxT3Ue4aKcFPElwLtT/IR
M868ordKEKW6VhHS5deS7vZVZcHP2M0dLtYrvFTmJ55W4o5qIjdcc9Ni+5ePTSqK6Kc0zMn+4E6s
tCcrpBv5PNVt3/2MZiuv3hZpjtrHCLG73aQLUSSLuYAzUfXI7KZxXcrFDdsf/NSqdvLuobXlLJjn
dt1zIkrKhbSr4wHaIpv6uiob1Z5UlDH8YceDIi7TERGhQ/GY32aaS5pfOGnYp8ZK64uNRVxefD3A
FqAzWnJC3uhuPKPiG/BWB07u2iIQeHkZdaQiSsh/yctX3XWxgJFUmeHWz3FuEymMfWEDwsHilIMG
wvgUs2LW3IFDVsg4o4JApkb1K+kGExMNmqFzrgETZWN8O5TIzlCF9bnXdbxaOutYMiMbS3SR5nZi
vMm4zaIjGKB0lX3kOoTnKcvS4xQXE6PG2Lq3JgwmKfH11LOVNPqVR1gzfq7C7B22OQEImuXl8bmP
xgJQQS5DRtu6ZeWgKpYYbhayIS/8jt0froAedgubuW0SuDInxnxiwGOm25GDw+p+lrN3N2BYm57M
yW3MB/6gV384sYqfIm/Kf+ioHElPzRrgLWnb1oAKbGZx/myb/avD4S/cmaAIbwpyRn0hQvOxNLBp
JwZHbsDPmO3ofEI8hFeoxCmzhHUpnZz8GoNeROPXhDyRdN6E8mmQ2Pj35Vj36uIN8B1Z89KUNGoB
hv/UtnxUhtAmUqOt0Qn6odbSO/Ud9hibVDJnZrtvm45E4BkCIlSZDp4d8eTx0s2bRBvLO9BYmvvT
lpPZbTRvmUBuKvpx8Ewq3BkbmbSSs/+YRIl2BfwJC3IhHEp2q64XF1q2M8rex8g7SWQw0nKD1CUL
EGkPmOZdqHcFcALaSeIAoqYQe4dyS7+p69F4wEsuUlrB9tScc3TP0VlTkZLPpQ0x5gD9x3VPISuK
aTH4c4Yl2yV6zbcybWizTJRnAyenmaGmg7X2lC2R9q22ivlhlKZ5b0Bv2WHMZOsD7nynyzm65glg
UtLbNg0unZaV6vPkI7dE9qi13RRMJQQmZNHJezOCulOasMkx5EBUdVZIQV2UgagVUWposHeUqFW9
WfSy3cV5b15ZrdGcEzTtqGpovGjZgoEt0dRj3joimNbM40I28lrFehZ44VRsI0M6p7CximNrR9OD
00Thlopy9kGgpYdoMMVRDyP7WZ+bMN7EXmLjyTM/rWKa35CHtjdkP1mXapjCyzSSpQvIrLzU5Rhx
PbqYtv/YXdwqGt7H3KiPg56YDzFFL0qcQcZnN1f8QUAvQacm41tRdgnZISkT0plHBZxYtic6HESO
m5KhVLglUpAkIj/H4ywG9C66jqowcTcIJalnWSFv8VqUr6Wy0l0zeNGd45ALjKgs3Elb9vgvsBIu
s2ph1YmOuS+DFg8FAJaHvj2b3IrBCK1uT86mfTdaofYmEkDnzVDVz/Ab+jt3SKm4S22GX5ZC60PF
dXRSPWdtcHpYoIl1h9FcQGeLreImw0+wjdNU/1noafnQDkV3Yyg3BsKBBcZBtlGIo9Ut2gvSVmAh
o8xpDMwzJmU9zsDFmjkO95HWK1T0aCsYAjF785DLjsxP0grBF90Q+n8mgQdQFHjMMUOr+8Vphj35
fwYyrnDG4ACr+xBGwvUFc4cgK1x0AZ0NGr2gcbBh3o6pg4bCj8EQKXcIJuaWUIsHJv3OTavsDkBS
XO1Cvp8DRij7CE5OHUXda1BFUm1fx6Z5ahJDHbJ8spnlCnXWUpGzW83Q03pwzGHhrSBoW/5oJ0uD
qdAk17q5tvDbGlGDMOtgcknWMBNCGHFMtDdu2zM5nOv4Kezy+RwPaBKF0NM9UgEV9GC+dx5e4xPB
qL2f0nqH1+YQfsejFAyxBTWqmN1nlAwpHDhizXHU0ODIMNggn1GXsECAzzWQLMllmlLzVlXg6esc
HygzfQ2EYx65McHc0lOqxFLv6QGSsNta8V6LjPLYiAojASGrN3Ku8Wzl83Ai4yWEDQ/9pWfd3KlI
0qSvRuOwOGMI+C8akXTiaGJDcKErWNjSoyUMmrqmI2gRptJDkPyg1wTfIu0YYknoEmRSFgHyIPLI
sxR5SwFO0XUnddQySHPpMjDBSjFAmnLgG5/n8RgzAT2UxQASyTQpH3TClQskYC8SodtT1rriVgvl
sGXDlMHkpfm+6HGQhhqWbR5vFtF+DmmRsVugtZr3jWW6P2NLj64I4sr22qK191Di6GvbYELTCfYN
ikiUA8WC4HRxo5WVzDQJHt1pWLDKpuMw3cINrnfaUIw3BitHsIAx3eWSAPhFjVGQWma+KxMJ6UEn
wcDWoLrSZkgUrRBz9DEIpyfM8QTPeznBl4Y5rFDIfKu80NyS0s3tMGBb2yDBW66iyuHYvsQw/ZAB
gtAbV6aYsxyHlKa6s5B2IMEqbpnx0zk0eDIKq5z3oOO6rSo97uGkbfek1QLdKUksrlN9COKpWDeQ
CWEP+x2DBd0GoWdwlxbkgucqRC+VLrhRIQ2ku3TU2UNbPb9O5mG41zSg/OSDlofFqJxjP+M612wC
lKmG0H62LDOdSWIqjXt7h4xC7ZLSGYIlc0Yy0+ase6vaGpaXPloEnSsTyIQaJhyOTR1fRodY4tx1
Y1wcbte+gPJf9ua01DdWnk75HrSmkNs0opzbd1nXhWeVIKvf6gQODvvYcFz7QHDUtFy7XCQGhs3i
9I/KWmrqqHBo+61FY+7Mpp5XvmmsbWrHmmkJAqcYkn1qeUYjNgjxZ5tEzDYatJl4YRKx3qNltATj
mK+j/f/rKuj/o/oGRb6FU+nf/1E//Gt985aUuHl/L5bW2uaPv/FHbeM4v5I8RiaZKWzHpSTBhvRH
bSONX1d/uIFcnXMNRgMss2XV9vFvv1jyV4zuCL8k2WUuvAEE6/+sbXRbSpulAT+8RfzR/01t83cq
hIWnyUPmr4NWwg5F8fVXZXwvU13rIcofBhrHG8AiKHxFzzF/I35wgnwdHrUjoAtsK8cp+r1m/kvJ
/OfCyvibJ5gX57alXDc8j0+D5eKvL16VxMk6urccTE4VeoIB+Sqfbopq7/QBCizFjuN8Gv+defu/
fdm13PtTOTdYoQ0/mpdtvzFHjovbQQt2Q+4jBAy7K7ve0wf90y3xR0n550/6Nz/Jv3zQv/lJkDK2
4Sp4Q3KNkO9iSOA9u2iVbhBe9Pxfv5aFVYQP8Ce/ruXisSPRERM+dkbjXwyYXa7VaYTEA+foFJ5i
Rwa4Hm/VGoZkli4n0S6Ld2ZFfDNBGj2H/ywlEh2STSxRxlYiO0uysFELh0gBMHT75UwlNDVshktb
2FvDxZ2NwmrYL1J/CSXxVVVq6PuZw+CQWh/rSF3xxW/MCY9SubbTW7PoEYNwhbOG6Wk63YZE4GwZ
2Z4tx+Csg/iB5MyuhMvo7kf+t+10uDyVjhBO3A9RReIp9mbyJCNkbUQ8glFEVZfEp7Bqt6XVvmTM
uzGJqifTrUdfm+WDov/9cB4STE2iTg7TtOhQRHXQllW0MWIAEk771s2KO898i+cF7lk5P9kkQOH3
IT41R49DBeMbZneWzAaJISOWbThOov9hVt6NCCGhesST4A0HO968mmJ84mi07bqOqf30Mgt2Atlz
ZbEaS+JQw20G3GuYNGvjIMdnCD3ucud9QPPPCQHfF8tyA9RpelIdgRU4+V9xBPLFiMovE43zJjKA
opJI3VaGkFkdmuyHUYpPU+PvTSbfhMiSrSP4USIiVt11SQUrl0tlVEE95ZzOKQkYhcUHrZm/ldrJ
qbJiR/yTw/jTNwoiAkoOjCvbbAfx61VGpKgCKZLD/Jkt6il2zC2jTD9p1RNUHtjPYR2Qf6BgUy+f
plk8RfUHVTRFSJNvZxeAv4fgy1/R3Fla7ORUv4ZIfjTpwJACvmo645NdF5/6VO2SvifFkJ9TmOpJ
n+3bubpzGkKmsg46FKBTzrju1u0R6zjxPcAmOuUAd7AD80eqasds63pJwpKpUT5tBw1QauEowuxM
c9wWHVfNrTkVOPrPTvAZj8qtUA1U1qeGGSowUMSTrJjhVLwDJ2HQmE9+dmBLN9hrcITi7MhoD/kF
qEzwqu231LTQTFTdh1ehqKenonawdU4w/KyNRjGm5wl5tSTlIAyHQgn4yTCq2m9c3khjrecrfFa+
Tk2W6qk4k5p7aJwGX0HDe0aye/GM9t5a1haOYaA8JbBq1MDam/oKz9TiY894qqTXtieghJ+bMVqJ
MV9WKHKSkDomzpqWW2YtQ5Afrl+0t+rFmvCNmcgdPwuKfM8aH3IxJtEG9co+jhuiD+MJN564zJJh
xXr7lsLricmtfhipw+DbzS8RMSXIgehT9ZZ7TyI9p5OcTxfiG91U6yDbtIE2SKw5632j5vIxK6ab
eYV6m3n/ajQOdG9t3AFjtX2s/wyQqR5pE+i8gKz90h4+c434gTnWD9CG9zy+V1JI3EE6c8zadHZj
1t4lJZn23dCd3bp/0soWbtPA5fu683SOzay7JUkg9St2Ve4EkPlBStmZtGGEoI3HBHklN0yg05oG
FErdP/PMNhbpcaMNXFnUuywiTBauNk9nFtno+vTPwugfGMndZAKIi8WTaqy/mHSM/I7ojMHilOo5
09MoucYM+CERwHsmQv1C/k20AdYauCSZr8qa2R+fw7ElPMOmS4J3qgYdSG4M66dvRPnCaLw4rreT
C3h0OwsWs6hPiD9JnnLzuW2EtacNgSiwcBjdMxVweCDjzIZoNz/3dT1tQp1vPg4XaFws+V/fJ9PA
uTNWJ1R/HuwhQ7oYDxAU+FBes9EdXiSNrM++Y6EaZ76R3GXxVxBQRXjv1lyKlC/VWsRnm8M9wk9/
WEznPjbnAPbYU6/4TULTLoRKX9pxotQvnzSRtfs2QdXkJWujk5ti6fdESr54YnoCefPUesjOtPBW
d7id9QTkcpSqJ2xh+0gmD2gQdyyq3IyT9Skq3ucwrWtMC+o2sZ8ayJ9RzeykNT+rdH4SNncjaxli
WPMyWfnF0ItL4TU/vYUoTRxCkVifY4tvdFFcrk7L9vh4Bhqg6/SrIcY9lDMJSsUppAkw6FwK9Ok1
Nd11F3NZ1bq4K4Kka+lWXFZkmlhB8FlNTkP3bJY+xcO5xZviL16EDLEVn4nUWDvT5DHvb8chaJb+
ec4OamT9RLdLqAgxEBulzXD22tf1kswNW4xACEDqAO3QLJ/9bAQAzwc0NBTLzYCWdL3h7bp/BfBz
KuE0Bd6y63hNfzbYR8HGBLLrv7MjU/8JVOEpX7gXUknSgLtIqzuztb/GZvStxWa+SaQVfA2JabJt
BklwkJeEgafifNtjXBja/H0xHMi+66pmh3q1mYyMnkULeS5f0LskU7ILp8mvpim7uBNGXgDiKBHr
MPUn2V3SGbhtBfBi57ZOYMT2dVuXPEJxO6OPKC5tyUMh1HRH3P3NEHbnhqbfZkImlK87X4wtxkz7
i6VVww7LxAN79BVfYUg1W53aTES+Oz3VSiLVsoHPZ+CjQMZ6P/sIFXjLDhAXOszPEhKqy0fo46Ta
xjYl8IJGWOOJJdWnJMqtn588iX7ZSfQdqyyYJYgsVKBxBD8NFWx31U6PC+hMXaIVEJDz4KMsW1e5
39pGMgdmnACAcyMaSWvIwKQnGSz5fdTlYA/5UWyqH51NAFxh3REoYrABquuMf6Dj5KTj9odaYHAj
Jg0JaRHkDNw1Rq+EpfTDVeo03KWQ5soCwL3m5Btr0MD9JVZD0+i7I7mVmwoLh67E60QOe1dl4KyR
uFTtMhxHB7veFHm3S6su8RJrrLHWG2lX4ybLo9IfJ6yPeV6CmDT5UDjZuJy5U4AlyR5H7DMbOPCh
n+X5OwjkgR2ZtrVkPrkhhkNn0W5JL7Pq1KcXBHErsk6d4B2NU39MG9QnHvlqfiQvgxO+U7IyWSeE
VutRpsbazNWYx0Mi/SoCXanAWm1Y+O610T22ZDtsU7FSP2t7UyJLkCkHOD5Kjbt0mnHKLu6B3J9r
sK+3JmOBq27JniONxWdUQtuZdCRqy1f2qB9cBq17B4RBjanPVxL5m9OFatMYBXK8xYaQ7k4/FlmX
pxQZmzsi/h9t15/78dHtB2vjCm3L7lBxE+mwjnX3NJvs6a01abul+2C1wxAyQm0xF0Jd1QCBfRoe
U2MgvdMO36rV6v/7m4Dd7FOmH6z5VmjLtaeSV6Pwkm2jT7TTzXzi+Yg5G1RV59OME5Dfon2q6S9a
FPZ+AkPEMZV+WNYwA0+vESGV8dp6bIOKInSTxdbjbCb3ZiyLrSSa9NQKq6SlbBgMI4BxGhXHn3o0
20Apl/YEYXGJeWrZe9MmRPGexvXOlkdVyffQJXkYFZQI6nZrLOpjlDxUhPbU5yTNjyzAHAp6TAwu
kism3TXZnqIi8yvjlNR0PzoeTSiIH0nBDRGP8Q+a7IjAF4mMgVEvaj3iNDjxblOwkjsiTjJbfSz6
aOxUmSPDQAAHLJKG/7rkNhqNnXxFaX/dUSwUaIXxeNvhmaSldOupPfhQ+lSsHhHauAnhhBjK0nct
UR64EuZaSWAtMWYQA1GYXCstRKr1EeV82R0jp51dlmd7RZRbA3dap5adqpifIPylt5ck71k/5jtV
JFQgwKEh22s7DwruhuKWkw1BLUQo9CZyDeKoZdSx0xtohDWhPyWrDycStNuovnyGLZJ+J/6pYtxy
2DoubjveFcnMMgCI145CDGao7tIOEqM59T9Vy0Y8qeydqmj0DUHWVM3IYJsVuDzMwaN+iNjRgRFz
GyNHMdFhR5W9L3XxbAvRAOlHcdxGLqYykiUTwpjM2OBakVwOxya7r/WeqdoYPmbVEIPiQeLUDhxb
BLni+zFlPSJ7xoszVsViZDxpm9eI5N/jckJlSVNPCvJdczH6yrJunMr+GChYfXjkXtDaot+5lFut
JT+KiFRrmvun1uZoW1dkcDaC79WxOi9QTnN0bLTMsJ1SX8+Gl9wZ72Utu41RSa5LGB8jt+UuEGF/
IUdoO0pj2sUyvdGi4afdqnBn16iBqzl9MvWcNjGSwyNn1BubBC5BUKOfuCbxHWJsrjqOFr0BtaMh
Y1SBkOZMicel7gw/7QaKDWSYMeq8LZXC3pmTLojkCs1Xo5937jfsKBixLO0hqeW9qMeVewJCPDcX
DBwyAuVbc2rG4Ib8nkPsjA40TA8eAoWzaYcP4Tkvbfu+yxAWxyGQhHI8pcBfLb0ihIVMu5E8OGoO
aW/tpS+P/Ne7XMgXxoizn7zR2kUe5HWylFhtxsC0XpB69m8q9x4YzvVHTlYVDUoU5Fw1Z0tgAEv4
ZF9zEC6CUfFce5N3i/GJipyWQTygE3W6Fu2o6ULc1cWjLaxbzVXvFsrDrTQQ8eTRTTphOipbTtu5
MwVFrXDboJzvY54zo9MrFI8ltbvbxVuuLrd7P+2Y5RJJYEXQzScsDK7Vrl5tRRXX9deqXx+3tJ0O
Dla7pcDsKObFW6tNbk8kHr4ivnCSthYQ5cGdBlh1C/0BiorY8dr7KaZibJHgUxQngG6pMYCNm6cB
eBvWZqyPjTvv+ariiqgGxziULl1jR9J76Og3lNkOyj9rDVitvtSJ4HMz0I31uc/prnrOHIiQM19S
Z9uY1NWtHu9rpUg5KM3vJVLE1hiz01jk71KLX9H5ZuhCdCJ/ONVsart5qywSvNa0o8yAsaGH14Mo
mBqqQBsbpDhZcdGX5jOb56PFFux7bcn8PNUR7Vbcv/QLD05XftdXhFhVgmGp6kuVaG91RPgx52xm
cjS5xxlJ8Qiw2+GYs4HHeN8z9tve0udG3da2Hzq8qk1ZIysVkJwDmTTEJEiIHIPy/Kq6H2wq2bCv
YgS22XtqRhgRS4IG8MYseGCyh9Kic5gtDLHC3QhMaOsMjDXINLhqSz0YEekrWQaLY8f70ChuhEsL
LCH5Au0fOGJAYTuQ/hUa1D2Jwp9FV9+PRfxAaPxzmWJkZQJJyR4DD4pyFlWpXZm6jd4wxoOZ2NUL
01oGS6VT7UN3hyWUA89kxxtPZuT5uMtVvZh+HvEOuLrXqjUv8C3OpgNLptWrNGCgtB9yUx2Z+uyK
nJw3y7bIcLKXQxUhGA/ppKR8bZxqzbtay3mXETpnayVlzZoVWFQoW4ncDrrzk17SP1EY1UKVLvus
Gy3UZMWd05GEbNBN2s015V1P+vF24GC/cSYWwZAZm9OMd72JJK9DUekPuvPscEgiTgBMI9YHX1qD
cwUtBgWgprvjYcYziS5i+OnEDnOHQJa48fFkE4vdRZyRJNDTnFHPxsxThmTF6OuNAQAkRGs14J4t
svKwxqz4dJ+fwJx4+7W+y0gG3M3Ni6CD4TspgTMly1uaugGGXdz+MZ+gqW8GyeMYz3l8nSMB3GA4
OFW6uM+n7pss+9XNCxh2LOabTLYeCwpoSjNxgllmC3mC1nZgDO1PXTdv54QlLCZtLisBZSOx2TiZ
Gs+qV5ADkriBirB0JDqSbjsblTpoOL88k/+q8tp8GVJ5PTTTtGfiRaa1tQBWzTCdMObZmDru2dFO
72WkFWuK2MUEW0DMHk6hdanPdHnSw2qvqbTjmUs5scrQ8LuZzi+6Y3CLWgRsQlfddl7M97hrHxGM
3QoZSwDraB69eb7KDbJ1kLkjlLW980R23pGEpOMoxG3eVPaVWsTWipopqAt212JeDdcxDaeGSNWI
wn7dq/EaYbmjTEtjqibPY8O2O2zrABeAQkg9JkqxealIyS4Gi7NmzMquIANSag2jLxyXk5wM7zwY
98WEbb/QeZBqkV+3OZ1MBQpKTdNLmFYofIXu+uSQIn7VOCxLsz0209e6mD6N65sHsxeenI6ua1tF
AQL13h9Fke9a4EogFBAAL+ZOqNBvnfajLrTvecZ91mUqPy0Zu0Jue2hPuYBIgI+MEV0OlO5+xYxG
2UzCt5d4QYnS1cfRtDfi0N53pfeMsh+Sn8U1LZl+7WyXRHL0rKmyTvncXjl2cUHQUuw6jx0TmyIn
FiQ1dNq4MuV+ciSPDyx/g8AfCsrORM5E3lnM+HoekVZb6/2Fgy0JdMD661Q9303cObmmdZRvP5zQ
ol1ni2eM1eckL3ddlMTgniJKo+/kLE/X0ZaKmxgfyGBVYazkYZqP5cJwcjbyn6XjjKAYkB5AEu58
Uhj7XWdwz3Nzqys6vh/20NAUJHOMrhE8J1O7HcnRdZS6LkujYMAqMpyB2nsJkhsD8Fbo9ZvX6uMG
VjwRFl1lnKJXR/vJmNtDzc0CHHVzv4lJAg3sFOkNQvBDD5JfEZiRz3N8NtoCSQr3HB+FU9YwXRKz
JNSMAsJbDNTpZAiUivV9JjQiKJ+ACO0KZET+aBOq2sim8hvFiS3D1aYGHAumMXp+JwuAajHtOZv7
z9WcG1s2JlLZUnuU5ehuEwRuiIpjsnpCBMqyLZAWOXSCvGpdgCLADYjKv36y3rtEFs39ThG/gxXx
xzQR+u7NxSWZ35bOY+af1meHzA8O5R6rSf6eaB5BFCVOo24xMEPaZBHKtQm40BuvpuZ2ElhpKfYA
4k3V09RjhIpaxgGhwS5hDOvZWjj71gDDoNGA7lFGe5VfjMWj9mGH4dWy9NIvyCv34RdcMBXs+9pc
Y1usvT3Ge3QAx8Fq3hr7OKNEo0dKSd7Z4bsTJvswdW84XO09C/ybh8NZJoYHNcd9MZV5hWCPkNWZ
RNxVL+zQxm4AuHQ87xOfwq3at6xFl5J6LKf0RocNDKx2/PAELeXEyG+cLCbuLeLgnhJRU90r59ok
hp0WP5K53oYwj/YXkyS23JrE8ahG1OsOxqNW66zwJCiMa5FBAg6CwfhCKNIRjb5BZyCuOEubq7p6
YzXNm0t6Cl+4duGE+ob0ioSB+SXF7MCc4NIZLHaTBoFb5ptFtG8qm2t/qquDQ6LKplUViT3hCyjW
RyiJZI0SbNtPZ9SGLGQmltGohp7DHf/WOcuDpZXfrZbfyDSoTB3JNrOtcdbyanwlNUEZMQAuNsts
sdcAB8R8s/GtB6NAQh74S+4F9AfVD1PD8dK3rGct8cf+/FwYxmszu1wWi1ztnv1OZBYNz4qVfCjQ
NjdAWEviYL/2HSS+pzaHHUN9RUg8u0iTdtQxE4EgKj6PXrgzKGtz5kPEN8jIt637Cj78gxkSaJFQ
BCIg80twThvVuVnQ1py5bcYsTgpFYuyBQ7XHmUfS98JwDHQdhNPkFhLNQjpdqrEhFIH04hREX2Le
dvSXyE9xLb921B2FpKR/fihD9AyJcM5ZVy1ncrZfFtv5piPh3oqCo1MMgnBnlTcEyRBVHuO4GlMq
dz0aOHRi+1ltfmu1gn1+LfLQr9CoHjnSIddBHf3egmFFbMOyn2grJ4SER2gZo7/MEJJ6ib0s9KoH
YzRdrE509OaIXI7SmeujEDXZJWHvXaYi0IvPafTesdzcaYLH3Paa72pktejxyYwuAjqM6fEa8Zh7
M6PkqEvpsyCSCnWStqeEux7JET3ltbDFSAuApdgYPFY5GPyNLC4uCkDghiyQKq4wrTpU+zDCfGnI
x9GI7ttmoIFKpPd2Rqq+HliahhaRgZvgytYuuC/brdbIO5XiP0BQBHRBP46m/lxMRrLvsBmfbJW8
YCuOTpqRd/tsBvNX6TG+2EnDWOI82c1kHXKSyxCkBm3ohFcFZxc8BPhaanFoQe+OeIlvHHc4Vujk
g6UjnMsyUDwuxChU5mM8q49OIxJGo+l/xWGvvbJNsoUU7spSYwQTUs0PwOn3+N3YdJFoEFzssFJx
zQhB9mgAto+t/VRoSXQ0LTs6aC8Ndgejp1XQIoes6V816zn1ay+MNH5AKu5RALAbKOcmstmy3YGY
H40GcEFTdZfb58YkSOkriVKr5SOCyo7nOUYp53n7JOyYjYLowJqXbr4WehQLeESQFfY2xLImTt6/
bl2I5JT4eo5ANsNfuSWhhahF7WduWByETI9oK/dON0jiKbLxJlmifVN0qCWncAAcMr5aSt64o05D
YX3OqVd+mi3fu0jf2wT5c97UcHjjnRvyY70uJn2grsxtOMfB190wwjrw1vdYrcetJlu2vUvroqnW
ExF9RKzj1bYqifiJZxqhPa7umnEvwg2CLit+JP44Cqy626Ih3g+G66xyXHESqffmAYI4JeGaHerO
hzTjBJBKBKK6MawLUVpuCV8r+XLCy2A9mDQWCXdCclnlO5affpfkA47vllJNJ450YVdeuoHRd0v2
OlcoHaf5ZMwk35TlsnWk5Bk0i4XzCW9SUG8gi9MORGBtvIbyidqLk6Ou7Vyl/0yM2th5sSdPozwZ
Pe5h3MYns4vASwvLhCLXq5uvfxu60dhyoxoM9FWy90IUWgMuWj/nKJDobBEoo6cDclqxmTgd+7Xp
AhuZ6ye7z7KjkR2kugiNZzbtC3sTxR3oCjVXp9lltY6MF5GEV8wr85MxajzJMW0KaLZwsnQzOlbT
CDMOFj/aMaoe9scDnOo7mOuShkWR3PbEN2GQb/fKaQdaCsR/hCL/1qQmwFAvMHPre5XF6rLYM6Vk
chfTmdlHS/pR6igx0YkxtTHg+Q3hqz2CWBK8fb8uXucJpOA4Ef+QynMJc3IZSN10+vTG83Ti7Jex
4KDUvJRZSDeKYko76UlHopWRfpt55zyTQ3plt9R2deRtk4yilU37ugIqRl/fxHPVkHgkK+fHxADe
FjnPLKB+33ZxL+HZ+y6r5m5aN7TFvjWRnbHhoZ+LTcCOjMHKjZFAmO7Hq7QnRRZdxN1IHbGxk+47
CUsQ5IiwqxPMy+AzclOn9Rbbyabw1lDdaKE6jMKXqNe0VznupQk9P10eq2YcNkp2nx5z+a2GKNGi
3wsRheh3k1aLlRIvMTNa3Vpp4ux7ab+KRCwnPasW3hTlfknr3Eia67qMGSIVY3ck2v6mqBtBsDv+
Bzvr9pXJAMsIxzdtKstHNdCK9Yi6oq/1VM4wUqZEIGuFoAPsaM0OZ/6JvRwjUQP8sR5vJHifg21G
c8DpZu2Cq/Haqq14R2JmWVukbFGe4akFGxPGjwbYoS0bH6L4ciYfkX+gXNwwHT+FCM7praXeKSrd
82ygIqoL4y3vBzp4eW4EE3fjNufm3YdZtOwqzBtBoTH8tMoM9u78UzAQ2Q44FU+C3lJgZeU3cj+n
rSdQ9/JIYH1U+zF0MKs33hEnVPi/OTuv3saxqMv+l3knwBxeKUqismRJTi+EI3PO/PWzWN9gpttd
qALmoY2qctsSxcsbztl77bWuNeyOZHk9RAKDb0L6GZFpSce2o70rtCJqkxA9uT9rJySABohLrTHr
r4U45o6usYSysbEWFb0+05jKB0NdBi2C6za3zr1MoVOH7knXRXfJuI6RPHYnpOrStgAJsKDiSsiF
RzGF85BfasQZJ8apMHyJYwdu7u2vLzmr+FaRMoLjUBr83z/KIgOM6AgsgEWh6qsSMMf//Cj9Q771
6/+FNzQpz79+QyjeIk+2E8QKnCwwejUquLGK+0g9nl8bpU24UiLvLvpIkKfscEPNXZ2SngxZKSNZ
iJNNuvA62UKBMlkXiydgoRTSaA9BYbmStYqFbHb5+ycrqIS3Bx0YLGQ+kFWjwWDJ5PesMb7iy+gL
EkCDJAWC5Z2KuoeKbU1nriHcov1nXGtLw8TYVoiddRLlolhYpr8cfTm8ZCHd41m4jgDmC9sAIdmi
aiBsi+nv83pXiQV9MoWr15Pom1h7oQdJozX5KiqKlziIGyoJ/UuUkpc1eN0BMEmHMlpNUQeQDgGu
6eBX8JnHWTSvhNN9KPp2RV8fB1obAoUhDNYK+UTSAiy1nGrdAb9BhqIFOFbOWU9my5RG2Sq0lF0V
elhjw/ghxVq7EuL8PkB+CWZH34Tui7l54A6m7VOTe3s9Lq5jDOpJkpuzXsWN3es9mpO62lGTytCb
wbT6xRYSZIEpRorVjYLub6ERas5fcyYEcqCM/JvSIpt0LXlCv+2kobGCjlpwe7cIR6mUljZq/p2Y
zk+6ijzPUobwISPjqOsNww6oHC4lv7a2dPE3pUh3uZfzVVNZHH1634nSlJY70ipTR58cWEjB+rAn
6c1QahBZ7KD8ujkqopyup8kCgDhE1rqmrUb1QWvvqHQiDt64U0K52FAADEkCstw+WTScSLe5MH6R
6h0/IaiwzUzadoE/bLIa7UcIdZsEDWxIo0YtL+uabgnnrF3FGYMdtZZdJmm5Iw2B1lcR43sgo8xu
iVFw4qL4BL1pIKQ3H4qipzJR0MWFCQUndpYhdYEW7dRBWyVpRaizDJE0rPtvmQCeNk8Tznj+wpjy
70jRHrV+/CCbFVlRqO4h7e3ovTkUhihGSko5V5aekOWRQ9ZmNwaxdlRHyWMHnVRuE0zqVT+bQthe
2lDk2O1TsBQl+BQiGt4693QH3paBJVqngZ2my4Tu1rZCj8qj0hkHz1L7tWYkFM04kLtVk5o7OIOQ
pmqBMCnSxzelUgfbXuMyGP7pZk4u2OViXnMGseQ9wLaJMGNZgTxfmKtY6bRj7tFhj4JDTZjfET2U
vKzkSDwbkpcts1JBUE23B4XLr4zx2n/AvSQ5mqR1D1RgW6cXNOEBA5XTgQNeEKIyXBuV1nolNOGt
VMFhCBWo3NaCe+irRnpHslMtSiNnAxzoNDlplJPDwoFK5QlDDu4B1+EYg0Mmrh6tqmKEY2R99D32
poPYZo8NhqxFMejJo2SaMZUC+sJiVcBx6evosZ5/KTCSAFt+iWhOiv1HDwDtomGTeh8yRARJZJl3
JiYK8nVh3JFXYW7tVKCGMZ7wMZepcCOPMisUib/+GgWTfNQ8IuyH8LlNkN4XPb11zxJoLZbCOYg0
jew7/Eqer3ZH4N79sc8KyAUBfcz535uyb5Y41jv6VIZ2qKUGgoLhSq1uPjaxeW96dJHZ9J4MPfj3
eG4vEHaL6d1/iaaGnPegon3s16CJBxUXQhYNq7wPKyhfQEXMjhshDGTZoHX7oF85rtDXa5SpdXVZ
5vRGK1EaDzL7EgojsbKMm/SNDN89sIn8TJRhT/rLse9BWSZlbJwn3rEQ6fvZEwBELXlINaZjOsAp
tVeL+azL0EXx/r24MnZxD11YqukIEohC7S7TZsGO0CzyAGSJJCyrMNDRBRgkdakd3ZPeM7eIdhTM
Hu1D40e7poIoX9Y93RotPldh6LZVH22HWfPlTUzyXUc/eVCSvZeb/QIQt1caOgCskJ0d2ykWgeYV
q93k0mSrl+lYfZpeRMEtPqKfj3d+UsCAS2GctVnqCEWFP9ubz7V0SRY9clAmdyaRrKuhMLI06EFJ
109fTwR9rBCCFQgEyCQwAwVbUAjHS8lrNuxJJzKqzGmvaLp+iNhscmgiPFAZ252k9iTwUQI+GXm0
p/O1q6uK5BbPzFeFGcobJoTBZfhpvLGT0A0lItZpBZuQ4jk+Nn62RgpiwC3WkgAuha5zph8yRxzZ
hwRTx8khorGoRvcaY+nZHwfZViiKMW1PayUvxy1HIayej9PUTaBnC/JXS7QtmUL6eB30wQLWL54+
0doiiVtkuaLS+0+YSnxc3i3p6eNATYCLnDZJ0ExnY5JkKnUHU5TiY23qq7Fv1X1CLPIS37m5VWHb
g7QnQSsRx3XnEz9CHMWJriBCVUV5EqLia0yqO7nIBiNrPOkFzfJBk5SDMDHjBnUH+4tZy018jaJl
Tq0Wa9keFydFgWiEd2D15IOyJWY6xmucbln7vSW8omwhjt1TPtAfGUVrXIQtuBl1UPudivt+LRun
RiXBsw5o2LSFnG4FMMnM+u1+QF62MUcidyMzL/fszI4YhrpVy3ijtR7PvvP8xrGOOM9U31WDNWyb
Qa2o3YNcK9R2STu2XXEySbaaIVTLfkSJl/svgjgbrSgZr8e2PI9DytJQwc9mDX2WZY5BAVBnij9u
ZVRHSxbAq9VJtMpKKFhejNvIIlI3b3R/25opi2dRXWqFE3DHhsBJWzL6hCxQHLxa9GI9cc/OBkCm
0e0NfHj9kFS7odZPvw6OfJJ2leoCQRWTaySpT7kABUGnrdGk6hdBB+FQtlqybLmeVSIbB81Ajptk
nb6MRc7RZAujDBf840RyxL6eOF4IypguU12lrONZVAkR4y0IGKdGGkWPiu8lWDWzjS7K+s7Sm/0Y
aY2rRtFZy0eqJAkx8Eqpthsj7DkLNX4iYSkiqWnq6A8W8+L/699+fenm73qThSwNXgzF6rTWcBwZ
ilvpNXGvhrhDxmbCVK+ilepBFFGGUdyF8zd+/Ylwn8TBdDRXxBvPMQ9mtVIvXYMNdDH5MKZsAuAm
G5UowUbPPXL3m+9A6nCkc/ZsvnYf1l6iXRg8ScIKfAWF3dRRHzkuqJeSgQCv/GKOB+8Nq1/TX+py
baElFOy5rDIuanWFH1F6wZkGg9MV3WSdLfUP/uGUX3V+FBm9xHkjt9NH+RLWx+nFiGweDER22jmD
aUf5+m7sw9V0AHAuuI8V1uiIIrc9ndJoARuSVIF3YyMfI2WhXON33VippNUWtrgeoNI42Wdxiym0
lQejOHWBo1/8RxVqZ/neFQcmhJoWI+sIrcxsJ9XLEW7tnGK8AqnTHlBGYz2mbM0ws8w14XV2lawi
UpHWSGHkh/I9J3TcTZODadwE4YNLR5y3Uu5xs0DaQ42p/yyB+UEeXwRvDUSHI9lGRbUAvLEu41t6
ZdetZpuRKG/kiswdFzwksJYeo0fhFSkBpSRsD8t8DRRFeVTfE3knk2M+LKbgqzkod6JGGapge9Ae
uz7NRLvbERmfrpLSjl67t5RI5Av82zMXNy7Uj2HdPxXDtnsObu0jkefKAqktbkpmNnu8sqohIVpz
4pSWyEW6o2rYxYLMXXq12V3MHdQkwi0SbDIihm7ZNQ72xOlU904E2Jx+Dg0fypV2oi36aFFvp2vv
Yn/JVzR7MFTS3doZgc29GbfZPn2UTtot6xeqfmkJ7kXhe1ChZNhdux3oQ1zFi3GDoygzcISNyLgu
ned2izdgojYcLYR9ujMPFI45SN6iTTLMIwD3rj66/hMNO1KMv6pD+SJchm2CQn+dbqalursjnFwG
h5SLeQLLh6CGavJHzZb3rXKo/R2lz4Fyv60Ry+7Ep4o17hU7xBMTcKpAAF8ScNara5QYDYvq0doE
iK/rhbEZUxt0V3QH2NVykh22BkVmHlWnvZWr7Mg5HC3BCE90Gzwms67a4Y4ApfUrp97Da9n61+Eu
rKMjcekb415lZy3c6L7j+c6TdIGNumFvGpd29kSKZvxV7cj7IayNYgm11ZWPYw8l6Evt5M/VzqMM
+NSucHM+hHZEUgaAEjcIVqhJguPwlmyrg3Eu1m8DNMa9ssbqndqlYzrDU/yKIeRqXNC45M/kflOL
9gnNXRETF5AO8h19J42NeKIubUSIR1E5N660o+jTvzKVKe/0+WZBPQrwNdXvBFneUeGDQanpZlfr
XYsX5Wt+Fxa0TIq1emt2Zo/cwZXe61cxJr0dMJFwKDfQ4FCBWgvwps8lUBwJs/eHbudOtW5P6XV2
9CDFnWzRja9J7wo3akUEE1MCax3xBkrqo36O3jzaVEtjrV0mw66eisQxr5wTp2+JtLLETffiVblY
lyDaUAbzNhMF5COfEIf1aBtDw3wnKqtZs93IlrSJ9G0AY01/Brb56u2rnb8mRPG7hj6+iN7LudNE
1OOOuCM2nqi/wFeKJNi69Ol2rfGQXMCuhwQq28mduv2ziJvzhN1WY9OE08ZNmYAwz6AG+vZFaF+L
qGVJtI1PdJwjyHTz2COtURagX6sbnoWStWaG/CAHs2FuIn3U2HumNrhJPnm7eAzeoNYDWa4/OLEO
SwKvUSfSjE3sYFm70jlAfbyOYkfftXCIudkMpmwOElwos/bBNk/FRQTAnTseS1a4E/q1AWiAgDGW
mmW99e5qsYBKLVYPCCKH6SxcZfqOD9EdPbdAKdgGSlGrS+kwuhjvVJdubLNg1v3wj+ahgEPhiEtS
Rq7D2dpPJ4EmKjuGg7X3tYP31ZuLaC+sOCXiw1BurIjAALNn7WacjRf/ypLwYmyUT2Ffuzx/EYd6
CgYpfrRF4FaP1RYxUIhSdCGerCVmhkXwon8TM3AxfJqvtvwiUejvgTgDfVgxgI+Wb4drGrnWtvbR
KSwQAIuKY1lL81qRz/EtAlrYRq8it/RB2kinsn2L9umTx9BmD45eubeBbYYLZDK5w1/y5pQwlY2e
WzIfij2crRoD8wYgV/RtNY8kMZDP0bNkqgcQwTR6BcvxNYcnS0Vd67QvKfRnCAkcnW2Dcb4RDrRg
UVmPjoJYhgaIO12CbC1ijF36TtMvgqWBNPuijLa8ah6tgySuQdQ1jmbY5XrYE+bBYyKdhGfAmi5b
d/kcfvmHKHfMT7Hb6Myp51EixGDVOka6RifMJkj9yNxmR48z5RLLOxiAsV/I2WLYIfMNlvkxe7Ge
2aNL+1KwDWNBG1B4o86PHNf71I5wuuRzrAKRmdCz2M27NePbEBgfKo9pwREu+tXvLvqwnXaJU69r
Ih8W5bo8+Hb3nj3Jt/GZ/B7zndJPsDV32TFVl/VL8FgAAv3gkSPwodkp78IDny6cLC9w+MCM/sQH
AVUsBP57iwPXsi4RPA1yW2ijNZQ1uUs807byJIZb3VwOGy3eE3DjSusJkcZz4zYod02iWWz904M6
ODigXsSdJzrGoftuRNej9iVTC1pnjzWCwUV3F14mPuluCSYsPZm7UKHftMzGh2SXZDvPtTj72+U+
cNV31bq0J4SJ+TAuxlX94W0UAiPCVfsQaS4ZDfVdwIGREm6EgcZO+fB2GBTHJbg8v3D7k9buCS/H
jSHvje+csR3ammYbB3ry2oXQVEUgKMVBSKw9Vpcemfx7huZyCWF1OAsrH0kNyloDZbKt5ksezGxd
rE03bdxqOjHC6nNabCS4EuKChhXyB0KmG8fEipRt5Qf+f0OwM9wGAOYfhm5nxKtZWxnbzFX0kfRg
pWQrU9tyZg/1CzuFKL/r6oHYgNq8cZAU2gMbtuKremisaxO5HtvQ1yjdSBcmKORPcninKJg91Kfw
lOGphOe49K/tU1yuYxovGnMUxiHH2JhsXIoPUmgCFv1H7TQo+FRWnIpRBuiunx/LeEtxju0cKqTw
6L+Zr/KBSSL5ii7dq0Htzu2Wymu+LzfBtt01L+pDkaxHOsJoSq8K6S9kAOGBCiY3SB3CWg3Xem0A
JaAoSnc5GJzsBK4dC2CwML2TP13zz+K1CHBu2Bz9QpOt+ZevLbF7ZN94u1L1C2/Z+Ix3ERsWKFxU
cggHZ8F3YZMQf6pkW9xSJr1l67Dd1Ve6nd4TfKLpMH3ne/2aP0fmwnPNm8/2a5s94kFdAPgd8OYd
Cs0puFlYR/RFycPKXWKwXcjbqFCgLJI7+7gme/MDO6c0ehio6z3xPjGHYh5g+drG6LqJAH6g4+YV
T1p3Ec7pFafMoNpsx+leR0hF3xF7Tl8sbCXGiJ3PVsI2vZ34hG7lWnPq2AqQbum1H023RjBNXXFa
aBftgI4+ehxXHnvUdwY+UV7Jln0rhh+Hgnn2GpZO9dXuYSnzyLA8oapDkP+YMVVvPZd9i5NeYvh4
jrbKt8kKGvDB3Bd4wUx2wQvjEJzYOfivPDPJrsu3BRYYQmdEu7jq05ac0NlvG6NgX1bWDVQ/ajpJ
22pHI7WHHXV16hSq6+HgK1YxT4S8KK60f/1XiQmLHVXkYCzJdjFM5keP+IT880V4LYZXMb90iVM+
U3X2hY23YgcFVi+yEVKzPRsq+AZwVB/aAqwj2/qGUBb2PqJtfXIzWFVjtvEcaDayLRzS23A3wWS/
QjGptuSTUWX/HDVbu2FooTspqc50rmj5rcon0eU2eg8ekqKe9W4XsPGTVxSCTdkN7jygYEO6lbpN
L/4aka3J/LlNNsk+f+tM298lN/9YcISy2Cu1CHa+KAQ8qO/0ZziIsmEFFM/kt0exDAAYsfg2PGcP
vG3pLL6KF+VGMYOXxR3FGeEFr0+HIhk5+y53uLnCLiHGl9QTJ/mqvR0CkrnLfvM/mY1TYYuiqjma
Txh236Pvyo1o6W2AOX14exOzpseZjz2ynR+sB7yM1PWKfU+23UJz6mXwmUb0sDgPuY2NSua52kZL
1ijGS/tMqYD1un2m9NGUiwpjiyM7/kl9EF7SlfghjitoxjWP6hmWFyYpiPiH5g2+nvpRfbNqgQVu
pgUw734DD1lZeh/ern7yq12EmHcj7wXH2KbY3AKn7OzW3Iir8sXSmYl4Qvmwv2dmiWZD4GXxQSvh
eMNKW1uX6tLcEXM+maOT439E+MmziiJ0Ne6DN3bV0Tezn5Q4ZCIm7yMFPt/+6gpUliu2TeizWeWb
p/YSKPvkU3tmdD6Eb946dQlgGkLH2hlHCX/hJ70FRBfW9BhQwFwasPaZjV+FveiWGOWXUDVDh9lf
32lbImoODKuhXgL03gZY4M/SdZ5sZpEYZzhjI52L+RBL2kO2pp7nHzHoPT+XEm15h7IPTVs85yyM
5WuCln0xrNQjA4ebFFzkXfCF/dV8SHI7/I5u3QeLgHCVVtlLdhvnGNGFfvHWw8a4MkfxUBifdN32
yn7cRhiFX2LQDcliuvLLhpfGd9ppQ0gExduRmPgNO2LvC+U4x3W0t9EXIWIpOyMV5aQdQElfiA/M
8r49YLc4gIqNbvkxf0OObu3n+qZA12fpPfjXgOfJ9p6SL8Zw98wWetyixxQv4YnpSGbKwXJm0+6q
n+on7aUGmb4IHsQdRoJzueqfOLuqh2wvrYzdJr6IS+O54mkrEZTmKyZPJkvthb31vXvtXboxT8Ud
gZrgQPLJtx1b6dX4zIHdC+16X6CTLJ16JdLyo9n3aG0ZTe/VhfwPouliRGHEDdzM53HYWU539D76
4YnUNCFda+I6J8SXVX/RuMaR6ECOfrPDh0Mc6FbJFl/mB2g4lv2u+PZWmuxC103ZAbQrsXT9Nf9j
vtZ247E4MQuiObS2I2+2WlcP2nZY8wmIe2VZ0xC84zEObCJ2KEkMGl6gTchCSXPrOG+f8RK+Z2zL
Aviu4mdprom+ZAJ/EpjIZ+GCXbjGoXirn7FTyBw8pYtwh6Tka03Ho9SqawMRdG8l3laYs3R+/Ske
4FNpcWGBChJB6FQ80oj3MTS9+rHHzVNgBVNoCKVwh1cW1Ngu/PXvMDEXadyUDBUr3tVSZy5JyUIB
FHOwCyMMU8qUPAuJUq/A5nLdei3IW1HL+KNvkhWjUjsrI9wlIXsvVMooRPv2HItRuU4y3k9QdFid
Rx6Gfv4SIbshxaPs8XhPCjK4ek8YH9ulIf8/XwazOrRqoa9jPSDnrCeOslHZUCZVUm6tL+srr61u
bwkzyB05F0VY9AnLtBA4qfz6ok/3xBD8Nc0FipgIjItlUxERkQTmEyLLyg0KNuboHrEgUnhW8Z6i
5KBEO06fohbdhPjsU7HoC99ENCBhfa6OvSp/yrFI4kjEYU43Lx7Xuw1L2n9l2hIlxZnLI+NsYeHu
Lv3xSym8g9d4MltYSFtq+xzpcs2jIuI/5ka0quyiVwad3U8sj8PFqNt4PWG1oDJD48wrHtX6aSQ2
YDH/OTSHErVI/Qnhj0iA4loN9UMjTDFzJJDuIXnr9YIS6vg0FgJBsaroUllfSaNxjkffLQT5qHDw
BFv2kEnq1fA4HBmyRmLeyImlUlw58S4ezR1AjOZj0U7aKvZRA3nDdO8n+cTtYAOTq5CCx+LTFLrA
NkgPr8Thw5Q1YWt5AY6+wPWUal9nQ71pcVkxzyTkFRhsXUmB6sUxILQE0wlmjHHtle26E/1wEapz
F7M24M5Zw67L2GRapEcoZUo5SJjUNWnLHyNF46UpG54dIs4AkOfhH32aWu1b7RE+Ch5PXdwmKy1h
u9CK7RYD+zEqA07DRNf9r/+H+PkNz0Waw8r/TVhBvEQusKXizuRFfwBd9CGRs04wST1Q4UPkFpiC
jvVC9sJNnTZ2mpbrSo22hSKzGFfj/c8v/1++y/zqv+imOh0i9Qc3xxi0gThRA4Bl3H97g+qItU/p
IKKKIcwCJa/SqXaJeKX//LrSnJP787IlWTEssJ+IJOT5jf2DnCPWejHIg1TRaYGnVuEUq/R1aPTn
UccLP4mo6dPqgA3voFvoOWknc7LNyfGw+u1f3sp8jf99KwDo1Bn1alg/7oAUa+KIPJScBhEsQlQK
YCGEryA3UUWegpNf0J+cgTAM34HuWXfXZryxxU6488e/DIef8cKmSfi3hBZVMVVNtn6+Fy30JFnI
Q3rlJczSLGKBn7ECyVi8BXjRPMFU/3InlN8NQBmLh4HFRASg9+NOxHTspqIQKlfPKPcZfXo3FA2d
JDutdmoQb/Lxg0F9LQoPYEy2rnGilgNbe+QAuEySrZJ4ERJjeKpYae1YZq+vavyQF6+w3c4c7erR
RANSjChTm5TbW7S0wEvIERyIEIctQ7O5/Pmm/u6eyoCAsciaM/Xqx7geiRtjVfJr10xZCHXwMLZe
9n95eH4N0p8jh0h7yMAi/C3DkP89iAeczmNjgX/tKu0Gm+bSpcauNyh+NzwxBSVYo88uU9GBYyB0
dOrNzRBpB/wfA/b15KIHjKikLs793lOJbpTwQZvql9XMzJLiNSmrA4x+EDp6uRZr7wyx8Tuv0mr1
5w9L/g89i1GnyLomE/ckWZI6D5F/PIyWpg6SL4MWhyaCItPIoRXoaJxotYwp93SqwtRNDWUzQHsS
57KyuSJH/dGXegSOMYQRffjyLfnLjKt7PTMXFMLb7an3z15qVn95Rn47dygqjbuZOSbrv77/j7er
1JaeGyFvl5G1aCWoNhiuFtOMnZLS7h7TUp89/a9klUYKtUsfARw1GfK2xeZv7+V3T4/CxC2qKOoR
hv4YAj7CEkkwx8qNNbonRhmPzkwbGQNqQqVMlIvG89R0tNh92hhQhj//fO9++/gqliarIpw3nYH4
497hN/mfMTggKHIqifTruAsRiY53UKYRAVG5Xc9PHr6sGCDIfHM6mahN6kozTmbAJoeNffgi75I7
jdh/0UTSV2PEFFz9Q0Gs4GgknLKtBnv/eOsC7x1OxA4bJQXTqNvOlKVmxlD9+cJ+uzAqpNgbrMay
av5nXkKDygASAbnmO62lxK4ruAJRra0GUDNNhJZ4kizSFjk1QX7586v/bl1khM3EMxHgnvJjTVAH
2NJqypowzpwegdJEP9FN7fpoLfnGnTxfCiR985dr/t2spYoQk4CRA7oBNv6v5zAm0aobkx7E/8C9
RHDzqpv565+v7G+v8ePKQq2R8YkyYBH5HSa9Wqtm+pfJ97djkodB4vYxKo3/jEkLNnMlNzwUpQSk
khbAyCxiDQwwLc8uwy9MkBoSiNIe8MtcMDXRjEc/nCR7YuF3YdUdOhF/qClLAGITulQGFYNgDF7D
wl81NQrgTmEkQ6G8BwVr8zgDo3zjoQi99xk4ZnqoNP78wc1Y+R/7BEUUNVMxmXssJPs/1hRVK1qF
qDAOb4jT7YZl3Ab6vZQRQUGn5TEz6uSOu5uWA7gbH2ynrRRsfQsrc/78VqzfvRPDtNisarJk/Jx0
St0QzbFQSrfMvgWfZnsgU782Gok+7ngZKijyCsCKQNn9+XX/uztBNWkirDN0E5j+r0/oHxOv5Utk
zsZJ6U5T4BgyzyQRlphAiw4/GpNuRQ7tn19xHvH/XmEVrs8Eza9LmqL+3B1bNVmD42jiDlNN+BEo
syVFfC6q6PH/43VUWZS4wczm6nzl/7gynTOcYlVG7prUbiZPXgs9ZobS+8te01R+dz3/eJ0fmy1B
SXQP4UjugqRoBEt10Hxzytdtom7WvZSr9BUfkjDf5HU0MG8XL2q0McroxuVTa+jabiVYs+ZKSZcK
eixJCcRVxE6IOKeUd5yNJt+DfNCjYCtVADck53BstQbs94WYreGHCstBE1H0Qvdpif91LM+/+ik+
MNmbsxCVjVbW/mrqVnkakA+i0qGTOgMyv68igM+bZZBPH/jMhU3PgRLPZI88kl5+0X50JlltRhz4
HIjxiwEUeesNh+MprTYfpLlFBKdkoJQA+1hgbuobJ98gQ5Ju+Bi3pk/mS6qLCFeh62iDevGL4FuE
iefEHh1sQzOpYU6Ssao07VlcydF05tBcrj0qrDkxt3ZH+sMiihEPmEPwSEzlzQ9Pfx4p0m8WJjaU
hMSJzAYEQv3cLZHdLSgc03I3SgECyAHhO0l2UXr5albWO9UI2N5jfMHO82Sl0bm2AhVIU4/Vf5+H
2nbM1Cvm9WdNKpdSUNwnIXmVdCVhpW5Iu0vk9TQGFHZKmOWi/1h1xBFMxGsvMCWuB0/8rGr81UZ8
wdZGl0oNHklQoWgGEFSx3pO+v2qNdZya9ioTiF53AKjJLuU4Zx2rMliq2AgblR+ISLdUBhDLPV7O
6JLK6h4vyUVuuiuWOb/6jMZsoyjS5+gThi0YR3gwsa1U8lubSetioPUY8rF7QONVKM2UmpZlNSGu
wLOwmN+nrPawpo32GujS56+fI+upzusL6lun7iBUyMj5iGrYDornarQFW4J566hzvYE5TVKfCRHa
4LPYJmF2mAL57GvqyY9hQwTVncDSA24XmDtBcA/6+KUKimnfENEie77w0GT1gdDvT0vTqeab1RNx
29M57iy8W9kZa1z+wBmUMeVhuPrLCPnNQkEQrCRRfNJQZRo/JhMvhVoqVyPqaDBkOeDnbQO5dKFb
1CHTSluR9P4ZImBHklEhZxG57XE90AT1lN79y3uZl/MfE6hCHAK4CQuWh/XziEKVpev6Is1dcCDI
07exIISzUS1dmujlWl3qtgjvxYVQ9G+D0XxIuXitK5Q1QWCqy7wDD62Ygr/pm+Evi5j031OHwglN
1HVZMqFi/pzbK3/shKDVM9fHMkC9qzCRytJ4QVzu77yhevHSCTohIT9ubcDZAnm+aVvR+8uiNsOR
f35E8G1Zz0xT47+fZ8VmjE0Y+i14WfMOESBd4/9LheUvbgimDnuIhnGXJYgTlXxTzTSNZvacq52F
rDiJcDTqHwTBJtgJKMsPZ3h/0yH3BORPGEtkNV7IFspZD8b2pAtnhfzWRUCaJsQ52FqEs6+8Vrex
bCR/WTx/N1NxPlJAMmjUNmT5x9mgjpsiifFUQWhtj41s0Xqv3mBQ2V1S3co+uyXtiPRHISepy9/+
PPL+u4NW59VUMkBCG5am/dhnxl2Bu0mKsKOYtJvwKznDON6o1q1Cvdz3cvowCYiH/vyivxlT7NrB
XRsGGyNF1H9ccVHneet3beLmMZJPtIQFWPVJb4F+RCfNQyed4ZEb3tLIuKCi/vzzy//aAv77aVNF
hcuWSSXSde3nxswPk4Lw4TIh0KpR6S12jA5dRnonLiitnqJEv3SYA2hvk3KfCaAteqoTZafag2g+
Va1yI1kQ7UkYn8YaL38xmFRM8rdxfFDaAxi/bZRj0Teqv92t/04TvHEOHWzaNY23P09p/9j/lBp1
a71NeeOY7gMFN/BkfkaY8EFQ/uV08LuBoVD0I+5eZiek/XipAKmwZzZW7MYxXAPCADISCog+Oxjo
vLGMcaJsrKc/35j/bpi5PIjpCpDzebL5ue1SC8CaghmjBOLXW8VbPko3kAyOWEj3Xx957KVLCPp/
GY//3b6qIkdyRZw367zwj4dAqyliNJ4Ru0Lbbsekc1U1PoW6uP/z5Um/+0w1kXKXYkIWlH+Wcdl2
DWHI7yYVT7voHWf4nAeNghtLZf5SCsqe7J9VJBJ3C1tArZllKwWnVTtuQkSBQKo0OHCT8SR4fxtZ
v5mE+Awkkf27KYs6J8J/D61BkAfSN7D9VviApjC4KtrAHOARktzs2u5F8iJEPhGMKOlvQ02bV9qf
z+M89REIpiHH/zkdsIA0FpSj2LU04BKEstJ/m1kLokGozpD3mwamm41BE1wDJJJM8VmlSdySU/8U
YIK3+86bFsAHD7+At6aEEdDkoVYkvMdDGkOsYSXwQzLhVQpmklw5OOMQhRQEc3h19r9JO8/duLn1
bJ9K8P7nDnsJ8m7gm96lkcaS7D+EZMnsvfPov4uUs0ceT6wEAWyCXFwkRyyrPM9d7kIVEnk7KMiM
omNlqkKgh00CTywcGG2nUctAyMy51iBeNFZHEM9COwnRJ0jkhFqRg2uab2WhbbAxZaCfiAMp3lm4
ppJN0T5GksN7Ia4H8q1F3E9I6hVCXNZUlrJnBJ4X6TAN+OSFGz7S326saQ2hGcm01MsXrvfRcHVV
GrquEb7ZPng5V5vr3SbKQaNlCKLYg0V6jBIJpKlX2DlzJS1u//wjrn5cWA6QvrCwVLtssyI1Y/Dg
JOEKTieQKv5sMZBOplF+Mmm7Em/kDcZ3TMI/RNeJ9f36BsN2U+I0i8NVo5B0AptoVkh20E4XWb1h
CHVC8wA8OM+mVLSjW8m73K7x5ew/+yG/j1SGCL1Emsgk+Mnd//WH9L4IjRhp1pVUoHtRsZi1+bJw
noOoe9IGKmdRhC95ph0GInxkvvzvbzh3QaVDV00RJ71fL89noNeBS2vWBfbrcL9z8GVRbn/SWMu/
T5IJgtEykmcgfI/L16/XaYsglvqEFgPndwPNEwDXYRqCzsJ8s5NQeaDN8pVy5dW6NWlK3nIEySc1
GBM5R0U8gPDAzGHVWwx5h/Sdp1qPEZo5+KPBZgceWEgAnD5vhq+1NthQqBJphythGVPPTST86gBk
Z7URmhIzyfSZWzmNZXnXiZ+2+lfvk6ygdYfshflb5ibkJhk60a9V194IEh5BmKo9V4RNkYQ0QdaE
3ksVvqgIvzQCclUNI1I923gxAJg/vxjG8EQumwMeFEleVVIwJ7no5zCMQ+DJyYIVJGNYOgj9mwg/
oECZoVrpgf2CJJWUxa3LaIIhwdEyi6VofjVM9RSBrUneWgfqihdhPcxwyaeDRGraxcqBRW1JINtb
bY9lzr4r5ZPZEsxIeRlEJX1Wy+DBUsr7KE2erVbcpQjVTwqQk2r+NTe1eeYIoGsZLxGqJgRpnXop
u1NQa0otbxAefvMSku2uGSnzRNZ3cIzvagUJmNTIt26lIG8hLsjwz2wDY65Ef4w9prm89iKI01ZE
1lLeubwOOMp6aO18G9cNPcLah7ucZkRU3OTFFz/rVdWrz94gwkr7B7fvcmif28UQUojo2bJ8EyO2
ZAb1piHJORs+iLxpwAe53UqTqpwJzIvOnfYt6eTn8bPv5N8rt1j3onoSPEaZZUODneXZPVoct72a
NwxLrWmQu9/9F8lCcqRyASXo3S0Mr1WCFlkw6EwZoQ4yWtBfa14uM9WKaY0jZDS0xYrBLhEFfOSl
MAsKa5gEiXNXFuSzDOGTbuDaAEMSVaaRELytYRr3a3MRGlXrewiIrIRSmkhtfOe09kb055KTfcFP
+llMwerY4dFKuk/mOPKVLkiiMRwGzSRrlcvxvizxVavQt1e9Lb0i1/aE2P+DIbnzzIrv/fRbJSkr
ZdW96QOxTAO44z6JibFLbOXZrMv7OENQz0zJ+qVDpAqLPAAUsh1jEg42S7TKezcP13/+Vq+1rsS0
JJ3xPuOx36bdNWqrbe4kyarxQbQZuJxVxHei5j4P4nWfBhuxMRaKC0MLlGYX8+PAkUwasboPS9AR
hgt1xr0Jjf6736pPkSm+9mjB+eYXKeqeg0L8ZE519fFKEmlJcjHM6S57X1WwfC83i2QFne6Q6U0O
aOjBKdOtKHpHh8FWHLbzzneWnal96it0ZWDNtYfIsyxpFm31r+8WTV5TFmrGu4V5ylTmbZZadcdX
s9SSmSb49zDrN24vvqah+EqceoFi2zLGkVOTq3uo+ZOgNIExIz6tiPH+z0/y2mSXH8d0RmEMxszt
otWNbIzqvIQn2ZfJE3Jji67XnnyN5tJxjQnz050YE1tyNO2gO9ZGbZ2HT37BlXkVT0a0FBOvXSAL
FwOS1FC9MoqJLmVdfT88n0a3Vk6BiHn5pFr1vSgGD0mk79rAPHjwycB5JL7y5Bf9K56vRyFWn2JE
9gUV1qwhffJ1XumOJQVUjaWo9Em/Zedr9C3jnjg0SOiKeXXypmnZKSx4gfDPPJpV/Fky+NrLomCz
JWuSLDPdu3hZeDPsRC7wfyM6sMgd0PDomUxQXp2lunvv47KXIyXx50cwPOOLnpd8vagpChloVbaG
FurDxD3tmzYXbYJXMJYfe3CMLdxwo9w7SfxZ4Nu49rQ/XuvifbMEP/BVdQiUWehjFZ4NwVRCqYsZ
juQ9Zzjd4T8KrFFVlq6YHfo0MSDhmFuzs/hocX5MitOg6BupxsIhn5en3VpM1EeE6iMy+biTILcU
9stUqnDYw9CwENITlFgXCX2lJFiLisTW2KZVfhqVj4FoRqQf0eZL39RYWnUK40KtRnbF79eFK62z
2JjHSX3Tea+ObMytIgZJZ2xMONiEXOQ2WZVJtxQza5vm9QFP3rkhdMu8Lw5Ck50CBHwqAaopBNCw
3kd1t1YwoJ1k1Q/fL091wa904kMbo2AS2f099pCk2y0sjRJI2lPPQMImbPtJ+mKu8X0mT4aJ3jSy
xSesbL4Ghb7CeG8idEo3RUgbD8NaxCRHQZFmkcFHGxUuLf6UhQpKEjaeutHBBBm+ky2iFqS0GD2n
QLOILBb4YJXb3ulCtFBj+hE9w8kn4Q1EXmCpKr2MKJLjbfiCYYKSalliFAhws2zQpkMoqul8DCKq
4K6KGCQqloowSCiGnGJQ3QeWiFaCdnBbw12iLARknAj2BBOGJzsDZ+1byjLGFsgU0iMyenB0eOt7
Mz4idT5TUsZjhtiui5iuUEM1LoAvXOMdZAVvFvQgwytOpm1uNTN/q73k6OTxUShKsBQ2mCcVSnvy
vTClRzmEtxgHyYPfYk4KskZH7pbEwaOBOJKdQvJGpNhyV67GuQJ7L2JqVSEcoLjaohTWwyvR6tnR
6oytqXeQSPmRQzuASPoSfOtSCdA9tN1d41VPieG0s7jqln/+Vq9+P5JhSDQOCrCVYVL94VvVsyIr
O50GSS6w4NVpkd3mdjAWNUEJqZ0+r3pry5/4STt4bZBC/IPZK2AKsEoXl8XdEw0Vp4NFRvpHEq1D
HETE8+NPWqKr3ZHGCHPI2JJGtC6uowIOQrzeinFWtVZVg18qTiN1BFuXaEoCnA7RTfdo5fLewxYn
kz4fKVxr8elUDZ17TBT2cuJopVEWpY1GRgEOR5iBOK3AvzeCvqP4AFCASZ85sZ3+jsZ/7nogXpFE
3Ik5AskmwccKQ56yzG8DGUstU9/akUwGS0Ms2caIpkE5cxJJMZ9gYa+cMH5NnPKucp0NuuJbq6sR
U8BtqtZyGAox0XwHoxAHAnHUVLMu0U9KhQxcQHNZdUOOMBSmco5aqdsNTCexe1bifhX3GO64xlSy
jEPkigD5X+UiAJhTQ8DH12tiKN5dlh5zMwHDrkIaEMv+eXiaCcpg8L/aYGb6+gNTqSDSEW3okM/y
jzl6Syj3MhL5ZgsNwIUhY+fSbijo6OFz6hGoqf29ySAVrwLcYj2iUEVklDPZrx2iDMg4SkgIh7a3
xPIDFwIA6mWYvkGkQphURJu7rZHlBxjROCqWBqV6StsmW3Rg/o20dJB3sGBoS+hQkHs0an1TiJAo
w9yZVC0c29p/6IMU9Y1oAInD+fRsLjDICv75G7zWX+oKU3QLvBuv6vCNfvgGPbHQojioY9QPyTHJ
XyI93HaNuAwk7Gr+T5e6nKLVKXrDCZKPK9dASTFGXzgmxo5M4rQphU/+rKujZJ15FbgU4GhM5379
u8RMTpNMzfm7glXh4qbnxHO3TRbDuN2Xuq+Sg70YTHbkhj/5M6+NeojSEJJiqMU87GLUo+fACuKQ
5qUl7YsCehRBeSmxTHatrZTyfNn+8429fkWNSP5gbPpbtAFxatAt6Biucj+HAJafUJV5luzuMQnz
t5I+BFWn+Z8vOTYdl+OsAR9LrBO0snEJ/umLFFV/HBRWfhu6UxWTwxqMI2RLC6NRMZ/0pX5foM2E
F1wT3pvmKQtQccw7xgh5M6T6Ejjm5VGgoyogu8IzjUpGpF6/tDqgDZqQoDqB84gRadsA0BuBLhtS
XL/WU0Of9nm/dOy0nBom31sDKw2vAWLb2xod3Rnfytbz0JcieVtMJfs+DyHGlWjCRZaySiL5S2tl
t7EQdxObSCyA5plbuqgJW0Iwk/FPIDbbwDoe2OdZgWgSAEBMwpIps894io7/V99EdUJDHO/Pd/Xq
W8s7q5AKIjUNBvXXt7ZpbbzSXCtaNVn6FnYPFmojgd2vka87yOq8rHA0nvb9Z4HMay8QekAEMgno
qr/NDIpa6NxU1qMVCtVvfs/js/riuQvL52jAYLR5it99fvrzH3ut9yfzBOJdHBbj6PpDyyNaeQAg
GeXDgC4kQa5maoHTGrr+PNE2vindhEl2GsYnf77utRbvw3Uv589+r4Z1ookRxOZ2aYa8Y75ZHBpZ
esyT+vDna1lXItS4EOuAxJiW0ipchG7LxsTQA1OmFY7rd21bNzMP2LpDNFbOwxIbl/SHhpkb2ad+
2YkuXHYTzQzihhIP2rYLY6IVK8V5DRPUj3S9vfEd5YhWZRvZCJwqISA/QXp1dLhYhYpYnq199cFI
zmUZWF6L7V6BxqCLibuk9V/KCkmTPrinbUS7F+WphRuvGdNCi4ZtUsDWxrntcSSX6KYvYvsE7c46
BAlspExgviEhfz1h5kXAOGGsL8QnbDYKKCHEnW1p6dQaHndlgZsexpBAqeax1nyte7XBBI5pj1Rq
S+BeB1t3UHJuEL/E04QuuERjIpg6MhrCgdIe1dDdDOPmLFceTUbEbcG7gaXC3HHbR8zjscEqT35S
HbB7SOdGIGzbQJs3yM96gvtD6PNurrnlBo/Z8qDlLm5RkF9x6P2ki7n20ViDATWJB77WS1BnGKYF
uMuUuHrK7CpRHmvkKEpRfdRSbUvC97HEouyTll6+9vJaYDJgQxikii/fJ+aXDr6FNBB6aBxkBO+B
3dryTCqmGUq43uAOJQ0puMKzVrrtY2kY2YfW8/2V40f3eUVaM5VJ+0a4dsj+j9hOn8DbY25VY2Nv
wVFDixe9hApBdWSz5mENBVjSUIP483dxhSmgwrEA5yHT3BCrvPguHKELwVSGaB7Z0QL8FAx3kYh3
m0sHNeKvwn8rnXiQ+oQO/fVAcDHbsyyA2V1ChNyBiChY5bKuaIXL+B5XPfBbUJ2WuBbAxEW/HUuP
8KFWFrauIB6fonhZChhQhOJgDS3i++rV7urPf9Tvjt9IPwIakIbBlEn4Z3hjPrRolt6ZUSkr4aqV
/XlGUB0pNfNUJlhZ5HK7kCw7nSUR0uGRLJ1c9BWYw8fQex28Qco4WHoB0wBUK03X/KQdugbEALRN
6mgYJRi/BWadVutTu6axTU13V3nhsxBmRzeBGK2pEJFLPE5ydLwLrT0h/njjtuVeI/U1qW1mnmVh
PDSLyI3fyoAHhUo9MLforcOtwGg4RRWbW0xrQPuowo9P7ql4pQUFGwFUAIAbiZ3LrKbo245O2CgC
n51jpBTA96s6mg1b3OD8DEaEu9v2ibdu3I3VID2Q+EG/t0S0Gxr3Vewy+YYEGtntEMUgxR78OasM
1JvUPTs9n0sXvuAPGc+buLxBHRXdE5wVrZQYR6zztWheLcx8dFXx7eRj61Ad10zvjsYKgco4MVZh
YKm47cbMpUxlk8g45CguceEh84VuirtBQA2RvpAARV0Puqb2GzzFu8ciU1ywhpYwF7MU5Kmg3Jma
9xgDQ5oolSpNmpSxkimYu8D6bjQ0wbpfvTqaOLM1RjNxvQLINsv0byiWvjm2s2kdtJ8cX5s5SnIc
+pPa+IIN5rdhUFiGymOR5yepql5lcn3kzR9rT5bI/nNiRSxPLmP+pqnXVlqSIHe3WmzWM8drfuxt
UTlY9AaO6gdLooVQ0vMMyxTLOGKHzPQRRUCa2BrNr7Rc9eGgO9qJ3+Kk+/7Ju3DtVQCQpoiAVpjU
XmbVOpIJYVEq0ar1kxBZSGWCvO9d5BTtkvkc98ezjrUqYOI5tF/wbIJI+gRZcmXQAkHQBGeuDT36
ZYAXu+ssi4YBmpXw+JowfdANJIZrK+PeACddWV027+GRTjy0lj/7iq+0/oRKyOkQxmWEeBl9j8mx
V03kxaugwkQyjf2VmqBhZiB0P1My6FUJZKSdqd1rfAOLyHYRDy1Wdprg++yW5lKO/YNdZfJa6QYL
wNpChBBfLlFb11Vr71HLnGGYdPJMjEMZWywZ1TAmzPP3Xuzfv7f/4bwlt+/ThOKf/8n29yTFeNVx
y4vNf56SiH//ORzzrzq/HvHPPc5tSZH8KP9Ya/mWHJ6jt+Ky0i9n5uo/f93suXz+ZWMeg6vpjtVb
3t29FVVYjr+Cv2Oo+T/d+W9v41lOXfr291/PrzwC1IihPX8v//q5a/36919k5ejn/v3jBX7uHf6C
v//6f+FzERDMej/Z+Yi356L8+y+BMNk/mBWYjJwANTGxpH9p3oZdkiH/Qx3ghQP/waJX5bWNk7x0
//7LkP7By0J1cjUafdOAOyySatilsUsTeYsG2CkwQUX9679+2i/P8PxM/y2uotvEi8vi779AqtK9
naeEw++RSAoB9BvYX+Jv01DTqLsoqkT1rS/KH3nbOTsXn9cD6MNwhiVx/+z5DPCk0n/N4kpmqigp
x9wv/DUhwnqZ5FDB3aYlhVX384rADVafWnKfo+qJNDOxKxNm9rhwhihWFUba0nW69N7JUhWrbfOW
KNjA1qqtclIEYr15rwwbbVOpxFT63qFvhcC1ULza2TPAsIsw2Z8XRlonewYOqHd1+CLhlJOR6L5S
Zyyra0PY2Yi0DRXGQzHqeciNCI07R2hmhZtJT6EhHbQMYXQpaLdgNaqvXY5ibN1q+iF0UChFzTOC
FFd696pIxC0z5Hpu9PjyoZ2b7yMoCHu1tNOVndhfzkVj+bg4lyFTivKxZm3GcgGN411THQUlIXaH
yUe7jYdFETjtdtzkTQtXVh79Vm7KAEyaJCVhP9YeF+/bSRuwbzyRZzYI5jbVCigzZYDdhqPiGG1w
DViJkRf1hM+7ODqNg04yAqIIZKrRVqgrZD3dAMUiyPP676u2F0VbnLuwu50qBqrysdnsifS3+3Gt
bxJUOUywPtth77ijzHBWQ1LeXIgAlid5kGdfPVgrM7vGngFwv/mUMsGIrPQrYzBniSzzFMf4lhA+
GndNZ6RfJcnDKi1Xi63pV+qDJCdTo0mzr60MINtQmCuN1RpPPCYkdO4MXyeC+q/DM6dGVZsIyDI1
Kg0NJkHyNqaZ3b5v2l6AS6stDIJIer3UY1GQJ6p5QxLf5gNJa96ITJhlqmXeGFJi3eB2ZN1YugTm
QlK35/LKje2NITvHsWhcVIi636hhgNMQ2Yr3c7iW06OK0kbkP/xmR/S12dWiVg+qx+FcaHm/LnaM
Vc5lhRchj+YWyTw1fGNbKKq7lIrscdyqepWowLh6ue0KJMWxvC+NbRiSvgLxpszONeMcl3Q0yWSy
VsN5xwXN89zOHHRVaKnvxoUYwqk14FhE+DuiVzRoc8feMYss/7WWigNT5ehZST0JIJTlfOmKSMGM
3ZBv5NTtl3orRVvbb9Kt4TktmWmr2jpiKjRf3LKy87mNyO/BLdABwoFLWrV1592+L0JsK+KQ6fW5
aFgTzEwbrMKs+XmHV1ve7auM2O/PY4eKEZHwuR8DaPflhElzCZDRl6xTzR90Ny5Umedc6VBgzmWY
Au8sX1D2UdWWd7kaVjvRRD5yOMj2fAdNXibUiKBjoVn18S6IluOG5/cIb3xYdbtC3XVWas6dXPm5
pxkO80Fh1ujl2iADSFdgMSG6B7NzBhljde9XtHtVmLmHcijXHIlyrKgdFK8Ddfler+rtn/sjMA1K
JG262i2XAmoYdwUYijtjNq6/LxoUUvHTwx4oC6S7saw3aB0DG9LPUNQ6UbyDVPt0Pqh0EQG/OKn9
foLEqW8yR1J4jG58i2fVvBdluJI9W+9FQVUs/MZAdWmoEUpFfGt1cnSuey7XuhifOEGopwrf9Cbq
0XXo1dreN75sTV0wo9/RwhJwe3oRS4xAhSoK9mYXUkH72St8XkHDszn9HH8xRhU+drIDuEAmns1/
DbDp5Rg4IUoDcKzX3nTLqFYld3/XomK9kzULSRIj1PRlFpVfoBKR+45UtFtKr0+W6XDPKxPVH+S1
b5yKhybV6GyLsK8m+bBzLGNmXSInEjNraTxtL0X+OlIxfF2DWH4JQZ8hFZsv0x6EpcwbGtZZe0y7
eDFujQumEOCgotP7RurtRLf3bku3EU5aCcifWXy1G3emEZ5pcYz/47gpZvCv9cQim2TGN2GI7onS
d0hPh6L/2IfIqbuR/yqJ3lMQVNKXRPeURewFBh6m5i5ya32aNngkeL5qLPNQ8bDDqaW9GvVY39li
/EWKU4x+izZgxocjlF/JwUZm0odNeo0qV8UCTC06NpFhr7vWHzbr8BD1zm7cGquZRZgxzeHSOMap
d+/V1pWEw5srK4ydzELFVdsXllbpGV+I4dzouVO/2A7aSbxd/W0PJ2xbWQ6i1yStX+xDY0gVGUFs
BPowZfhTBvpn0wb511mLyqsAJhjOqGZqugKfc5hXfAhMGL7cRkmRO6+ACDA7qvPgDqfs/qg488CX
azTgamIrfZnd6mYXLTqbWa7it9FJTJlPGDG+JI3jt1slI9aPaoy9pT0RtgMGbGJHGCBiaGBvzzvG
tbFsrDduXpSdj73Yca3yuYwRpjypWwOau4wCrqdq+1QNhDVge3sZ1Gp9i3kf4suYXDx1UO0spVF/
5ChAp4XigPKDwh5PHEXbNXgukEsvlE2Ti4A0xm2XIQKIgqH0fXUs1UutgNboYS0yVB8OHBeW3LSg
Oatw1+DXsMpksVindpTeWL5Cxg8C7ZOJ5ioeu/abJxCYq7N0HVk6eQmrEQ+hXCEI5NfoPdcRm2UE
LGFcbcPsBm2oYDPWG4s6W0/mWuTTzQVGRNegvbRZYO1KhW+th5g6L/CUmNu+GBydgIWYliJljApy
NYF8WQvB0VQhcwUeBgtj2VhPFTJhFQG+m4yb46IxM2FT+d3TuUht62hv9Mpa4ZbPZFI4K66ChGka
ICyeoxDX6vp2XKhK1sztUEIIb+jizzvGtbGs8Comldd2VzkRplbGA/TiuFJ2igHppjwTYch3gB3e
1LCVDq1ZaQ9GiJip4ngnqXeae/LH88jHAiUVhWSH/4UzlUpXetENNBUdU340+khbEHYL143jivd0
Lt/HCnIQvqWahs6l5iHZ1aniAr0ngRiTuVTTRnqBGQzXQcbzQA/MdEfv08/GHeHSIX7n9HI0jQFf
TRO7d/ZBFyNtp8tEfjRXXjeF7BwYGrv3mV3eegmKs5kKDkpKBGvlGzVmpMPOcVEL+W2XS+J+3DrX
yBT4IuNR/zrHWEOOY/v9HCXaTBPYZPIcrG0fk8XC2eN91U8kcyMoJqUfVtvbvkE0zagUUJpaJTzY
tdvPmMZh1OyawgOwSTTCTHqDca+OAq9g4ObkBrFw1yBBqA21anzNPkGHyEOy60NXZ4h0dNA0yQ9p
0hBiv0iG2W7QekIQxm+BbNW3iVynkwZsz0sauNs6yDtEqQ6SF+VAop1655eGjMJHom5KX9i5odlH
U0/BON4m9rYYezekCJRN0aF75tVYey/8sukWvYFAAW6ezScZ0gsapUp4HpSdBlYS7AWQ5EtatCA5
gpGEhvLdUYStnieIE6ZeUANDQNzufdvyXPcWk58CSDKg2fdCMzPTfdvnc2NgYk5cV3Fve5EEa9fR
0o6HlAHKlBi0qAAmGv8GInKNcQu69Iqg+zdj2bjQQ0tfFh6po3GHNuw1ctlZ1mZvf5qcGOPbvz4w
ot9DOgRkDd3MZWatg8Rj9XprvwqNvwfxmzy0HS5Zoak8FTCA1hht4D5IcOvJB8s7qeuMKRQhglOW
oINvpxCcTcVb4Rpp4nXMpl0lr2jj5bdQboWjoTn370enMXxoMrbL8dzQa44F+uRetYmbb16LcZoT
pcVW5I4gdjOsvm+Xxs81bIjSaKGlXbEtk0qYJ11czwCO4gTnWtW00GBN+7gbYLhcrQNTq8mB1gES
yqFhvC/8dsRNDtsNyWC8HQim1pGAnuTQ36ukvb2yNJ+gERaLVk7atZWk+T2txutYIac9AwYmmHd9
HxprO8mDRdFaxddQM6cqVnnPReEGC3zblbnWl/KX3hLFRUyqZi4ST/6wCU6K3AcKy5GhIp0tee5+
XBsXbsoEm5BqtbjYgU1o9EnyemTbXDx+ZvnQPdEEAW027v8wypDAVIlW6wOAL8xcPwz+RE6t5/s2
Em/QrYCyaZUsDFQesBpzF9qwOe4IhXLuy3r3Xs3BA3XtOiHElgajLwlH6YlQyibSzYF9BIZvbcUq
eqgT0z6qPX6pnZQGS80BTFiHCfZrYozESkA4GJMGjhgr9o7zSBelbccjxnKk8IazjgWxo5rjWcet
8YjxrJHkytPzWdwOdwpfy7zlWM8Lkk3mFAuiwtpGCkqUn95Xh+1xbVw0pqttGp0ZD1FpViu/n4m5
goNQEMSLDxHDn2G5j2E4QOC/NZuE+lQJlC8RnN8Z7jJMiyD1NPmVBGWOqVIWgCYN7yzTCzdG6gQ3
46LuJLT+PXT1k9RMF2PZWHdcy0tDmTeShdPHcMR5R5s15Rr/4aeLciD0wSFt7i+Kg+HqsgOKLOnc
7fk0Y7VC8GEW4tz+fvWx7H2h1MG8qAAFfSgbfgdpln4llwPa8V9/yLgWF06wd5jRncvPFxMkItmx
JGzHnWO5p5bRxgWdtYxiOGt947IoA+y037cvV8cKti5R4XL1w2EuHk+gii5PNmyXQoqxeIqgfpW3
xl7HnXk/roFSkdWq3Wt+de+1zr3i5OYuSwoUu5oqWZDI7uqJnLjmbtwD7NzcjZsdEblF2UDaCXyk
0C3Bbb4UgBh6C0M4Ym7twUgM1F+FXvwaRmDNpDqQdr1jxqcUx5axnPCBv0CTMl1Frod0sn7XyXX+
pBOXW6dSjsbwcPSVs0oxisx/fnFR2PvtxQUGKouIdsn0IbRnv85S8BGWgqaWo1fCPDxhHX1BEIiy
uQ+afFHaebAdtxJfdsWZK0fhnBhzOR0LP+xp/FVrh9l+LCo70UMlC6gWg25wCOfKbe9Y73WKNIiw
Q8IREFWRpQjgFQR1tfSktjxIfWMeIeUx4kOU2TJi6zgWxehpbFRtcHiPTfMoD4sU9ahF5AtYEQ2b
Yz3oDtUUIm61HMuaEBlVRiBrM4+1bSw12nZcOy/GMt11saukyZqMOww5C/P31WvHfdiNlXi3Eiym
77gqX57/v73c+epZQZfY6bNrVa2yNDYh92jbY2+5S4xY2I1rnlc81IEmLC/K26HauUzJGfNbiToM
xoicn4+/qNeoGC7g4KzNLnYkSWbXk/GEhYOnismvnX4oHM+oExRcWUQO3UoD0Rg06pagnL8FSewU
QY5WcUn5uNNsAy+fRIqnvdc7H0G88Whjdg66+79Ocj5sPKerLj37nni2uDP5LXNRKJuHUta+KkOw
H73gWUlk5RnqOZbvmoskD7Ha2xZzyVw3s29mZ/azsMuZU2HrtnMLQ5tB+tC/WoSmxkCHjmPoRHDF
8L6VGyyiEQFexf6QcszsGxl/2tQ00gehKJybNCy/RnaSPfhOkGK3BJp/3MT4zVhHcNOm73WjSl7m
Ve/Pg6Fyk68FYxd5KE27cdXcKq2frztRh26gCd59kxDEj5EeeRUt4G5tQQ4BlIYteP2diRjCuvZR
CM4DZejRq/4uBedBBjbHPW0o06C03HYe2eHhgLGI9Ea1iN2smjmO39+NO2wHs5s0cfdjjbrF2qch
qDd3bESUdMsnLt7lmBG9t3it1tbA4Il7dVJG8IKWclyMe88t43kHWp4LTSYSfy6COMlJzg3q+Urn
srE2ij8/T2+vpPXYbzt9Tz+OVAMZ+qGHf98eevROAtqNbu7+XHTu/qUro4Gx3nlwcHG687HcgvDn
1VSpcT8ZLIx4wl+GbBqTK0AhuL6Bg/9NU1DJwyK3/KD4rubOWta9dBemtryoMv+thfopLpC+Snfv
q471WKaCsaGlFL87gn2CvqE/SK6CI26rWdvCMoo9A1wV//VEnuVB5m4NNAwmcqHX+75VrJMeyQvP
Fc2nWEKEpQYYNG+BxT5hBfic2oV+GyZOeHQs5yth/eOf+5chB/rrdFIzoaypQP9UwPC/oQckKzDl
Vhbj7zo8vWnut/qdHdh4TLj67biFpikm3EQupqHQZYBFddgXEpOxcW/UIJwUygi82/DiFkHmu1Og
mfa27TJ7O66lSnNTiz2BqKGcjKeOkNGwOi60rpjpfSduGkezSUro9iYT6nxbBiUmXElZ3rheS5dL
FOJkupkzrazBsCmPsWkrTIHrap6zc3QWRFKF7bg2lvUAI9aVYS/PRedqY90qqJ0C3U+OxTSWc3le
fXA67HMYhGkLw/TgWKL0+1B2kTgNVRuftGFTVST8PiztZtwSZUg4ffkAr1i5rbL+yHjM/wxEdZlG
Zt5s8UIyPBBHguNlsNIWJLHFDlR48QQtXVax8E0Ja/TEhoWttSEJGv+Wnwndhdm/uPfEeFV1enz0
NB/saOVENwGyD5aQ2c60BD1065lTPDy9jqzys9YI9s14Lmk4oYldJLzf/HC+BprD2xYI1m4831gu
ePkXBwMa4E/9sUodHI4z29pWtiZtE7/swV3q8l3oR+7Ua+oG+oGE/16i/jDDZhkDlH6WGyCSjmY5
953fl4tainEpCYxyXueY+Kp6cjing9Q+46cqeM2ey7xcv7MsTdmNKaIOubV9KGVXD/KqEgzZcAAy
RAppP7JIgtliHMhVSjfE2jDtgo9X0ITs1tOaZppmSXmHwna1z7384AVieTcW8VF088xVgvm4KdUW
9nlu6LQY1nWGvlPt/C0O0IVuFCA4rWLeN3xVT7le9IuqpfeLUXR6ytxqX9eWf99GLuoFDQKG6VBe
R62HDJsZrmO76yY+jJAZkbtkq8Lf0pFS/f+Enddy40qwZb8IEfDmlU70pCjfL4i28K7g8fV3odin
dU7P3JmXCmRmFdQtkUBV5s69T59DqNq/TdEML37SkWN/CvXOOJDH/j3otIEc0tbyKlpbanOXWil6
nPjklLEB+xjSDfeQqJycBUDSN/27cDqkl5pqPGWVSuF6NhWlHDawqdsbW0TGm+AFuei7PDj/XlME
lXnTgtB+QLq1OrvIZy5T/hvfa/s00WT9JcrQBLCV7tiJtngCHXhDPSD/Uo3WuLIixdw7fTO+AH6A
S3jIv9BjrKHiSTNS0UbRewwMQc7PQhj+prg02WCx3APtzuKP3OAZSiK3/f9gM+kj/gt0Zzr0zjqW
zFp5tDFof2/FraAvBdq8xTe35kRjlK590eahmsJh2WRqvJG+vi0FxURV39KQXB4/54Vu2R/81D9W
vYGcHqmQResMIITH1nvrgn4dd/r0NfYywGSqGxzNwh/3Bvx6gaKLa27ZvJBye+eEUX2VrsYEwdlZ
NRrff3wyYE02X2DaEX2flZUA1ySyQttA6sTRKDOAXVAu6A9a6CJsB+Ztrh70hyAoEWizxfjPpfTa
dq378Bj8mSAvy5KaT0ybnbSaOXqfPa9GDRspIT+xDyDPSJQqfvlkDmG0rROXXN+Yq7dA2A0C606z
tGIHrbW6CI9y8Jl4HMu8WlLIyFefPnnlztH/1YfiRHLw7efPWXIqNTKE+VRo/cKyVilBts5aUSrk
cMzUgf3D9vUd0D4UFuajjA3Yr/Y1ICqzC1rj4qJk08qYLelC5T3dU5hAPEr346uOXvdzwbGMztXx
oxJpsDUDo9q0pT1+0GRz0NlOPftpAqYshIxHTuMPYy0QkI/Q3/aNWyfMm/SDhunXYnSCnTR1Tjjx
lH1YcLwDYFp4cZEcYqtGU3AMw+dmHjptPYDuebp7wsxYBOlQ7kNbWJckz8pDaDUHqDcEfwIGxeRv
k4bIVk+aLZ7qMEDNKtbqhYwi2Ay6QR3LncLGYUXHfIQwvCL29ZAWD+Bx25s+qd6CA6v/ra+aZYRQ
xk/brt6oaYu3vu6tlTovooUI0YrAjjdpgMzxQhcJByV56UDFs78PCnX4pbxE7dl/KGOIlshhV8YK
EhGXKhSN4pB3IJAX5Kh8KNlW1nbyjoqjBc4JdDCFHzXL+x0AmL0LKueNTUQK+NVLT37o0nBbjud8
PsgHfm4hKK4MMz90vLeGybmGZuMdNUvZSauiF/kqr2AoRbm5sM9uGlGVcIdNoo5o48lnrhuNiBvp
0Yd87loI1v8OSDubhtU0lvrhr+dzZBm3vkWaJYujkncUatOhV/SPyG4Xq0Cgp5Z6FHqbJAs/zML+
4SRq+X0oxn3nZvA8eP2jkgCebRMMu+n8sxzcys6OsW+vVadDV1L6FMXyz0WuvUcTXIT3gNJ6+rms
ugeaZ9SjP04MbqYhBovpNunUgm3ApuGh3lZOeb3Pm133qLT5eqj3JXIeH7GrvNVQp5eIfqKVFsbo
w9ML/SQHjdQ8sK+bXVCB8hFoX/V2Ih5kLCjC4lRqHUpYTG/9vHuqRPwNEXEE7QxSgKVr+Rc5eFUM
9RYwlPWnr7UT5dL76KlmtX389DuJM5/hup/8JOWiqxUnMJ7l2XIcLG0jnXKymnfxTtBBBK1kswMI
kr6PhrdtrIzaFynWK22e36Q7jszkIclQz5Zmxwd9AbNVdLFz3332GmUl/Y3rFLC3RTRLaW76ngyh
thyTqN+4Gg09V7vQvhRK6ZFZ5EGQD6N3LXOks8gniq9+Qhke+E7wCPYJ2ILR+/x7u35jjl20Gnyl
OciBllMD0PYfe1CmfBn0yGF2sy+T4SAu20Ni6w2NdU66a1NocqtYya+Op6BCKJToByJaztAM36nx
DvQzRy2EC7VNZbXlHZakzuuQDY9yZqSrr3HvuS+WNo4bJUUw2wvVv+4VuNBXJnZ5dVCWOfSp5lQb
eUm3r1Ehb4B3MCMITNpgp8IJfrC77y1SEwtI+rudA+HQS5UhXGWnfbTtKPO8qH7UrHveIBu2reKl
GF1+kSFi9jLqZT3vfR/Yt4w6rkh2tZ2bS2nWGY80FH4U+HZYi4R6fmw79inSzPmDOalp34IJ2S0z
7xDDgnmg9XsUq1QUyqkMOF9iH8W7SHPzp6muoRn2NZRka0TrFDcMtr1Gw9tSSxO4RsYyXEONoz+b
OcwyjVOOAFfVA6StypdEN3dU9IJnuw7d62SMaypkqKkVSvLh23V20pU4fC7UqFtbrRksixyJaUqw
44FmryYbs6McNOp99ytptpoD4/I8fE5RfHtYa1ZOKqgJxo2Wx2sVeOdBDuSBm4MZxhR+GtemvJO5
yoMizHZrcHy+yKHwsmjX5c3XT5e8mhShbcyo0LZKljWryDTGL5nuXQDiJM+NE1UH6Q9mf6wqFyUZ
n4ZOGIceyM5KoAS1hJG9OJNeLc7ySoWY8px2aF/K6Dib0iejXgoUpvfF9G7WYbnUR9U6G/ZQnwQF
oKVS1gjTCoS3Sjv7GFFW2tR61u2sstKfSiP4qk/sgIGLbkOvEedijMVZXulkv5DKdO0lmSP+TopL
WEZcOgiW6NkIHsf4PgNy8VjT62w4Y/4gA9J3v4OlR0+oPfkPpl4fPV5jIHTRJutLataVix7lbI51
0N9Nn8T1wlZQyhMQDxX0Yx2askf6QXOS61SCVYcGk386x+WF3Q7ttW6QpU60yKJAGhsvuWtVZOgy
ayH+ayrC7jf+SJIr++q7BR9i+pieVb2IPjrDHBBjAVFsNqm9GarGPBSpWh+8doweELooH4FroIBa
2aSDI4DxfHPTS+eZr3mUqztjtqQryoMUNh/Yw+w2FpvcohTOr4VwFibV2oVUAMmq6uTCYXLT+m56
aGAZ2ABpbj/CLAVOZrfPWkR7eqmmKKJmVfcBBxQCmW00nCLdnp4a3Tx5kOZ96HmRbYZIBzwyLwe/
s1A6uKcrJX6QhXsSFC4Up9Tt5eCEOSKVsykDhazwf84xU9RmcwsabaU1n3Qz3nRp17ylfD8R78po
KDTD5i02+nLTh4p7j/K30yDu6x0kV4iqeb3Mjcx9NpvKv+YVuL54VE+F6sdAsQr/SpEyPhU21dzZ
ki455PnHONjGxQQoeJ3oHNwlqXdVkzxaVXpW7Pyqrl912g0gcBWQYsxmqg9fG9p3z9LKfX2rqlV8
k5arrANnaJ/UzEZOoKpgzrChyx57+zhXrLpFNV9KWw4RzbOLStRz9+4/E2XgL7N1CgNsWPmv+33e
5K+5/7d7QhqhL9W+RfgFtN2l1YNoawikJyMSK8k6Zd+M6lacrdXkbbRb+0fT8bUyjQhu8qq+VFGq
fNSeJZaTYQS3fv60dqh3HcaUtkG/6DV0xWgA9RGH2A5anh2skuI0nGHjl8CKLyKAA0b6ozD67c+1
9IJ8nX/Tu69NFoXXaiDtVpaD+NZY1dmJITqy/JrNes4ZrB7d8VWQf5ATaCmZn/7mcInGWDvaU1vy
/QhqFHqjxQA27Uum2OZaxC6Sn2Ha3+yB5ha51I1jaGSy8mkIamMHuThsK3zGP6aiW8oJhlD85dBM
JaU50zmXBqDqfP5X9am5DQskqSn0Ib4agwWXgHA5SPy3hIrLq8/AX/P+MuXkKgoTiCqGABUebvp5
g7/u9/kzdDb0IPOmcuY/TDZWMQ7buhqbDxfmvq5NvtSwJ9AmzJ8p1tzkC0meZec7I7lQYwLRUFWQ
gjMtK5qjRxLl2bfTCApxRaUTdhSHoYc4L1KT+vBpdrMvcRU65mRY2veJf5Z8+sq5S69IBAqb87rP
gLxhSBfKVljR3OyOxmVi8Cmgh+i5rePvYWmhVzxbAi4wVK6tadsoPopuEa8shHebzFnKhBK/HmtF
P7v/r5STO0QHmP3Ce5LJ9ci8xXX0ds8gfS642zH6gPU8WZ1KdcVXOtwr6HlT70LQNdLp35VXs08x
4+qXaZRLIAHeEd4MjiXzIM3PoQgAvjfaz0/PX7Mm2F2XU5P2wNzQqhRFfUPpKHsewRIB52vavTS1
RjHZXCbeCuqJ/BlOyhzclfIR9wByoPqGmKhItZOiJeoKNZP8A5WpfZj49o9xcF4NO+hR/bWttSlq
/YDCgXpqo0pd1ekIKLJEQVZ3MhDavhYtcsNWLrbZ/R4GJJIWPaeWB1tLg6sMNErfXNR2I40xNiH1
cBDO2ZC029devMybQCyMQE1+as2+DL30VxeFPyPVpdajJJwKwmk6hZSm9mLqkbx0+/IGNDFcTryg
v6VDygwWsUe6NqVnv6u1iYBtbo2X1gZIbgzmWovEJvQ9hKqUqflWdRuJeI4q11kOWRWd7RnVp9GW
MxZT8WgqyDjpZq5/aybU35rEf9GayHywVJP9a6KJF9P1b3Vul18Gx3qZ1Ky4OfCJ3FS655Ycb1N6
NjFlQBH1NqMn4yxdtB5Sy6Ys1hhvnJZBAWjlDy2p30Tm0+zi1M3GgD1qr07JdOFoOCyhNcy/m8XB
nZLqB6oClGw9LXlMfaXa8U+vHzzKx89hE9M4OU+pR/vBaLT+g1YOexVUjn+caN09ItGBCkc3NR9W
l23lzyUhzgeVPeqttIS9rnO/Pw/29HsoADsdsqCjneIfv+cOMcmkGIR/xbFp+Tn5c87YUy6AWttf
tIn1GPlq/BAPVfjKVk9doRiRwZ4xm27tLtOQ/4Q0Jw2mithPp700rYSG+65WvQPJtPDVaqj2V1oi
TjKKLug7CWnnzKM0QuHDOJeD017vN6LsHGRBcpMLNcNe+H2TPbbjsLy/t6Hc2PaJoi3kS1v62j6m
hihsxCJ4j3++3gHJ9RXZ5MYOdhz44uZmijZ8AK75FaYY4KPVmFa7Ip2+Axyetq1aZ5ei4otSFUb1
2o70ZyZJjYI0JVeauIFwVEZ9bskkf4lyK1+qU9XefH8+CCpAbW1kKA4eyQvIz/Lmkay6uoQ8L16l
k+uvbH8E2VKBtS49K77JwWvTnQou6Hy3opo8ra3s7ClN7hNcxZoejBjuTacpFkiq7BUrGU5y8GH9
QIF5tkfvvZvizVQH/mvhO+Ghr2kqM5PJe4300dvouRNu9Nn0et9Z8vHydjIqjPRHmZvuWS61UkiP
VNJlJD7Km5Fa90k27JbH0kgg355vUQQ2dM1ZHqzVJlj7JluTqTfFsS9GT9uMpVOtB55OELhB+cWp
MKqPalzQlSZDhVdoCznfkH+CbCy1VZBm+rJmI3TRWrfbx0b2KK3CCprLf/2q3iNvJ316mvZyrhHq
9X0amNV/3UP6pWuA1uBIquqFZtO1PAxRxdLXXUtF2dGz6G2Y0rs/Uwd9bReF2Hmz/7/zpb+j6fxZ
BBw5bMOH/LwFRT5f6RnwclRTxVpJSJYPozJti2riwfRn04nWiHGc+uogXS6E81f5kRX+vqHCt6vK
ShGUV/q3/3V7JwN6Y/0sIUBmX/Sf/eTnVrBNeo3ccwubtP1O0qT/IAOOKIsVe2tnNsOov5AfZSOU
xvopqCn1SL+ReHywxcS7TbXz5459vuC8EejGC7IaEU1uJt0lmap8JLryBY5s6xF+2+QceYKDwOy3
4RZZcDQvSWh53Vov4InqVQ9ZYt8h0f2nb6PWHASXIX7YBnNrB/sN5eojkCot2ftRxqrYTL2OvOs8
I3MsfT3Fbb3Wqm4NNEO/ikFYT3HqlCvLE9UDv17riaS5eqhsA73GUjGf5JQ/CwbAjRyVYwCLCIQ8
D3qNUr0TPdJATf+H4JlYZPFzjAYvNNzOvrMn0nZ5M/jnzIGVwgqy62DpxZ6q/x45kebQBUjATGVz
Gmdwmhz0+eCVWM6733f1Trri+YAWzoNNUmsJ/jGhQEMJT5l8ZTEpweit8qLV9oY/nO6mzBWaSXmK
SlvfS0tMyH9ULhKz1Akf2AT5T3IA4PhmDHZFW4HnP02JNq3ZvDtrMZutz47FLJUvZtI4Ygkh/Ybd
1XiVc6Gw8Zbx1Cr3uxnRnHd2Yote0kp5MnREBqfvsG3bYqmMhbqwzajbD01vzTSg9s6MX3PQKr9U
n14Vz2reg7AMVk5u/7Cj2oR2LON4HSUNRQzTPqtaXD+K3BSPGlzE0pXnHefxeUYzNM5ZBuW02eX6
2p7ejhKGnxlQRjuwe3TsIhQrNKufIHwrtmxoJpARM+xBhu8zK22aVoNh1Mt/rZSTrCD4kfStsoTm
M7qJ2njMTHN8n1SO+qSPuo006Rf4kvLwutbRdJ+lNeTU3AbYecRBcR7Y0/BhnDpgtH98eZCHOyqk
FW2Mjaks1HSC0RykK9zGvAjrCLYyOzxIUw5TAcMXaIkCJeWSrbB0aqkShht5mYBIQQtrXi5XNhvq
m+W2gRtym4ZdfQuqkP5b0+l+ABTiQu++qakKGEAY9aXx234faLye/N4GaNcpXyhNdD/0WOcsrj1m
qarusyBrg4e2syihR1T73VyEJ3J1bKi6droavdqvIbEwXjo6GLLUUq9WrhovA1YyWzLW03EjY+o8
c46VItHusf9znYxpMyL4zzrTS8FWh0m4hPaiRtIqp6I2+u0OzHX/wGugfCoMaDuLGdxjK0iTkROM
7WbdZpH5rQcltBjbTL9CpFMc+qQqII4mwVexNysn41sL4f5yUMlldF2UnAFd6ksZQHptaWschUTP
l0bUobGP0Nd51CqHV+F87zTuL7BURK+hRtpER95tqzWJcgTSg5BWYML6VGXWvk6731eDXWyh5wu3
RpHNMJh5ymdUXn0uC81SpZ/Mj89s1xdDZdjvgaOPD2WSDA8Dgu7vQ6YtwtzMvvKaata6hl6FzeP5
mV/TFT4dsOIhSuhVPHXPvoBxRiStuvFGpXuG6XUgc16j0jtHO7WmH5Esg5E7fkMOrF72rZHcLNpr
n+mTJxGsmtPh80419EGbYl7KfAjADXEQftIeM8h6kUWKlWUpzdrhjz8PnWsbiF3Pl/eJ81WixK8a
n6QH6f8cqil4BHtGq30pXnns17/EnHOgs+EHW95u0UVe+lzaTgCctC2P9RCpBxNOoGWpDOdEOMNj
52Tj45AKtkQABaRLDtYAyXNYtxdpkcEeHu9RuSAU7BA6tYEa/Z97IAffnFLk3j/vEZnuePBC8Spd
GY+Ss1b2gITmVmDg2s6hm9uFm3n4NDMleIvUJnoIZEexDIByV5uNOXcPS1sOdeInIKqrpbzB33f9
lx1Hwa3STZeGdAs2GSC1K81R1FfY7Zq13Wjdgx802munIV3feoO1ryYt3aEUqywCHaRSmEfFJs3D
7CV0vOkhbW1tFdp5+hLnMGogwVYvIU5MXzorCY92bgiI6WYzpEtJ94oXaVUKWFYo6pvl5CXVQcRG
dZBXn4MSuZRIpI1ynOfeZ9ZBWx3ipoFYpGy1ta20z75nwbQVNP1LVMf1XgxuspRmbFsp9E4IJFZq
NrwUIVQMPkTF98nOAKdMN6TpIrWt/gWKYusEpcR36G76l5x0xzmOx1cZa6rUuHhReZW3TQLfuI5B
iNQtM1Mzsh4rR9nIWFGWzs0PYBqYY17OG6/Jf8rQYIbJi8bTKIijETHCbe5k5rOcl4/tIhZkROXP
dnrkH+PBXYVtDUdDa+cvfj/uEvTYr2Dni5cpJD9ZePVZxtwYUKweD8lRBvmaZ/D7iXgvo4oTFSuT
HfVWmkVHniAfBhXxP426f+ke4L6KTuV/hxFqHLXXjtI9taIkQ21Ov6fFcI/voXBAQjLS65WcA98A
c6ZmmrapLh5/m3KhjMvVcRurGz9EQ56MjLcv7V7dsx0g58QrG0iPlRpHo3WHpUIxfdX4hsefanb2
1cyIfJ8Ex/DKVCeSi70+nT6HaQjUkx6b6R6E3w7xZxBR8wzpT0by33SIe+KhnxA5ks5co4t98TmJ
/Hm0rkU7b2iUXx0k5htKvuBWey1ZFYOdHuUQBsCku3u3khzdtsnuoazKb9HozHwcf+bIS0WJs6PD
L7tw0ORInLFb6lFQ7iszrl+jirf74FkB+RhMoVe3KVHjq7TMNl1NRjc+sXvhqFEck6CCqkFUxcrX
KZBHk2LMTyzzMURjejNGqHrEXhwiMOaD1DK6otgkJp+5ZeZQaUc3OdndbQ3S9TBzp2Nm6uajvI9b
8gLPjes036+II3jjIJ2WIemi/Wjaj0nzS7ru/imFsyQ066X8R0hf5xa09XYwVIWdVsD31ZvsmnhG
JlNQXwJEtxPTN07NfDgT8yD9ChQUoaYaJznVrHroLPlN3X2f0+SqP3OlP3PH6qjpfO5RJh+/+FAC
KlBevg+R02yH1ms2Mb190h/49vTuiqnZWmrVbjyzihZsVMKjWcX9sqkq86HNuu42Oll/C7Vt6Dbm
o/SwQ9G35DmVhTN5frqMc1WlpmTVO5R2uxuEXeZV4/x/jwIIohUnCr2lXBxmyc8OYO3KbsfktR2q
3YBW9qPRpgmNhRCzc0h70rLIfQm/Smcdue2TQOVGLsgH0hWF3RxkzGa/f/GU8U3GAtK1J12vcwgE
I/3mdtZrMIkful90z3EV2E+lvamVxmuW3O5F8XzlBB09r+e0dpZuUjRbObVzYcqCrARlqTmaTb53
/HMffazlfeKE/Wof0Tpca/rFmE9G1XxaKnPjSYt74yStQG3IBTVDv1YKDkte5IvzPF8Gi3k+ZLt/
zyd/269l0DcmcXZG8+JkIaCl1I8Xkzu4e7u0kkXZl+aNl5R5g67AWsSjV+waEVo3qPOCy1hGWxmU
00KI91d1QDr+c5XVPxW0bj3KNXpptA8odVnLz0WDJm6ur8cnucZXCnePhkmyMOef+dcPlmYQx8dE
RC+23WkXYUELpiah/wpdyi8P9rGfofFcKEZK5zWdx5qrTx9NFMCIOxmAj3jNbCphTYek8EmsKRyC
ChCSj5EzNsveca1Xv8wQb+ugfxiyp3oeRNDTgaGAkMmLNHtClqw+65F1lJac4VTwZXqe2ezkKq/L
4qMYvW+O6Vhw8TtwVoJKbkFqOf2ObuByoSdhcu7cQd9lTncBETGoCyHHyPeCk6Z+yBl3F42IyVna
FVUmkHHqQZtd0m9PHE7yuBpWatF2l8KoOYKkSfUx1YZYVao27usadvZePLuZXn5Mvepv+65p11aU
VOQgU1pEkqnmEaqoy8ory1sxD6bfIMczheVO+gxNI+HLMah1gxvNbcXNJwkLuqPoFjImZ5UQPdCm
UJ2svjMuxjxYudUte6uJN9JXa4lxgUzCuDih88jBRd9/uir4586R9qjX7AsWcnkJVJwvfLbkG02D
yY/JTqyjHBTXI9UlL4uu4rIwg3GVcTqCX/mfSfXQ/p5OvddiB/qPGcIEOlCZ3Zl+/J3nxk/YsCl2
DtN01Pww4htcdE80/M7c16r/NbedB003lF9W522UQK2+jbZtLLIms57GMPGgXnPsY2zUGiJXajfD
qoNHKBf2sRWA07JWxlA7H2GauRsttoYHbTYVinewJFlvruE7u7jTgnWRUGQvQigp0sk3tlaqGG9e
kL/QcGddZ/2+54nqqnTXSQiVeJgPS2kGhu+tsi4z/5+LjDLJl9YkQG+RnC618JsdWvqqbBqDb8MY
XGZCSwzYOVX1w1RB1XSmZd2qCpnA2S00OolHIeo1ZI7Ve57YSDQNvU2BeYheqcTcVw+6ThrRydpr
6mZ7tNLCD1IxMHiAE9qk5Rh8GGN49XsweQqP0Qtp/FlbDD9sN9qKL8ac3ESGupo2fWyV72Gu2Ww0
JsTUi8Hn6GJqa/CWR9UngdJxYjx1mh4tlbm6LXpSQGNnxCeQs8kzr5eDLHOLKOw2kwsZrCyO0+0F
u2s0vqIMUx3GUkDKPVfD0ZSGB90W+cWEyeNxHK13edsKcbM1FEhAmeaf0q7d1q8+6hQ+Ksdu4rWs
rHeTD/Fs1JP7rGueqBNiv/NNp1KJVhbogF09frM6NR4XmjE+xVD1b0tqk8VDqLvhNqcD6DhZ1BGS
tvEe1CY0aWtouubcdLQwDHF/ILmqaXzypK+ITk2A5t5sWWaHVHhZJjsFuaeDgId8UfeZ9xxVo3Kx
vPQorcQwp+eZ82QOuV3fHooia+a0Bb01NKwdC0GdPmrp5vNRPOHTVYTvmet9LztL+QE18JJiRYRY
FRsdtxfjd/qOU+goeusV7phoBhjBt60O3bqPBvE0KcMIlVYF5cRsdvTpXj1o/kdNa0hvG6A1EZnj
lGP4/rnU3e4pAFrFg/wWDT1Gn1WrxIDkQMaUsBxO6B3SskgwrBNmJNqPxBuTY0JLwYafS1ErMZpl
2XG+mKrMvJStCqvlDALTh+pXro4Z/AEU1Rw2uCvp17phk3Pof9NEXW4N0wLzNhj2hyhIudb1V77F
wzpFC2rNo/WX7ocjnewVWosdfEer2hh5AicRm6DB2cuB9g0AmfKSiVwWo+3sq3n4O/6vqZ/rjabt
fq+XTrn8HhYN+YIq1x/dlrzRUCbdV0cFFuKoqBckZ7eCWwKgdniJPCX8qge5vkDX1nuGO9Pk4Jmo
F9Lj2oNH/ygMbKI+KHENUbxqp3tIGf1HKKe6h9AL2TEPjf8ofT3dEAi+V8amy5HLpoOBzyFU85u8
nKqHFsjz+yjsry4MS1dBC8NTniE9wwOC02o7LZPJBonMcw9ljYEkESiG9ujrde+exhIYgxf2K2uk
AJmD/bg1gCS2aqij9UQh5Rb2fIdK9k0vRqK5fGvqjNqaL96mcoCX17aSkzWbiqcsKreI0CBXgJh2
zk26m3zwdkmZhdCXivqNd7wPKB+BGhl1PesXTareWQalS5pN0R9M+t9fhqGftl6fuGuzb7UPMmKn
tvOtJz3XgpMT1s/J4CKuo3ZQYuYDP1zX4k1bDN5an00wdgJ1mTyhNROTxgRlr/hUwiG4il6MqAzO
WkheX7E+8iJ8U63ReobdWd+AFSvWNb+AZ8OfkbSOCJddrVjPLsWJM1SxL2lfewu96YeNIoxjaznt
UzcjPHMIagD4xslhnFGfsEkFyN+oCegBonJe3ERLwQbwUVr9qMOOkAG5dCvvEZBwuQdnZ19DKv58
buvhu9ZWHC/y7ItvxuGavT3bG4iIz21p6Us5o4RVTini76i8KsvapR7vQ5J7dISjryYP2qa6dRa9
Mp3tKjr6os7fnViDhlZN2r1l+Nl7jzpjz2vopXXgFO/LkBoCv4j3LrX8NTtR/cEQo1iEEArvIf0K
FpMGxKXownVa8TGHUtZfOqahnGOQnfuh5DXD99961gMtWBhVWc7s3vE2MxTl5PXa70FNqxtEu/nu
09+AvEzNoUFxrdfpQBiGDxTuLy0Y519+lqyErabfER+cD/OAnehBTDZdyzlRHdT+YE/8YFXP7FtT
6j4iRH7wzSlRUtSt8ZcRoK5FNuZLrRdiqY6Bd7SsOFgoiUClj2bj1wi29j3UPONSmiK07QcwK1Tp
5qiewE8RZr61AZ8mXincFitHc9ztOEdtnYSRbVYkd+YomyG6eBv+EgrJiddJ1+A/K5NHeaeypQeh
qPtnYDrj82gUM+KNH2Do+czaal/aYfgKoKv95bs7U23qnxSDMySttPLFpp1mXY9mfso0kvtWmMFl
TJ73UQUuuRxDq/iauGJLj17zK6usXU+i5UscBmKZR2J6TPSIFmcla/Z5GY4nU00K6C5a/cWYS7Uu
rZuI9C3Z/zW/eAT8yOxEfW3S1AFM4BV84ugQT2lFfRjgMbhaHghgPXY2Vs3vERh/t4cbHtCoFu0q
pxEH2GpqclqjE1MiMRNxkIMMfZq2HgGqcuEt+9eaPKWrQqs8ZcvroziLeajBnKw00SMwQ3r6TH4J
CJsMa7Wb/CsScaZjx84cGaWr5cXjJNEMu8LlXXwfrCJgd9Q3m6pPwavOgb7yAWbktf4BYZa/a6Up
4tiFhRDA6jxFtSYTeky/o/iiRQcq4qJYyMsx0ObLKa9RWezO90jV+dGh6/wq3MjLf80P3ctIguXR
M+tNRHYE1TIjP1FTBFI2m1ETIAFg8HDQ/C54U1s0LUmaTFsZ5U1dIYHc9icZpagOc5eiPlljVT3N
txwaTXmVt4zaqVlIU96yp/q1kmbA9uZ+S2nClfBgmZWz5Tuo7v+Hs/NaklPp2vQVEYE3p+VtV1X7
1gkhbbXw3iRw9fOQpa3+fs03ExNzQpArE8oCmWu9Busp9YBpKGWADGOvr5jcE44/HSxRD9m9Rwb/
GvPfYkxYdo3XnqnwmFDrX9oygx5t9O61Cxz36sLlSu1iOn3FzWHQF1kKZkKOYH3rXlFzR9ydTCwV
qn8P1Wu+Gt3G9UyOGw6mQVGW+3OyFWHnnut5T3Pj33syxlLpd+9f4/5bL6AE936+Ig3OPmquSaI7
h3aAT4gSEQxZaRC9lLumOTHrkLv3AXIsxTx9Ebp9cz9Uxmp5vNz9j4MolziHUrPa1Rg6GUQBpd5F
PUDdDKeg65QFAZwNjWllDUynyj2Kj386xsQJHiCTL+Wwr7iXoDHL/QK4PalqdyG7W1M/gyoWx69x
SqxHhyYa3wfLcvat76kbp1GHg554w6G3zNl8bW5PbjoeIrXwzfVXv1nm9MuhMngff2/rZqCDCwQE
iurTIlYvuZtP33GTrddqmreHMIrEk6617zLu1+XCGseh0SGqM81L9SC4ZY2mXHMXBTX+7O2qbmyF
aUdoNDtKjypqdQOis1PV2kdQlvfR8hAml94lKZ9lg9ofRwlL2XiUuM4yJjdGCrYYCC93FTX0F73b
zMnTmSW7EE1ukuRJPK6sXDn0IoGaGowvvpG1t1LVq1taJq9mWY7vKAigTripwlJ9aV9q3+lfGr83
2NeTvn+RWOff+7aB8GQWTJfZSGQZ24W+EUaps75CNgnI0mdtdM5Jj9LhOapBaIYqq6co9odnprrB
DvdauBhzr9IU6bmZvB+yM60MjSnSEVxC2i2jqd5oRnAxxh5Eo1l5Z7nJOorcC8sf8VNQvHhxb3/1
yz2n6naqmeqHrkvUDi+FyF+VOdlVLy77o9WTq1j4vtIdZduZg3Lvr5ib6ohfkZlkImYgqKGb4H1c
Izq1vRNcOlf83lgOcsFDPFWbvzogDKD6VLnq4quD/F5wycw8PvN/Wf4Vl+dECP1pRLliL1uDrQuq
aiSSZ26QZPtMmij2llnA1fqX9iPjFos0qGhfRCLG7A3GfYXuey7soa/TyZg855+xMvTX2fUwOGp2
1ezMYUoU2MxIV1h+t/OSLC5hInQjZTpRFPveTeZd2nIvRyl1YaTRSQ9L7j6ObzwgaGU+mPoUoKgz
rrReKR/s0UeIWItybRUrcQ7ofu41mT8IhN+biT8KWGU+XT1Gb6PO3yg3+2wtmzkeAyukTKo9uOH4
zdDiT32GNsnOxHrkKnFeGONfKTBeK02J3sAyege7R85QDgqGquZ2VemgGzg/l3W6BA/ZHOXgIfTP
NeXom2vb1NP4T8hwk1k1srR2dH9TuslaTvl2hz6U+UeV2MlVQhqYozQ3IjB40usX0gEM+l+RQvuI
kz65AhZu7niJ//N57q/TWO9f5xADZDHoyocuH8EUkGgOj9iLjvYSAD3QsHkDs7Fd5VPKfSIvO+iK
Cq55GYTVk9xrZXCabBbnehuycpsHyf6o0dvf4++j5AFJRkUd4S+guX+dRHbfD4qdMDl1h4IV0THx
ugYrFO+ZBK9yDM3Bqs9yNxJ5AMOK4MgFyU0DUgNoP6cHYwfRkf9B5JMNiX3lGJEdWRSYd3o/W9eP
V3MasVzIoqOsRP73oqTsAhBQHeVIxQg3rajzg+kNyIVAUK30GU2KB09wFyW7t/90N6pQxMOf5hCh
U72QSmUaakDNKk3whqus5DhocRtsv3TNWjxC5Qvg7uuJhz/N+xnQ8xkQj8kEpM5J3LQP27KMm9zU
tt6dY/wtxjTk7tWHOIlGTp3x23XGLW9S85ZUOE+niq8uv2Ie9+BVkzgUXudTyY7CqfGS0akwfsVU
1X73kqk9yjPJOPfVVQN+HBoRRxpaEV8Vp76/ngzVrplTnu0e5TGxA+G2b/V9xBoL8n45nIyW+1Xv
ez0z1Cpe5Ah2dLwwLhcQ6WqLYtc8YPSDlVLGwyGYDyzlILnrBxQeNTyu1l8TsXqe2X01/x8mbP/3
IU3S4MQD/GUz9Cx8JvANQRfUFx84M2rD88YW12C0hkPHY94CmEasKpxXMrDmXracpK4vuaFVF8er
fg5WBar6T0iOGPHWAUkylbvRQoo46UvljMpqtPDDfnxLJ+iUQ+e3j4PI7HVaKv7Za3ttZ2pNetAR
cD417hRsjaKtr4ppiVWcRdnLNFUsmnvLfU27oT8qnQo+igKJC0yTTZAN2amsjloeeSfdD+jsevN3
pxyh62N8MjGAV1kYq6kVX4u5sBhHsfPg2v1atuRG4S5wSI32Jy51Sbx02khsS2/2j7V9e9XYqXlo
AsjmQRQqW3Oc3OdeqVm05vqxtcAUUtK+etGDY1kJYohsEp7Gtxbp3sx12ots3eO4W7MWVE4UIDAF
LvLmm29H1kGOUNM0vbmILy8oXVs70wmwQ4KgASShqcPt19nVDCFQkVM4/4oVTaqsJyPNVvI08oRd
hTMsZXU+0fymrHkz5Em7L8OwWNzfgqcazA1s7dlspjFY2ihTnMO2336958428mtB+vR/fjoxjAjI
ZIDm57cth6PDfv90X6E/n/DrHcSmS0kkDuzd/SVzlhsAVZg+fL1m7DhoZuZU4L5etY8Ufw0V7vcn
lCeso/z3J7x/W1HoIvU7f7r7uXUrYL7Dp5Oj5fnlJ2yQEft6k2L+hBlGkPMnvH8tooQEngy/P53s
UB3roAQuqKh5mDy6yPJvsV5bh6/TO5QdF0OtxCtgeNUTuKOZ76qW59Lu3EdKZU+N7ngfkG9QnMt9
AJaaX70VWr4sbSV7KDCXWXsTVgKtU1y4MVlPuU5GLpx87jJRQtUzNfWTohnfZafcVIAxDMsb7+Pr
HtJ8SwJ0I+uhIg67k1smP7/Gexr5Q575TDhdddUZCnO9apZpz4Zh1WDw9xgGhf6IQNTJHVrlHM+t
sXLEIYz5amWnHGb7SNYz2w5RhWSI34bIUeAuJzvlRm/LYZ31TvkfMT9pNp7tNJf7q4xxQ87f1xfy
ZeRRrRnhCmKX2UE2B21scGUX95Y8amiRM6rsCnHOP+831AXoA829ylCM4MMOMQnMIef3JmNohv8q
1LQ5ylbaxuHZ0Zt7nwyh7U4eFH9gqn3/HmR8JEHf3b8SwP7lVo0zYPzGt8E7G36ePzSKBoF1DKKL
3LPSDOqUqMudbDpWipJ7pYNAiMw2Xv012kuwnK5hO36dQI6QG17Bz8ffr/AVtpMyhoz/7yt8daRV
9/tVCkgo6MczH1J7NJLVMFsDZSa1zaRjo1uKAaU+SPZM5xGznrzhSNXZpdxeVw+eh1XCgOXhzQBd
sKKeYz8roRsseyMf3q1GYLA7GOOPuGjPNQbZv7yJWk0eDswJcTpCKh1V8tTVgU+p4T+OqX22TqC8
h5nnos7V5S86vJ5VhtroDeoSS1N8Cx94u9rWDnvn6Ci9u/dyt94PCv9cA4/D2YaFmZfm/8PFNZ6A
apXdopFbjSl/a/TZXvYMhjczjnJqyQu9z8bTPeoY3mLgQbAGUZHzE7T8yvkSnyDy/YqWbjqN6cmy
yudytnbLk8Z8rNAf2kZNuY9qLSJn6gUX1QMPAr5YQY6xT5eJnrXnqbHVx1htXmTcDRJjFU91e+Du
rsGpNFZ56Sgf4Fm1jaf7NoVkDh/EudA7JGiFGe65NLS1DLNCPIpqwHzxZk2hCw3MTlukUD14lhum
iSQhqfimRzGY6bFpyhaO8rw76ahWuJZ2EFpQkF8M8Tvry/U05tmLZ1M+6wbMEVzHTl9KBVsFuwDf
IZt9B+UqLtRfsjUprYtCuneWR6L5Yj2ikr5EKZhn8bxx8x3IkvZZNkRSblFub2/y2CyeXswgUh9k
i0+CLq8fxic5NBWAADtS9XvSB8pzxvpzz6VQqguzbCJy9WyMQYuWqpMb6ymKfsemDD4XCtcNQGGL
tJ8cGA/6v93zQLubyoM/FuCN/8RLa0409GrCjXR6TXBbAVZdpW+9MurI//Pkl00D78GlEZvBIQCk
9cYc4FW1qvgKXX167ayVHKTlXnoxyp7/MWdw9Rg+k60xE5gPSV2Lcr7igxKYe0eNm6NwJvcseyfq
3+CQgpcRdNXNMtqHuk2zN1Nzo+PURjXpeA4q+qnY2GAsNvIgq1QVUL4RiwccVo6o9/ubYGZMyk0s
fXm8CB+edLbskUEDLCHZUaRgpqCun2LSWmPS6bcuMWq0h6NkXfANb2SnGF3/Qp3x3pKhuhPBEltk
LqH5cI+S9lFrLSpeQ0kBElnQF6ULYpYJnIlEsLePIReAYP6lWc0PlB2A/UQzTdx0yitWwrOT6DRz
5gZU+hQe2V5nNzOz2lsg7V1+bxzoU9pcRtc6zKKALv1j+1W5SLJCfSlDm1KLqesksk1vJ1CI2nvK
NONJymiNsmrx0qQszfhTin/Ir63uZ6ryZF+K3vyemDAVbIjhT11L1qtNo+xsqAWVu2QIdpHq+JfQ
MYqVqyXZW2QrPzPHsT7T4XY/D6ZXNwWrlY/OEnjAVr1y81B9WPnThEvTkL5M2Fo9R/hBPPcNTlCJ
A39uDsWNOS1gbYCsnjurLqs2Ben0tezl3picelMAEZ17S9SFn9vj17mox81ZraQ9yX7Hy7J15/An
Uz5yr+ufxz5bVcgZv+GlpQG/iIyFbBql5WzssKsQsm6bN1ZiWDklA/SJebCR+RsKH/2T5mf1I9Sq
e3iws/CYFzM6eh6VFlxz0EcGXG476yiUNl2YliLOsz7FSm1CsTTtaTjLmNwARRjO6byZ4tZeYenE
kPkIgZDtCHaVHtnWVQRLv7plTPYiBwd6Cit6tUnjZScm/6GxA+fcFs6wHI3J/U4K7hAM/vRaThg4
FH5TbeFkRu+BOeEtkbrfFQjNq1yfzFPUa/E1p3wDrVd3vufx+KZhPhFQ2ViEfi7ANYro+rVxWv/c
MNE5Qmas3EXiesl+UuxwIYekkfN7cBChQWyq+TmxoTYtbFJ1i8pqG65/2WZ1scFxUCwjKx+vDYJm
h0kA5ZHsgH5M/6knlJUkc6ClBaQnRM0JVgEOf/+odhc9SHbA3NfOI/8/jpNnMa1h72p1dFEnqAJK
QyHetxLvMbSE9+g2wEdcG3k+IiPe6xtkclpMf+mTMdttN4PXThfZSq0EU3aBclmICVy+tP3mimjt
cI7nAwpfdzcTLlIRvqCPIR4riN5nLEyM1n7Ui8m9pQ4wF/pkpLEtZe3DZ19hsYlqY5zEawMCyFkD
le3WGHrGcVK/akX+e0/GoFl1T+NQLsFQRN888cuwi/rdKe1870BwW8uwH0RHz+lMir3crbCOQcog
E9G3eFL/gbLf38KkKx5GY3QWcnyTG0hFFI548Aw1u/m6+Snjllf6zAMqG9karjPPrU4yzr21RTsz
6/axlQXvsUlxfn47ilDSbYoE21Y2eXfWn3cnhDusi/ldoDBzrDrn97vrmUothe5vGqRU4koUn5Wj
XcjIFu9TXFgrOxnUs9961bHC4G8jRJS8TD0QBdIoxSds8GXSDualM/Rs1ZmGj9RlgAnIvPe1yTpl
3Np9cvLs7j/jcqypmq+B6YYvfW8etdTW3/0Bo9UwT8JzpXXQ41UfY+rMd94GPb34kav9jI3iEVRc
9mYEfCxRF8oxNiZxRp0C5qgZNh9g5fcBc++fml9+w5rLfFFrJd+4Jcl3I2rVBxFM0Sya6X9LlGAt
hyKHhKOTVzbPBezvTW92wUGFyn5BPWpY6trIRTyaPVLcow+qbTKdvRF7OxYYiRQLepvyul2IaUy/
WWX0o8wa/weZhIcCgY7PSp/WKrf9cOH1Z0RPinjR2cjfwBhZQP3YmEVWf3qhesVMrfth9NHn1IfW
TrE9sVFxHnnyAe8V5RNyEcVTX1csQEdf28gYVtn1BeLYLi9EcR+BXGGw9FKTNAYOc2MRPYZ57F3K
yALFPO/BxG9WXVpE69ZFTmQdojjGL+Ada52iNI9X1o1WlTzee1sfXlLsttE6cRAvotzdcZ5/D7nH
+Fbvh8jzh1qhreMhajep2yuLWEmVi+8K/ZiOAOWSoKi/9/Er+GPnR1p3/hLpbe3MD2afTWSHl/Xc
0Y3/ZPCQv8e2iNdBzTrAHoGolKpAXi2JnR+TWcLI6ML3UiT9JsJ8fK+UlvroxiGWUfOIobefDTiY
L1FuBjv0QV3Ae3b90mXakxyAJFG2QNQPyFnT1FtdiXS+AupFQDGB1zXvDpjsnZJm5abGCMbpkvAV
/Xt9n5qeWLuDan2zx24VOfn45teDuXN1fENkvFZ/tEOUfnTYuW074EdbzYvsb2mWWd8Ml4zCkKrO
tupE+oGbsOxL4DhvWFYbOyxbprfRaFYyrlksVOMm08l5DeErCeWdfAnyO84qUqKtYafKsrZCrM5Y
SxzlXjk3v2Kywwzr/22IMD0TPkVnrv46dgBpf0DVHUdLJP7kpo7BKVdRafxHLM9EceFNxFsqBXgR
/Rmczh2o9buoTls//4rrLZTbMGjPf8X9oMjPHYj/PrHHZQNreSmEeMutpr5VM3PRRcPn+CcE6725
YU5zD1Flq0kiwYpVWNaG5qitShz1bkFhGevWHBA86T1vUxpmefZY6e1gxQ5HteX3pCzu7wPbK49Z
Efa7BpXPs+WjqNMmJRUMBRe/BC3kaxg3aAL4dfCUaT0KsTGT0VhXH4ABFJfaNtSNrfX+Is8tn4X1
/btQxx0aCaxMbTu/yJjc81PPOsAMepAtw4sDpIyysDo3FKSiVOSXeyyuMywEMzVdheOoPkEGDw7t
hI9x5ptjxVovXAKAFjfZa6VttXIi7EFl00hccSrH4kdRZ+pTY9bdA2KLpzTwUe3V44iKrpXsZNM0
NYE9cOzfeyMxbU0v8R+pngbPrd6t5Ch3Yv5Sm8zjVdiKAL/QmhmtiTqh8ONTWJvta2TioTwayDE7
ZAons+/Wstm1yU+48ePVzfrklrP2tNoUkKhnGuvSrlp0Lzkow62qoGKyUwv8XR3ctB9rlyywmUbn
blalTVorOvc8/GWf3ASirdedHtZr29amFCB0dzUtW90GIEj2eeRnF7nRzCpZqZWNoZ1R5PdY1E4Z
bKUgxAXUBs44D5YxuQeDs96pHQXOr5ivhP4KtRdtAfKwnNZ9OlAbmTV4Mq/LDjGkpm1K+8pxyNn1
XccNynvxdMP/FaUHHhjuZ1z5v/RuUF+zWpmAJTXhpS0ad4c+eoTWom0+CA3+bmmU1asWlxH1jar/
BMtrGYb3y6jj5/g5r1WTJ9Ro3zdt5qBQ12e3KimwNP2f8X7u/CtGbgP/kW6RWuGvygoa/cEDzwwl
Q53WJsCCczHhmI6H3yeWRCOqLuN4lHtfG8fSsq2WdLCosXfz5k3IPATW47wbG/Vzr1Mh/jJ6k3Fd
gacvY/fBf8bJ3q/BQ61V61Q1/Z0CG22L2eoI2siO3nRNUdAOxIE6boLoLUyy75HtNRce3NGbOVfB
0+Y18J2B1HD2JA+ZqkY/UDIUSzkoZQUL8gu2B1lYnikjj41JwCyyBsd4sWNTW2XJ2FxSTU93mlpl
4BcM+1TFaboJ60F7dCCJLQV0kg8xOY8k2WcgP9MvilaYzGfPkc80JDSNegndsX00G54gWaWpJw2t
2kPuKsFuqtTpUob5uBoxMn0VglVy+c49JzuZVkkJIG7EggSXmqyAt6anYKZJeR1UyIVsyw2QvBiE
Qzfh0Zj82yPPIYfLMfdjZFtXUGwV/cfYmNktnKWvtUEUpyGvkGIjFM8hEAjWORbtVobkRph6dyFX
sJDHfMXlnj5rYt9jjLgP/XN+pMG29xOqGXm6LGkubpgXJzlenSJl41tTAxDL8LYWia3jVMXVoS2E
Rwq+C89uYxgb8G3JFScrd8XCZXwqRqulYGxU8zO3xKrICFZuB+/MTEztiGILIgbZrBai1W2ykcFY
y93qvusGKDT7ZNPGozrqQNA01tNF0DVPvUhBgps+yepMzbZqJxBGHEpzP2Z1tc/nzGSMIuNm8ur0
Wioyla0Hz6ZaZEtbbap3fIRDdEJJLfYIk8LmzJkqj1t/XkQtABaue1EhNeYXztZxx4U1Az76SokO
LMDxe5ubTtj5C/gSyilOs/71z7DOAV3oDjBmitD4PcxvbB/TMoZ5nE3G5dnseRi4lv8cxizEBicw
paekbeutkroU95NRf4psu76F3MHtNrSqpa9DCuhRJDjUXqo/OXau74rAgsk/D3axennKofbMQ80y
K5YaWLedHKqpbXroFODasmk6LYaXXqXvhENJCNkg9SkLUda0PCt5LQNWPd2k2+9tzGSYn1/7nkxI
SYSt9lPJe+ZcKULb5CoWLmmueBHUW5YZmK6Cp1k3SVbdFKUxl00H1byOezSauozUIUWA75DIz0XY
kbeI3V1QF+4v6nMv/hBXH2VmlUtHqcxHA5TcpkVH9WzHibHvxszYYZrWP8gzIvWTI8rlo5rdD+H3
umB2yrNrzh3fz1hloHfmM5q9Vy7HWaTQBBa1l2uc/7YK+itGRaw6hBmp7cnahZAU48Iccvxmxmyd
oT+ESrdilNktasvipeqql0IY+sPo9/kL77IA3GiRkZk7J6VA6s416oPsdbomRr/T6neyl6pHhbqT
b+PPybGkYa1NQ657aLoHMDQV+Hcj/XAj9WTNHiS2w/Ik8L333LRnudGoe/DiBmBmr/ksz1sIYUnV
LxrDaT+njR8o5WedpgMAESSx1FJ8QO3wTr5S/960XTOu0yI1Fn91/NW064bVFuRIGZ+iAu0QDwvB
bDK9U9iShkZ8nUVrbLHCr6LhJzMyBJkH8Qvlw1cMxcN3L0MnGF6RuMTpYO0aeDlwXdzyklEQXiGz
bW9tc/SWPN742udNB8HgaGsuOnKDgb24DBaO42EsPSZUpi2f59cULSIzME+iafxnPxDzhaK3GDPS
zHqvXtedheXFPBiXAHs7GSZyG3Mz7Dx0nDFDvp/KKb3uIVS6F3noxKr4EcGjpTMPtdtOLJn6RJuU
9QS8yGBKVmXKwrMwlMF46zJuP82KdcMQLoAkDzg/RIgOWKsyGcWnWmpPOVXG735vNwvdsb1X/LzG
JZ672ZPaqdEa4emjlznoBIYjmq3xVOwHkDgon2hKsWzr/sBUwwXPTq/mmOlWsdx0VSR+/pTNm5HK
ApWGm4yofnDynGmv0nUOQ9s761phTfh2Q59WbT9bARES6kr21yMZ4aJHr7jp/HNMXn5ZmYO7yEP1
OXFgX9lIMmxHyk8b28/rpVQWksJB8UyAbYtyto4H1qpODY6Iqf7qmHw8N9EvsqWSQgd5/YynanPV
0Bw+1EVer4LcsT7GvvjpZFZ2K71GeUAemqK3JbiO8HmYs5E3qsnNjyzsflp8Zx88XDq8L4EFxEYX
LVFsvuI2Lx4KSEzryHVBEnsOlpmaaPZ1AN3aR29yxDsHux11OnG1fNMmbpD4gOD/1vbBxvZAWKL3
Fv30+GGMWtF2iRYrOxKAP8YaYfPMRIC8Qg/9N5cFhchcL503czT9LVYn+dauyu4W2uU59UcdUy6D
pX+d/aO2KLuQdA6vTlzdhBLG+2GI7CMi3ihCzhsrvQTl96IK22ARCPiiRdT/EvpGNdTtEFXee1j4
Yt0aan10WUBcAt7iMu6YZBkoOGxw3TYv9dQFS0EuErZQFaMU7YXJou0SB9qnejG0bvquzRariKfk
C98pS/5R46ZQ3bcQrd0frhuhrCIgnPFAibd2jTKKr1rizbOBa9Vm2P8TWOO2DioKd53x3OemB0tP
uQV2vmtNxBZGB9GRMdGXbYvJtMhCd5ugSX4shmbY2a5y8KciX2ujd5zSpl+oJD1IxHTDpo8Me1P4
3Xvo5C0O7260aPIx+oEu09W1Kuez5OJByhkPWGTQN57StgekXw8e/OYHBsxm5jAUHvIRXHoCDGQI
wvgmNwiUaUclQZV+DiWKgqxY5lprajvaWTijdlZF+T645bWyc7LxRf0MfTy9IOysvhSKhoCX5jzo
cdmcR6u+ihgoT5nF8THyPmO1y08qohNePIz7wEEBBXh/YZ6UB7+DqRja2YcAlbEFm44009xURvsy
Z7Yebb0XD53dQlxXALWZShytarULj7rXnbW2c9GsnxGHMzAx9NhjivAzKUMwUiPyBTIuN5CxwNPL
IbLthc03Jv05Ktrjy4C30KVK45dWK5oHEq1cSZOgwiea/lV183gBySLb1lH/06UScsMm2DgPgwO1
0QyjJbON4sTeTXYiGi9u+CIAV56SH6T1GSE0a9x7UVIu7u1Id4bF2OgpoLq8X5eDW71WRtytMYUs
t7JpGzaPH09DXzaY4L955bgULTRQsmxGfrzvOqxaj74J0285gyqOSWA+UgpWlqHAhDD0DnkzXqsx
ti5uBqpVtGvTM36yrqsWatz+EKbVX6c2o+xUIPNZRx9TzXUYK/py7OLmlzCfhOug8pOE3qmizLRA
hapfDQnkmS7GijxSOn+HURwJJy7na4aS5zWf9yhDXzM9rSBxEpKdfQFRSgjulbKp6mb2oGj1jwRU
T4Hv13OdqD3PIGShZNOJguk8uiTLeM49g/kUj1lXLKFB2M9loWaLCJgAhfPhP73VprmZJgZP3dD+
/t+s1eQI2eHxeNgbI6/+x8HNQSl7jNJflV+6h6FC+9Ht8LeBdZPtIhOGFfxMmMk12mQsuceNURrV
ZXJrB7Kl2pHDCa5eWxW7gqn6MXepy4Vc/jueIRTnCqQUEDycLogyF2s/itTHbkocXIaE+lymt7pm
Ajrb9d76Po53vYkjfBx47WWM5uKLl9Yfup+f1YorPUkH3NaBM5HlMpa2g+W60VnmrvMndQdWGifz
Qk/XmuVUe83mbIC750eGqKhMMy+FkLzW1dr+dMvsSRuxCWoKVcW2RlkLKy5/scp7CLkXfgQ971CE
SYFEU9Tt6rF9cLmUtonuiu1gueNVddxghQa0/qZSoNTtLP6V22cqWUDHuZiv9tA6H06IzmnVa80j
BaZuU6VtAdalBhtNGos5V3MtGrNb5o2T/KiKYRkWdfqphjUmCHmUvthAAzc90ifHaTJQabHA8oae
0Kjpj2e9Nd1n1/M0btkbslzV9yi0oHe6anXwTeGAJxSfWpBwo3QdoPhWYwOE7+IjUsTxmszN+JB5
drnoLetHrJXBM1TEcachnLpF9NR7YY2OVGQe/IOMBQDCPBsfx8wU0H5qdVPnffeGLupBjojsdoK1
Rn5OF02x7YZmpzpBukcTwt5r1B9O/JYJpb/WviA94a0ihPzX3UDSfdSj8ZST9l0Mkec/W6ZJOqge
DjP2RBgoBFcDaMGhTc8RQD0YNXW7ri1sqgO+y5WN/+Weh4vy2sVTuHB7l/L33Nt0Lo4zlvmsqoiP
UnhgUtTyIK2BVBhmL/ZdR/Z6crX8w0udTwHS9Fp5sXktjPAnZu05BGhvUYKjXsLjQ2HBU+09JlLj
duiT/DHQ58x10TX/2IhnZVGnfbLK+azUyHmpkH5aa1ry4Y51uaLu6V2zeQNmGSVVakc731Z0BX2P
RltNNZil0K+9qxzoeTbQ/Jgi9lesVAab7C83lvksclhKXunq3s99P1lqY67TXYZekGxWgnDtFmV+
VoIGA4IpRfipN9ITqItvDoDJc2RY6yJsnpCgjpb6pJ+mxjuaGXlcx3O1c4mp+3IaQ21lte2w89JG
3+NDMl7KeRPt8pGUCyiDaFcGXrQy7U5/s0f09Oth+AUZbgoFK3ZkrV5q8u2LpvWKtUAgidtlGkwH
KgjL0FQsjKJKY6eOgNjSytbI1QTOzk+UfMlfnutVS99DT0cGxsUExlDL8TRBVl1mBuXo2DaGlbAS
MvTq6ECp67p+kbTdE2JB2U7Gvjawwv4d0ri6WAtHGAtmI2eTUsGb2wjSMI4Zvc5qlKs+s4xr4oXe
JoSc7WfWlorUdIJglO8CC8cboVco/kTtWdRG9oSiAvNqXPbAXpnDXsa0DOgL6rLAQRX3ylLA+dR0
0lDTbEfmPgYGs2TcJr6rijIeQrOYDuCx+XZ8KhgRpP5TB/aIiWDyrjSUHQQk3HWPAPMuqwb3pmLv
qTp6z6IHp3l4r+RKI9Y4YdQt0yCLTmCG8300kbBwgXmsKmfSV0bo+Yi7iMeAbLj3v1g7ryW5cSVM
PxEj6M1tedddbWXmhiHN0dB7z6ffDyip2dM7OiZ2dYEAMhMgVV1FAmn+37IJ4c+xYt+1ZCj61Ks9
KkVQPLKXFtXO0EbMNrumgOzdVxsiAOjIQzZ5aVu/wvKFEz0xX/j+2OTorEF4zx/cTvAKd68OxcgP
eD6zW1MRl95UIIRtJ2ElFXHV+Pdt+accQHSqbgmYJhvHqecHEKa8laG1I1EWY364yVTL3uupa5L/
iolUcFowrxYpkkJSDnGyVi0I3Fulqy+j51SXrkt/9lKgFkDoBoYR0GuSlKXNrcuTiO9Vqva7lDfh
XW3B7quoVrnPNM+nqpKGr4F37FoH/30+31m1zQsgix/bSkn4+fNYZAfrwPQKQjfEJpSQ1JbzKGWt
W+BobIAtjV2dY1LjE6TDq0vW335W83xTVNN9BxzQgwqywdrww+Ax5K73uOZSooUDqPnB/OCSTHTh
R9cM2gZcQZPXtG+evVLP9m1sfu3DPrkL+3/hBK/v024qd57rgxYTwUDU+IBuyh6YysDkyO7StM79
WI0TrlPoR0ZbtSGacMCrVtKvPqgof1jQW6wsU2k/8bzX1m3sB8+VW8PUFtf+1Vb5UkQJoD1RcrY7
uHn1zuLVIoayGQD1oArSK8ZiJVX6iN86HzbKkOoPRvMUSXAm1U6h5+EDvmE3qbjjjlSFEb6YKSrh
1KsLVx8EbhJgSTZVqLEtCO1upwWqcQNwqtsOMtJRB19IQDhJuwFeK/Ci7UtSgCNQxkG66RzNPLUR
9foeyVwvWmg3TxynV+qYFS8gP25Jk1QexUbd7xrts5F61aXOIv82tMosW8fTEO8AcIFjJe9HZQt5
qbJPSdN9asziT0onyBHLh+HEby1aDUSqHq0iIV/OS+e95fkkXNXKpxBuq6dhytZmVzcvwTTVL0Xm
PpSACd+XgVK/eMZgrftp6njCMnRdzd8Toog3fuvfW0U53PXl5N/nkK2Dzxl/DrK4PkZqWFK4ESSf
7QTfJH7I6CC1CXXU5MgTKpNaX4G4Kk+UZ9U11SfeHwcpHp0+v6RhQWYTB00SJOcQ8AYimJbRpBvq
IexXK00A8NbBDqeiyn7NGnzfJJqpG1cMrUnV9mXB611JHOs1o0qJlFAt3cq5utcHexC+u+1tbkfm
MG97A4RfjNnhNbti9gNw0lgq6ccI0Hbqv+RQh6RyCzK/upPG+UBOugns6E2rBkmO6yYs97e54+hv
APxR99LYoJhiU4euf9OmdtNtHMrsD9JYjQaSnnoRhpXXnUNlbbZtsidv9GA5Xn/tg8nZZdFcXtzk
XOCho8Zu3Wvq8CIqaV6yevxEfM67K0AWOIDwALq+MQ7Xrk2PlLR7Z8dQQGORslb7Vs1UZt1EvTEk
9yaZCr5a6hHQpbl5Jjpycgd3uEr7vI7SDefnCPpy2E2cfGCLFxEnVuMUBjtiF5k2/pmXVv+tLEMd
VlvDulKXHh8icKNawmEPnZW8dipUYbaX6yd86v069sbgc43reGeAc7CTWq2B9qOtUthFhLYwSelr
iv4hiFzjU/etqbLgoIcFoOUDbrs4s+tNo1T1nmxm3ltuME8nD5oKaxtbzq9uKrqmllX6+p3Bu66Z
aeUuEdVegfXkT0Pwyea/R9HytFGAAfpk8G179FOIiMRIsQbzGgfTkxzFc17cV2TnyRE5VtbFgKFn
FQk89bkG5MkdR/DOxaoQdBo7ga61iW3FuE6++rMxlaOjUHK4iNnwl6fUJ5lSGC3y1ARzMZwie/1B
UQSxuqr8bNovxtIEfwRnHRus+bfL+T0HRqvWtFeICXbUd09f3dn2N3PrDZdJy9U7Vcfd1ekkDsac
kcMJsIlIMArJphK0QrKXGpbAwYAYdnZgFJIy7a2XFiLI3ENP+0EhjaUW1F5IP8TKchqcvwE4CgBZ
bGeSqG+rNviWSXsiKNWtyGTeJNOcn4om+tlQG5if8HznJ9lbFIvdovhg91+YLMuTbgbgvVx/mSeH
i81ypf/C5MNSy9zf3uVvr7bcwWLyYfkmUH7d/m+vtCyzmHxYZjH53z6P3y7z768kp8nPQ+sn+B3D
6EmKlttYhr+9xG9NFsWHj/x/X2r5b3xY6p/u9IPJP13tg+z/453+dql/f6duENbsDo0C0t6JrV0k
foay+Tfjd6qkCZmVEyO8zbqNOzMp3o9vE95N+8crSKFc6rbKf7JfrrrctTrAQrNdNO9X+k/r/afr
c5jh6D2YMbvz5Yq3VT9+Du+l/6/XvV3x/f9EXr2d5gerGvrd8r9d7uqDbBl+vNHfTpGKd7e+LCE1
qfiTf5BJxX8h+y9M/velXK8GOrc2vk2KFZ07pRcIiSSbndO3RmqSaapOuvEgxVIie42csNjafh2f
pbomgHT0UmjZjCF4KozOXAeNRW1VaymPRZQCoNaOL5yCAbIVo7SkkrAnv0Xo5Zw5Mu0T0fe/pF7K
fXCidnMNIpaUyaYZQcuwTZLAWsD2L8BFXwH1SK+Vq6THwfUgfB6o83Xt5NaAUJnelTkIpMLKSBKY
5KQ2chTS2QL1cpNJtZ6YP3oSqPCcdUDLyKXKcKTOudTV7c3QB1Vy01iRC06yRX1JMUOxw8mePEzI
VHdhAperC96NRf38UF1NnAbE7WOqe8RwipzqWmlpddW0ztgHZkXqupzdG8108CsyG97NdkaPxOS8
+wq4ICvKiY1dQktktY/LWnLpcDAanJrB+bZelFXdJc5TYHl/XVKa5eMw3ulsLG5m5swRzdEPnlqP
FDHDFxQIhvobWT3wyJSovyOu71Tqr+Zp2Fv83c4k5QaXsBFc9r7FJCmU0xd1RZ6Ip3jmKRs6sirc
sqLoNAfpo3COZeWEt4GnRR7ZMEJeko4LwBXOq9sMKVymKc6crAl6tNt3c26WzVRvhzTLzx8nztoU
HrtYefywlhxahX2Hp9s6ao0FV30K0dqsDsF91GXBveyR7BXA21oHe5+UWeLaaBeFtBu8ObmbqSwV
psvM20JG/+S6SYrfNDJPsplxnZ1gRjZPsgdh2nTMlGwlldmbmRz6phnkFJwwo6A4GrJZZdV7Kull
sI2FAI91lX7fK4p2L6U9ZHJbcmqNtVTctMJc9oZZxeWtBxdpu1gQcbJ3SgmkB/kaP20XbaKFz5AM
6Ths/6Y05sI8mLr7bZHb5BPq4GnlBVEeX91LzXIxDw5DsuoGIEzEXb/d122YU6pHqaG7lTdhOYHO
J1JnIGy5/kk2VlHAWH9rF+mQ2EgLakLwFgrbjMwWiK8nmO/mdFDeLWBWJQ6DdEiV24K3Se8WrEew
XhUQGjY6yOhnUzRxXHZnOZS9pfkgo04P2FgOYutF8T8tsEy7XUMfvV0BtF3OwaceLxlHRBiQ9ewh
VMP8IbZyTlcxhBJSgb8tgYMaklpBTgkurXuiFGDOV3JM7ulPoWOFLxAtqDspJ3vMOy0zFttaElvK
ZeTcxebDsAxGqjG89jiryVely4lklBZIbmacPEckqB1dB6eByjfsc9UbB2lBAZfHmdsLHxyRxp4X
VNeVdlqTUuUA4S/SSXqRTtJNJPWUc2kTehRdKWyFRvYWGzmlGXfOCH3TYirF/zSMZIrKslKqzvd+
306Ps2c9mG02vFQcuE+lqdfbqU7zb4FpEVIiwQrX2QTImwhBqYn/pbJIXE0q4NfitvVXSjsdZbKx
zEKWTdu4/tqyvGy7yGTack5V3TYjf2stFbf0ZN/z473h8tV/l/QctH1yBHnx+82wo4q7iUDMheDK
P3mV5504uZr5SnZlAxa7RQpBA6f9TVpT6j1WurUzFkvATn1oOIUNcSNoYkUjp7tVG5FgiVugtJsR
xNAcQHV1Dlpoc6Lmvi7BfZY92ZRTRrVtbpLV4Tc/FclbLw1IcgDJ2dxLY9UwoINOQjBRW6e5jnn6
KfY9B/DhlJRTJZ3gDfkliwllXaUiFL3fybMx/5S+rZH0L7gty0vrlckd2P/JXVc7m8bD9Qmo10+R
VM7VMJNP0mjlERDaizq707CSNs1ABjVxT5jhcy+hPlCslfVtE+1lN+2sH26kF/t3Mnmp+K8SXPCL
7Cu4TMfRyAC6M71TJprR1kCkXMayB08wvCR2c/goV3rv9E+y0Qr9kwLpE5zuwua2qpTKsZwjm36i
9GQtNVU1qQeiyr1law+mGZafWvzNoUoiu52G5itej9buyk9BkKswqA/k9avFJw0K+as12M9yRly6
6V1dsmksTby1dseDxqTk+hzmoX+WvWwo/5gC197J0TBV/jloSEnm5f7LJH7rLbKBNFPYcHzYJ4R2
Udwmy3Xkih8u11Kts8nbTGDi/23eYvxzbqTCQuFEOzWMin01m8Gjotag0Fde+gXv3VdrNLW/INf2
LJPQrxvEz6mTtF+9PiGkE/fhUxi7PDOtWDnbrZ2eP6zTAfp1DocavBu+xBdNbZzjoJT4n4AdWLWQ
51wi6CWmuw5UwF0fk3pJLoJdf44TxdumoHWtHBzlBEyzZAvuWHfpREOw7n2zyKSJpmrbpHaV4yKX
E5ahNJOyvDTsw5x4cLX9bUmrnN9fYZlvxIQj2ix78C2LQqgUcgcHVPK9HKZqmd17WXpPgm1Srrsc
NosghG0rNFpwvkYYuDQjGleAag0Ezv/WFPD1wvdqge29kqp40MCxlt0yyGCBrXCrvRP6VWFvjSEm
y81rul2kJZooOQifZdOZAEjAdf8oR0EFAM5iMQizAYvImX9ZsGsi/1GD3lur8mZD2DG4qyVIUtWm
bNv9YtxKIdCZ4d0kAZFSYSSFv7dZ5iw2jYBdkoo4NoKDSq4eCEKl8QpWSOJr5WvfwET3a/BLUymV
ssupjqIYRjz3jKDYxkA5rOVjcHkqFhPIuKFQLLLbc1QozMnHkS4eq7JZlloUy7RlqcW4gLAJf22W
81xv52dq/ceVS8T9NCfwxeiZExBrpaQodfyuWjdglYSd/jQKJcAY7rrTyMyWtqNiW+eoEXy3hdFX
hFWis1vr0VVqo5K/SJ4BYy6HDpH5ezMYzxAHqc/1tO2pj2nIpCNlQdCdu4Wx8Ts7POYQXVwyBxQu
zkRlspFdgMWnZuUWZHZShlrv2ikfm1VlqD9Nb/plquwNkcBgmDiryCFedqqZRpLwEqV4cqk2vvdb
Q3uZCHqujcQxj2RNaS9h7big3Qc+jNMlUGGqOaxtEX21oHw9Wkb1ZzWrLsdVISOnMSAJrKuPs4jD
ysYMNPMYte2fctSJmK20jSjd+UdbseYyXfbkulqh1EdQutLzmAwV9evspzQ+h6tZkzAjZb1GtWbr
+d5+rgrlvqROdzu1PWxzY1CuxybTTrNs0oYEp0LQCa6k4J1K6AuwPk5B1v/sSZN31kYSfckLtT6Q
vVOfdBVgyTe2QUk5KIdFVJwJi4RnKWolK2GTETqz1VxA8P/iJ5TGtU3lnDLqpB5DWfhuxqiVZ8t2
gvNtAalZVplz4K43b7cx9Q2B8jlI11ZU/iCUWj4TgaqeFSX9g1h/fzHFSFOt8UDKJFRWwqKs9Oq5
iLoN0Ofzg7TXqhki4pESKalULLt51Ftc92K6nOT7qUbCEVzftwu4aXaX5Ra1/UZZrgdcJSs78Yqz
NCaLYD7qE5VC8vowRKjHySUsCXC10xufu6Y27hyF9Fg5dAJAleeWqhw5rDynWalm4tzlgaJ+/jmn
7zXjTsnAGfcrz/i8zGETGz/oOmx/IZiWkZN+z8jBuRaiIYSpXUM9s7ajYC9dZFKRmQU8CQksP3Io
G2kSmtHzSHbiaRHJHjWjo41zZlmH2KF78nMgf98ud7PUqTX3R49cV3ELshkdEwT1PNwPvtKeLc6e
JWgDenvWx/pgD8F0cLW2BZ4WUarbBlUrciy7UnqbI6fbDUFEUnGrZhvO5D93bfEPEwqVms8kUg5a
xxFCNmkf+GRdiXGjKvpNSLnLT/Vi+EE2ixmd3Xk/J0u1aaT6XiMv/+PSVuq5Gdyef1u2pPTlYEzg
N4ILkm4SGGe+aJ038KY1Iem0g+KL5r4Ciux8AuisvmtiKAOdMc2/5P5Ubt2A8nKO2AA91+rKKVRt
44nMfKig87MlMjdlT8pmEtFJKxYa2RRvPTkEJg21Z6XA8gzixVsMR5U98wVc6u5BC7P+QdcsfzMM
MN4sMlutgrum9PdSNFB0CcqsgHQ1Jnc8SqFsYoAh9jYJHQLnuntYGvs5bv3igexMh6OiRRFn0dQe
CfdcsIpt9S6zyGajxHQTA695KIlWf+oaPqEmtqAcFkzM1P9SXe137dkUw6Elg5UKYf8itbYbfhsm
b7qXU8mAvWa1Xj1InWuW+8600yepi5R2RQZO+qJ5mvc6QD8MwotnKy8RSHkPJGw258InI1WMMqAN
br3OSyEh0PrmKBWjFdQPXu12B5C02I8I40XRhcpR1cwOwgvMpC15bMGuC0hMWWzl6pDIVUkY3mbf
dGFNOoZiaFslCPydN4TgEKRBcZWNakENNbcQ6MohhMY/FU3ZAE2jqsFuMc6FFsqJYRMmJdBzb6sk
o1Zcg1D3tkNXQhD0ppAzrAGvXaw4gDGZys4GafvIdexjrsEaI8ApVUG1By0XXMES1nIZL2qICwG8
lOOpbatDY1K8HCbzviD+D8pT0D/4hs73TfSM5C6GA/BKTPmnJPaLQXh9+ANJA6Hoy7amgoFkUrzF
W19JqdOPPXACAaA9Dl7rPEyioSoXFuAa71iqRc5DmFnOg6X5zr4dE2e1yExN0S5UOJ2lSE6VtsDY
rNpcD8lRZDWp1IIgul1mkS2X8Xoqjnuwac5e6PRHCrMpTk/L+bPNlnuTmR3+SDF0QaOibN98HHul
eU5MZx+o+kyuSR+cUzJM15Ecmk6yTbugOUhtVI3fYl+E6snOea349korsFUAvudACGkFS1eNlu+A
5Yj2cjjHFVmUWujdyaFWk/Gp5J9zI+zueVOlt0nws4A8DFLDVlqVhqWs6pp8fjnMHQA7dQi3zYqv
rV0WMC0AB3RsSiff89A1ngk28CQHSOBfkQ38NoD438EIHNcOVN/XD7YmOAFwsWCbp7C8s33cULzr
bVp1Ns69aGRPNhFUVGenCv0KDHQ0CulWq95IWgA3GSZ182R4bfx5SFovfinzrv1cqt0PrYt2rlNV
j+Wg6i+UpZMeWTfsFKPQeBnJ9tgE1uDvpTYyOe/DWmKQgIHxBPP3OfFJk0qEcY0P8YES8JNUyvlx
9WfqchqSkrCMvwa1AsK1sFZKgP1ngOVVy1I3KT+1J9lQfKVa4dNg9eUTxZwzviQVsMvZT9K1m3Jc
zU0TYNQ3+7Yv9kZoWfe6o//wMwjJxkFLr0PBk5LtJOj4ZCNeO9FIxZjn9jEYs9fWrn6JxIQ8d8u7
2o7XN/vODk5xON91EqJUgM/L3tK0/yCbMus/2S3T4pjvf6G048ZMg4RcaR/EncmkYljUnOpNqIMY
RCN7fUmcZCXHH9TkgkaHMPIvUn5bQU75YLfI3tmUYHXs+D380NRKZ5PBhd9daZkiex/vJjfxDY1s
60DG5D5/e71lbWlnhIq1rXiqgNQNR8B6cEGV5lublDtLYEvLMdAmEcnDJDQusmE04DB6NxYTOymU
c5amdp34VJaD8kjioPXcN/mfSmENFznC5arvOJtZm57vzTPEIYcoKcZL3rkaLDlUakx2rMNvmutX
KZNNn1uAXLp6sZXDUpnJ3a36+YjPlu9/V4efyIaOqFDTOrgCi3xnelN3lySNR51KFJwUgfzKojiu
SRAK5zogBz0Ir7Jn6bxtCq0DHfnvCljG8B771mcpt+csBoZCmGjpX81AIEmukRVuCDjEqPOYU2wY
ZKkNvS0sbeuJgIH/ZwoxyTlr0+LsjPFjZFrZPn4TSXll12G5+tgdqWhHygd9my3174zeVpOy3y9Z
+t6v1dsy2JPk5G61wcvvmjTqAVqg0qCkxmQV2X34IyfNkyKiv/jLfDHAxvo8a0W78TU3vRYFSIKA
++mHya60q80ebWP3XbmmdN8j+NDOl9AkPXtXh5QSOY0zbt4JZVc2RkCCet8aPula5GyT263Pl0U9
AXHfrTqfjwne5G+LIgIeFiY2OC/VrHjibcvjGDhSOaJSwjw3xfxVjmQzlKb40gz1Vm+m4knK1Agg
mHp2+XEj8iHNJlQbbaXOFCLgT/T9rBjdepFlWeuupp5k9WWhMfnua3CX31alHOxEmVy8kmtIWe6B
LeunY7yTMjZH0brSo/YAzsi1KCcoPqBZeuo9e7wDN/MuFiPK5KunCRT+HaBp80YOZYMP/weJ8jHe
SczSxvKuPhFvOUmKWqqt9yAb9OsaYGjqhMeJTDIfasax1K8p2fFmOUf3rRhJuR7a5pm9w0mOXHU2
yVLUp2rvQLm1ksJb06j61dehCjM6kOakLBxU496c4lWT1fHW9pTqPiotorNA8x5SRzPu+X+7JDw7
2mtvE0BRezP811Rq6wwwFIq5e/OUm1HxLawoXHVBpQLsSFG2yVw5FxOEkpPXqObewSny0FMPuQGC
Rf1sFdF3Ilz1X068h1Ej2PGcqfcO1XMPnafb66IKkNld560K9uaXrvVOUmsrCYj36cRXHK5R+6CS
C3lMobjZGHptXyib/wGkQkgBhQaltxAtzSKzwWg/FGpHvTkWUq6MU9mDZf1rGrWb/y/L/dNVpUzc
IecufRuQKV+L8GUrmk5EXmVDsdEmJuH3soikRaBP2q7TVf6gwlbK5Hw5pBD0iXx36yhHy7pUyeRg
gewLyqVOHWnlgmY5e6n6lGJR5w+g7L1rQ4RtavLqUOhqdJ8PLdW/lmE/4g2CecrzAVeCh3QFLYb1
x2h1z0PCN1gZm7U1EOPklH++4au+g1qV3cnL9G1dmZTKCGRV3bBoZE800mQW6Kyd8FpHc/bXrJfT
lScaMNdj2H+nWOVUUVb5OQDcaE99eX+oIj+Gxkb9bvEdO+SuA/xO4RSfRgqQ9p47T1s5bMa230LU
lO/l0J+HeKNaRnyUQ08X4FcQXZwnHpWfApCsKDcCeqtSVeUO/mfymnPg1yrV1V9HLf85rIW/VQ69
xPOBIut/auUweyjN7RSoP/p59kB+tVVYh1KTXN82T8iOHjjB2BqMJfxnNpnSq3dyJJsszASQhf4j
How8247OUbdx9OM2MCiHUY1bT2zWKYypBoJAFJpJhQmVw03LT82kRElYp7Wlb0t9AHv2Te1VllFu
5Iq3ZamsXU25r2xbqGLWfdoXJyvJ4AmELnYzk3/+XbUAYdC9P5R5sLazFkanrnbzZyMxvkPime3L
ICBPpwuKO9m4/theBvcqB1NTVd1mURpKoK2tGoqlsauGA4CGn/y8opjQq/WVpzvKfSsIQ4gGBNc8
BW3J0ox38rLKA3M1uIBPRm2H3wAzOQsE2v449zBdEr6Iv3Y6GJW25X5rh4AXXVKCE99Tl9ENbQ9m
ROF9Aybom1b29bNpTMmJrZK2BeJ5+JawPU4N75uJp45IbamSC6trT+bs/pDzOAfw+qbs5HGk4pF4
RGfy3o2sGySZOj6bmq39QUUp3J2kiBzl0VE2GUeh0Cl5TYnTpGyiirJPta0gCM8dF6ThcnbuSs/e
yEOoGwu6tjxYa36rXpskVq9F43+to0A7ypFspDJO/NVAbdzdIjd03bx0pTFXUFWqjffJno35zvaj
adWrkArOgMxtPX1093KYKdYrrM5r2FjhxBCwNaYWh3xqeniRvWQOs2Ylu0HgJs1qUaluy6Gl1sgM
Z8o7w59daP9WZmt7oDnO4yUWTYAXJt/UxvDFKexuLxWwb/lQn0TFZ9vMqTgs67Dhbz2QPSS7oYDd
iQWphXjhXG6NQPK5jW9GHSE3Da4vALFEzrTMim7Ac9M4foYOHKPgUiu4iuFznfVDK7h7GtLleavH
xqHNdP1V7f2fWqDv4tM0wAzHPsFdUUsXfJ+dZF/HpvkXCPvHJu5w8gHSwPHRP9qNUzxIR36qV/NK
DfLwLIeBFobbSgWazE2c12ac4UdK5j9s3y13aTvifPSc+ouQF5U+/UHJLLCsfIUJ76wrMqROhTpG
X0w3AczYa166CRTILOp/SLGbDeG+NMaVlR1szmgnkLtBahY98+/DSRkHQV+I+ta9mYekW0EdDnju
25wP69ysNegF8tWyZuA5jw51EPs6d4aLEhQDhPdQWVmDdu3gMjch80UmtYk6DhfZFHX+ooyBs0+a
2PbvpAxoEHJo9LJeyRkkmUS4p8WqVT4nB434Twn5K1zf1CSV6bBL3oq5+AM680pqrSj+WjRqd5hb
TaeqQcyIwpZIUGlHVOm9GcoqMCB9bBLMvnGMTRKgLXs2NCWbkLoliLFX6sTeleCZgXata+omCNq/
yhJXvpJW8ARS90JlxS+yd/6v0L53w0+FJIC/yQRCxgeFmzsUvy7LSGvJEn8jjv/7+v+0zCK70ce/
zcgtkFX47XI3kbibSNBDS+vlXq1QfwrM3FhpSlNt8DEUDzCM5Q+O6JFfQAGTfZUS2cwhLHL1YDvv
TL20nTgPHW5T3lYYqynjMeZ3WzlTLm26an8/4cuSIjPrQxgvLBM3chTGuzm2Am+l8V69K91hq8mh
nJeVaUE4UzV3akDZOGV+fXeJyAhd7kxenXpfhwf+3O8Xhdd2/bnB6Xi7DVMVJGDKBiJn5zHD7dR5
OEp1q3If08Yz78h7OUmdKkTF4ADUYUzsjsRQKtqyG7a15nkbPWYfvuYE568a9IIN2rnZ8Ee92oD3
XOQqPBW6R9hsFj25f+0RVJc7x00ObtRZ961VpLxfM0KgWqOSogOywX08m9a97LlBbRyDtn2+2ckp
wZD+K/fz+ZDxz8DxzQyHn8ShbYxoZYtVpd2ylMgLnZyyON0uqYGVEVGVtRlEtHHou4ASvLI8yCFc
5xABW5QiyaGbAfVRd88QBrhn+CWcW/NhKBVS1ntxtCunMAZ5kNw/Ix7SFfw29SMcc/VjFBPzMkud
iq9hqvmYaagzeS+TxrwF2006gNYhh9JOzm1j9h4mDubb3A/rNU3Y7suGWmwN1vOzWfQ/G69zzgOb
BkrgQVqimOqXQlCWVxAhAMdpxU1R78AuB3MCmMFKq4KNXOFdVy4rraXGB0GEHxrUSLMKeRTkm1Bi
lhmc8G3sXSiZxsk2WLCll0Ombm5jqlDdy81q8gIQLOzw+zuNJScVYj6o5xy/qRNkG56yXzFrXznP
VBWyv6KxklKBhpmoH4A+unZKxjK6RNS5gj5vnOIs3QX4OA+xQ1nVXFbWiZitfQjM4UkxBqqsQUVe
GXPf7jhATX8keBGoP52+6AGYCHxD2l2d9jd5btfzTT5k+ju5tJ9JJ7nZm2mn3MGqCCTLCHzSUFX3
tWDXTROOx205RadZcO8ODtQCGgR6u0aQ7RocXA78osKN1AZAs158O+EFJeZW+WQ/qEp06IQt1Afu
yQ38T0CYzo+N3Rurpga1Byy4FYjdxjdD66DHCPoIOHOTEle90Vdp7CX3fVSmzzAuXSvQxL+SZpXv
7KBRAFjzyq8elcz4j0qK/eBoJ+APa2J2R4lmfQd0NQRCFSRAg1vfRIEdAlBEJL++02oFX1pGerY0
ljZSIYeyKR3q2P0ARp4gFJgvi6HsKQLSuRj+XJaXYrnIIhvC6I/O+ZqOxbyrjSbQdtVsU7SocFzb
QERarXmONmyjhMqKk+oydgZP8cyL0x0OpGz1f80ilyo+GZ6xuS0i17sZmUn/WVOM+hAbcXS/NHZB
FvUwrRcJ8EjRPTiWcCXMkfWCSzI4StliIntN6c5rX9OUzaLQJpdpeE2DvdVn1B2Ki92EslvUZHaA
3rQxUvP9XRgOrriu7L65dTKcAn/qT57q/GykTA6lYhm+M4krJV29G78to8y+ufah1VpL7TL5t2s5
4sJKW4YHOJuPQHvM+2h0wlUtILRakP2BAnDLTal4xjkPPaC3JNRWAmjUXUJ8Zz1ZEc5ev55UWC6Z
oxb8UaZZP0sT4AcikJUgYAqC0jqMqeOwe6yVr8OgHamcA41bDUeCXwK7XMirufphJCB1RHGo35et
eWrCbjco/SlurOJ7mLkNb0lDeY1is9qMjTI82KoV7R2wNc4u1BPrLp1KqO10wO/b9lvWOPGrUSrO
Q0EhcQ7c26tPPOalCE5SJRugH0hpVht4A7FmX/HYNOYKzt0/K7iCXxJD5/1pKGs5siAzenFGfmRu
0m0m9tobx1jZSpQ8B2HXPydjFm/czG/3aWb3z2pRxHc8AT9JpWzGwP/DZbd4kSPgOJx9Y1K7Gau4
hdYs5orFPCf8udjcpN0eR/Dd1LUE/OaCPYwA8elByCbnRAxBPtk6rb6vUtCAokgZeAn/YuKRxDha
2gDsbJFfuiiqpvwGzYsDxDJeACULiTKNyYPMtCLL8Fq1WfIgk7CErhEjqQvi+NqoqbqaWnYdjtWW
hAsTdUWufvnkFGbxxF6aYol8zvdyKBVGQZ1wHDv3UtRYfX3RW+flZi8mBYqgSw049KRTH6frwWy/
x17QnaUJkQz32s72epmgqe1a5SF5aTRzlThsgpMy6i2gglP/6GXKNa4DhcMSiZ/3UJb199nQEP9X
U4pWfKA894ZDzQIcRfXe9zWDD9Fv1pUVEiITL9NUT8A2jqH9ESPZSGUhLBazfy+belj4xobi3kTZ
FrYLOiFnahe4ke0UZ+55HMPqCkdJtYalNfvzP1tkrDH+fY1Oq+AkMYrgUCVp+9xMyhefe7wUYlTn
XXiYh1FbK4rZPBvF2D4n6RfdTJMnKbHgGIHJ0Bp2UhdNnnNvjuAkBU37mMY6ac2Vec/ZFGburO+/
D7yyQ0uJv7SOZ+waz4iORaLa9x0PA3tw/XPNa66mXJfuOHvK1i1JgIT13QUOc4ZsaW711wnopdtQ
7239tet9591w0Urjf5qb4/s7gHmbzXp7kY2ngnzAS7cAyvGXTPb+D2HnsSS3rq3pV7lxxs1oEvQd
fXuQ3lVmlq/ShCFL7z2fvj8i91ZJujvOmVDEAsAspSGBtX6jtihekAr2qIJkM8BzTLHVVVGWXN2C
7YwmjVp7l1r6dJgK1LGlKHuLAxLPJPup0yZlN3YtUP1MhO9qqS8R/Qy+AJwEDhY6z8KOsEgswODE
HcKueng2e0WcYxRkIDfxMzmlfrG+dVpRY+8tX30NoDRQ6vFe8ppbhGtN7bbDwGaVu5P+VAZGfaT8
0S1kUyAOfg3rGJOeSmmXuv6qiaJ9lH0VAguxUgZn2dKKsVg65ynkVn5FA8c5jrESLwEAYC8yWuNd
V076Erul4Iut2xtWSuZr1xSoiggUsqxRCV6K2RBsHiBnxrMxSTWg6CRnsrQOv0yluclG23zt+77Y
dvE68JH+nkAMV9/CEp/DsdGUF6vrv1RmFV9kSxUvdduoz0Dq2nuKa3dJkuP83XpUMkXiL2VTZH26
BQpsrcHpvaXw4/dlZWUTKHtl2hWgrkVCakidD2YwoDn182xIUcpgM9BvZIc8aEVi3cbZCH4cEQ1b
fsxPaooo2B+1NQoQXrCxM1y0BqdlZ1yN8dltVcEdM9EeUGrul3FRO7zpk7+o7cpAjksfloXj50er
LUvndpp6RX7UHJMUtF2gyKh8bXXUuUm45VgNDcDAR55Sud5ji9M2/aPwZs/w1Ii+Jp63JPXY/kij
7mogRvU+jfxgDL0sro0bF7uut8gRaqk461GprgKNgj2a3Z/lpNHZF6gQfbfNPl0EalY9Zx1G65Xt
dYvKxwGc+mCHoii/uXo0ql0TW+0TOYnZawxsu+yt8sCnyGN8lZ127ruPvDGySx6wO3/Bv9u9ky3d
qp2l7vQgzuZLI138j9eSnaUyOb9fK8TwxNA1986YJ8trReLJT1JjJdNundkmuBuFzV/5ul/a3aA4
y7RFcaie19aNQPtjQg9mh1aE+ZRokb0puyxeN/Nau4sqpG8V7sDd3FQHfTqTtabuS0vRCvE4xPdy
oryYbRZ7HDx6nnn0YxBUwtZK3aO8lqoP//xK/nPhhzx6dN+7HXzRmEBHgzjctF3dLmSP25V/dcvm
bYya1toenMf+Y3JUsLPw0Q9aaKPObbQC43YUFt5mwFipBSbcX+eQN8ueq4E2htgycXobnYaAaxUt
OkxI5KmO9m6qATDjpvU2vZ+Pn/QJ7am/w22J0q4Mq/Y/hn8bLS+SzTm930bLcBBF39wcbeNBdbod
OydzG6NG/2SM/tfOqsaviIQ8KAgQvRgiMiFXmSrMzYrtTztNCzkCmcVN37mwOb2gANDevuqRNix1
KvB3rCZRXlWVJr+T7RbceD/rQrn9V5bW2Hblxo/ML874yjjvvahwOyrJatvkU7cVOjsHu26VU9e5
Yj3lff2EsHmPrlw9fM0rfb7xGD9IDG1RHV60mTs9dQBb0CdRwXjN75pZAff4hzgeaneNUahPvoMW
bG+af40PMYr6GP8Rn8d383jPZry8vnxDfx//8bo+1/ljvPx7fh//D9eXf381//32mK8HCihPumt+
D/S2/9qiAj3FCf4wzgImXYjgv5ntSBmIr/infxsiwz4gctux4DTNHepB0cZzvPETem1IsVXKqy3Q
PC7nOObF4ycUeZbGz3gG0e4Wn8dPjtHtyJ40ixTDlWNtxFW1SFLFOpa9bmPg0YmV7JEH2fHRlGdV
rTPlj+48ag9tMAy7j/io9SaZskB9xNYZXaY0Fu9FVz87VFV/oLebKjZ6Y+3U7wY8apYDMiybpHAr
pP044KdVnWRTnsmD0lMu942mRgmFR5ICRauYmjt5iAu3uQvng2x65mAukXhpVh+xymjJY8u2r0zR
Rjf8aSHnySmyYyxQlYXTWSHvb6vv3aRj9Vb5z7ljhqeut7VbfIyQOBkSCztNFUcS9gbGueuRf4mT
9FDaLS7qCWiurZth3I12u3Ii0QtvzoaKPOmz/l02PQ4h2xs3Z7tlj4+4g0yPDt4FUEo7zBfnGLSb
EWNXFhyhBc3PElfIbeNjM7hI4ALLQPnYrcqlPzgwChJxlr1WOPOsQImtNT2YHluEuObdMIvJZqmr
uvsWBeOrhi7hjyS+2igZ+gvLAh8xzTxBZPXXbcK6ReTADjq1/SRguPVbnOeCMxJQ8xZT77HyRYlr
2Kl2ADJAQ9hNLYuDbA2kRi7yrLzUXTnczhWesStTJLxnA0AgOPywhlIf6nkJM/Guyooh31bdyJIZ
Qb0lxcnhzoS2laEFhdKP3n3x6nw5FKOB3m2hrH01DQ+x1k8PtRkhOYuw3G5QTXftNEG9cQYcYzXF
H16aeBZ8bLJgL6J2eBmdSFuwAczwYaB3KmOeKBjgGWk44FJS8sT4ecAE8q8m+6PooLglevRoAZ2h
QXXPtd0uWYtQNYk0bhuxjyfO3IRnj+hdl62iQee/pNuzumYOlpgU/NoqavFWKLOHeB27Fwpu1dEA
XYI3lNLBlwyCDRdvFmUDOyJzHHEvDyzuL7qqIWXoo112iyM7YCjFtQa5fZ8nEFNCMSG7/fcUIyx7
8obB20doQqRzp+oktD8uQ50UYxuejLepNcKUy2Rqs5XmYYRcAca5iyehvyLFX/pq85qbwj87iHku
ZFiNBQ4ahvWmoWpJvd/ZYMEObiomobhSxAxXVrN9FVeusmqjij1SnhmbqdPSixP72e2QYnWCMTQS
2BZQlHMOsnKr6viwmXU7XlK/s2DfaPYnJJo3heHn3/O+ecsrbXgxbLVfKyKqTzi89ae8yctVL9rm
qStTb0WJPNzVWji9kF8ARuNXkC96bXwJnPaTAtYEmiAt1TdZ36T9o5E1xpMKdoqPd3rJcOa5BpP7
IAeV81cGzoO2sEOUlkXWbhV1iDelgX4f3JfhWe/ck8Jz97PloIOpD4BzwhDXSSiZ6NINffO5HKHQ
5Xbi3A8oix17DRzACFL7c0nyTXft4hXl/WTn2364rRuzeZ9LRnIALr1o4I5Zd6g6IR5FWL605F23
PrmAXTULvzaupj3NiKNNXNnhAdNfSJCIWS0x+xJfBuVHKZTxG4BS7n7wxR8C1w53ehHqO6f21PvG
R9sb4bHpG/ghBLSUr5XvJOBuanH1bWyr687GchaoQ5bX0dGdFaTlwRsn9QT2J92MM7TiI3Y7cxCZ
dhq+ULcecx4YaLzFtm4QtH9eh/fGwggVe7WyyIaDP9mkFv88lW15EIYxHFRoJP9zkNooKmVnvx8O
ZlRyFQCMARghpBJUQGZ6qHVnvwrN+6Iaumvkfo4MHVv1JA2ykz96D7LPdhvzPig6dVdlYFJ7KAXR
MjYDY93llkYNa277qMwuuTXnyL4x3DXQeCycbVqi8jcWQttNFSVpyOw262CNik89gf/GwLJrr3Ud
AvtX+7NsIXjbXgvLIcOcxWItY/Iw6yngVaCdMTLhUjLWeOIt1ZTmcBthvonUP5ChmNAS7eBu5WAt
8I6Z8Y+lsO+p3keXRHUxmQmc+1Qv7fssNZsDntrhQjZ9exAX3BRJ4XXO9LnW+sMgQLoobjztGsUw
Niw61HcAiMifKvt6UO7JPHX3g13GB8cU7sL3/B9GEc9LvtnD2ny0StYmDXWzxYCC8rOIo2RVe2XN
6ycYAYASvLNrFiy2DWVdTSvn2AZqTcU27y7ebFeAROz42LagBEdDSd98H9tm20aozrJQF4DnfV94
dfwFFz9/0aUGxh49kmqxUwvMICKgGXaXPiEXixdWG9n3LYm/9TgAP4Q2rm2asoaNAfBgZ2VCP3Ys
evd+x9voqPM9QrWanTH18R30b25F1hBfsFrkscgu4H6czUxKv5gesTdTSY9gyDbYjon2yqC94Z8Q
wzjkR20jZNsEdvnNUMd9kc0i/J4JY7idsDhIg3FhdZr9PFnY44Ztxabar2BIi3jl1n71BgIJZwg9
R3xYt6u3IlmwF/LfRtXKT0iJJEs5KrHhfOuJg+3IPAnJl5WTZMiiiro7m7VX8Zu2KqxQS+XFCVxI
kS7ZiVx0j6avLNXxFJjnLilCPGuG7CCwUPqqF9k3UzWjd1UDvhhGDr6ymkXdNUkmgLIWUhepX52l
XY9AtN+2nLLQF2pfdxdnppFJJq1k3ILF7JDD7x6cmY4rQ33so86SdOLgOknxOMFdPGAy3S3KKu52
A5i4DfZI6iVuwhD9Cu0sWyBlAabMB5QLm22MPjFPSN+I1qXei4VSpNYDcixiMQ6W96lrywsuEI6/
4FFrzYK2vOpdmMUwR8os3GR6zpOy12MFcFSCp6uIbIgZjX1HmkqfVj6EK9aJ7enWLDtPbBoTQSaH
sjQfQxRtnFhT1YMa1/hsITO6SIRX3slDOhdvKt754RaMsx3qNcZJdqqpgfoIObJ1aWLmkTigQhrD
j86Jnm4sBen7ERwYP+PcuEadq1+DvCvPEAxRdf07VM9nDQqT3jDax4/4ECvG0qq7YqOFsY9ONIad
u9vluCOC3RnN26XkhbEcbU911f/Q6glt/SHIv6fnunea70pstgvDKcdHp5pc/qdGf2Bn6676Jv/C
CsDCRYMScqdmAZUwKHay+dFxa1K8it06u/sjPhituorQ1V7JYR+HPCeFYWRXGTGctHBWw6i1S2G4
2XrwDqrwuwd5CBzeWk906l42USrXUPxFiWeouweFb+EDMpfZ1ncc3OXnWTKGmibsdS1yD3Jc30B8
iSdvc5swD8tFkG3qyRtXclZfGd1DVakvWJLmJxkaHLxmuzo6y0lg93LcRoJdQYXirPUk4kYN50q9
6knGIsvP3VO8K37qbwxL9w+klbUHbULeVY4Y7PoL2S31sVadal+Zdb/xGryC1Tza13lh6pi8CO9c
NvD9W9c8oUqChCteAivTmEWqsCZcIQNb7clbOm8WD5ewsI2XINSiUw8GbVl4lvOmBzW3QrWK2GXn
5ovpYX+SOsGyyUHMa5oT7+tU107g08JtFEX9JW+aYo3aqPpAtt5aGnUdvZRlqKEvk6JLb42fFAwh
vtZdtC9iXefZ5ozb0Js8eCUc2oCbs5uNgt0N2XjLQ1g/Gd89M3GWzeROxzLu7OcwsdZBMRFHf2Wr
Teimmpk+vGeCrHSHrKtHJgIXcp0SyDx9zIGFBcVQXNpiqu69oP8spxeOsFapiSy7oHodh+kdyWZ9
77pAzdti6M66bWfrALfdJ7PUTCisWfi5tnCPllueqt+HXW/9QOTg2bTi/D3M83Kp1pp4yIbR38gr
9mw9ble00W09K2mP+dRg5U/lMJhA+7Xwsxl0dyIWbKK4Ygaq4ptGxWv8OnvP6CJw3q1Q5/PoLf2k
p4HxGPTAMPrEfu91oCwK6gN7AxXpR9VP2EUiUDAVaoahV3ZD0fmZ0R65c7RLiaID1doux+yL55Qh
BlSes6y0Sux8l2bfJYgl9T2uyeRrwFA3xjZUsAiXvUPMDi0Akr2UvXoJqd2GWoi3n3lUXOGs0Cz2
vyTBmoe/9qVstQbTrlQ9mWGdXEbFyGaq2vA0I8yKXOyr2hqf2esXB19EwVoCy36Ph3NcAtF+jxes
F/4pLscrQ1FRkUzNnZpE/iZ1tQALej16Djpd2bYx+ge2F8XPvVCKgyUwv5S9uZYo7DtGnkhzr+sK
3NSH5G7S5iJOU3+RcA9D6ZJD3yNT8IH+kDHqnZTjf6I/lMFIDjImASKyozapC9SAQ20doWMXh7Y7
Z9IpIyuReC8d7uy1sLA8Kd4bHK9fqllAnyQgCmfz0OS7GW/aHFSjzBQYY2uc5ZmYzxD0vwzKlBxk
6COeZ1az7X/Okh0UxP+a6jXmL7NEMH2rptrYCU2LLm0a26scus/KLFBZlzF58KE27ETh4moFiedS
V13LAhfuHzwvY9lNccf/8OcU3MG2btk6x9s4eS3PgzTZzMSVX4KK6lkrewLv0Jp1qKw6I692FUK3
i8StAww351eIeQV5bXmd2+z5FYyis1epp5F30lv33po0mHbaUH1z9e9FHg1fzCLTl7wN6YXSsnkI
MAjbCOx2L4EWm3ik1fZaSV12llqXvVhqBzunFO1umJuZWSG9HDvVQfYi5tABZQr606iG2YvZpp/c
qLfOcLqzFyNiK8+v6tAEfG3UhFetJ7V4B8OHvFFgROdIcdNHmEMXGTedPAehAWl4wlHp3e6L1eha
2Qu278ax6MO/pnspEmMhKupn3Ur+cboPqOXdmvLbdETYjaNvu2JppzpoDD30lrFLtifWR/YCThu9
1u2bi6jRc1PVytVPKKSnTvTa6oFzIMXT4GlTxK8Du9aNategpfhMFq5i1VsxejjM6VVwHhrc2Qf0
oXf1iEWS4o/dqgkK82UKrR9FgjtFmdxDTWaJPZMw4GssIis/O7oxnKTTrvTjnUN837HjMP+26P0Z
qko8C/s08oCwVu2+SsqHCHVqdQsnoPmliXdMu8cq6qFs1fwcxBUMQ89NV7phoIA4H9K0/ZQgl7If
uxLjwLGJ0ouG4vgysu12I5tynDp3pKOgiFjp2e0C1VCtXD0Bhdfp49PgkUWI9PoNB8KSCvlorkAj
zQkFBLfR5E7uBh5qL2aTLGIzbt4M3VIP3uAoSznL90W7TE1somWv+jYi7/dGoiU8pQlOanC8G1bv
Uboaa6841KFqrUhrBpsu4QmOxkBnwWNkB2Ybt9Mcoe4aQO4J/BBZko7qfxzU6V6fZXJWrL2dRdNX
PN/RKFuSfYyenSYGmYVX6ve0BqnnWd8iYAikje3pUc+woR0Gwz8aJnw2pCLCtWLDuTerHL+iiXQz
1XT0Ec0vPXdhSoM+0pbYJmwHr7D3cLetcx265codE/FWCfMiX8gIg10MFxJrOB6khToBNci96CLP
rLr8piiBTSHwt3hZNS4G9riLp6Q+d4PChrNTze7UWXV/kmdtFv11ZvemclRDoOIM+Aj/MRR39P7W
23azropVkJiMKZvFbZDuXKysbmWzng/orhTRm+wsZrhIHi7GxEmeZPHLVozPLJWyO9mFf0C2Evhb
bGUnS5Dkdq0ydJVDOlBODmLhXzGxM1cYNQFtCmGzy5g3n5F3XyuqoFyMS+EtXnqi3nVUbxdyxMeE
JERayrWHEpTm3xcJU/4UJ0TkZ34ZGZez4s4xVm6MHbns+OXqvKBxCSO1uGcr0T7XmXMXjh1IkLnl
aOmzoobuWbbsOv/mpbMmx5h2zzaO7nhNFtPJnJsFeOZFaTg90AlmqojWLIXvdoe2nrrnuAvGZYpP
3l7OJeONtWRkTDs5d1C5YY99YGxvf4OGwojX4Zog5zoUuTatriYb2dvHngn0cfbXK7HgrFILC8Wu
L148K9pNqrA/WYZirRLAD5CHguIJ/uD1FkeVYxWznz+pQ9Y8OIb4LOPyOuFYo87pNtPVyuBed83k
fBpaQ+Nu21SXIIzdsyVMizSEhoZgkw6resBWsnSC/goLs78qMz2/4jE5qS6Qs59xU5jBisKlyQqN
EbLDNzXMKjIUWOaQX6iKi7DreMkwKznKWGrE0YI7prkq900E+FtjFb8uXTHuYwqbT30+3TdVj09Q
Qy5wtOvuybIhI+IQcOrn1i0UoGZSoTkrWxF8NbzMk/4om6MXZWs/CcaNF4NBdNrW2mSSuaMGXrso
5lPM4zdG1QXzEoZYO7N7NHC9xaqJAkA4Mw5Xm+Jt6k6HrLCV94ZbqpmyImdrvUNklG8XiMj3JnV3
mKjlzzwk6iMKsbPDLnE0gr6OuN6o2qPZZ3mwGq9BWWrHkGX2UYcn47RkyAU37YXZD9VDpmTuLhij
YTtEyfiUiuErqX/ra2RxH0Ev4TUvjGTjgLw4kEwPr0jgIidjxdZXJ3uw1KH90ggsfm3PSs6uBiig
rkG9KnZqHNFGqBce6x5uczTlwYt74zgnZoD7z8FfTl0Z1dsy3VAfRvNx7m9MLV6681aT5f0SQwLv
RP7acFa9rYarUFHsVZs29hkH75Y9T8SvJSjKXafrNvgaOnyzBjDamQMkRW7WOxmkouXcus0ggGzi
Wt1iQKlr1Wronai6NT3gnWtuZ2MpLLzGJuVuPHzH3KXCpiGaHnyXDSciK2fZkhOoHqqrYd6qqkrR
pixs22WZ1NVVDvF4hu2nXLMWOmrAD+Z88AXiG34Wu3vZ1Ds/OQfqDsbzFco9af3qxUR9wV9AnH9Q
+ZPfAz+OsUsK80cV7spaTbEYKFBl2dveFOzZLfnnxA3xQyL38hj4pbLgh9986srkrysKaiB/X7FG
N2vrTpm6xipU7AwtRtOiqrw3hJi/V5ZeXQOYBNg9ui8yPOoq6ZV0crfOPKqw9a0pQu2J3faE6bsw
+ayJd+jjrgaw3Aecqeq3LF3Jf8Pk1A+WzpYXOp2dF3Cxk+HXJu6WyoIilLVMxwmjpd6oTpEC4XQz
zqfdbAUkD7VW2niHMKZAAKVZyODHGB3l3q1ZpOoyzEg7SmdgTYy7rKFQFfGbXJhgNJ9HOxHUgSZ4
wH7ur/uqcV4aa/4G5a8Yi7lnvw9/3FqANnc1q71VYLT561imDbdWL9v7nhKuHM/rNkoJ7lq4OHWl
HU8qr++2fGXztwzRk3ZO3BpQYFZxEWP/iRDtvenb8QJrs+lzC5KUJ1ia3Is4Tiif+rAVf0o1yjMp
uHhTZbz1sNFmlettPsZ1UZ8uQyvVlxnefH2b9ddxPiSlQx7dL763KRogsiXjuh/CIi1H1qLoL9+G
uUlVXgrzTY76CDcjCxxT5Onuo6MsSGBFNgBGeTX5erXaaeBd9Sz+XPT+2uDWcE7qAZ+rdgwfMrA8
S2GBQh0rAAx9kJefNK15wfQy/J7pVENFy13X1bZZqxVsAQ3/IJwaUynF/K6Pgf7mlmNABicdnkQf
D6usKI1rhwTMRtRRfdcKGCWiN2ZCZ9+tPvDyXTC0S6dwoehRMKPC0gf1neyu4YPiDNN/r9kgbkvS
wUjx5DE2cfn91Fr46GjAuDKlIPceC8zfMJrk0w6bQwse7w1mnhwekWfZx10dLKu6z3fcpZBdrCNj
Fcw3XHlomqgIbu3YrLJqodcwyf/1X//7//3fr8P/8b/nV1Ipfp79V9am1zzMmvq//2U5//qv4hbe
f/vvfxm2xmqT+rCrq66wTc1Q6f/6+SEEdPjf/9L+l8PKuPdwtP2SaKxuhoz7kzyYDtKKQqn3fl4N
d4qpG/1Ky7XhTsujc+1mzf5jrIyrhXjmi0ru3vH4XMxShXg22E94oiQ7CsjJSjZbzRTHCvMd3nJ6
QSZ4F92LTrLV1579BO0dvNGtV2dlieTlRXbkYoBaVebomjkIdRldsm4bvXjzndDZO1PSrGQTrcFs
WTlpdBqMonhrVyCq07dYpxiUTFqylIPUuOtWLqnQvZGFz5mTnadmqK6a4RU718+7habn0MdlMCsd
6GqBd5ItUqrVtdKUcZ3VbrxyyrS65nb3+d9/LvJ9//NzcZD5dBxDE45ti98/l7FADYXUbPOlQTkH
TF1+X4xVd98r+bM0hdczMEXZZFobaTEfdeqLHMVuImEzzY7A17LvxcyZkQez01o8feLvQPOqez5y
4lHcHn6OMudMyc+Q6lsGqrxquyz8aHhJ0K2YPMoFsgU2GDJK+BI0SfuQTQ5kXsb4ilefI9MgK3L9
D2+G/ueXVNeFqhmupuqGBg/P+P3NGCovbfzeNj8PnrfWZzVsbT6wf2pZvHFmIlHkgTD4O1g6Q7Cq
KHL8EpOjW2r8xzhXDDjj82zZlmfBgDiwOqWkECcdgaim3ZDDSFgIWPG5CpLkduiGLEL1XAYgx6oq
cgqMkm2/csGG+91RzpHx2xAKwc+okvjoItSausjNDFaCjl3pv3+fLPvP94m9miOEqzua0BxdnX/s
v/yYBeDQqWNL/WWq6majGW26MVhD70n3Js9Rn18cI1I/Z05KIao1Q/L+QXQJ3ERZyI7CMZ7RIPYe
oWVHhy51x3U8lNgRVs0jJq1Ye05J8NA1UbK/NYO5xCLrLCqJ622rRBj0BEkLV/Vnj6zFjOjexz2W
bh+VGXkmFN2++5grZ31c9JfBzJevK0d8xL0B2C8Si9wXgLwci2z0jzaM/PzWDnTsPnm3trLXmod8
jENIMLjNcOWMj+4kSjNr2evC/w93WyHm2+nvP2tXtzXdFPacZHB06/dPqFa1Gt13SPCdEpabPlVd
XJbQSXJciKekY9i/YyF3jryqOxWNi5hBlzdvdi3Co5502X1oRtm9luCSmvSusZex26GDIeMHBcat
8zgZQwQ4JcfTtVvZbEcru+8L4ZBsTprNKF/c8wqK33nZraHOeMiFQOeODT1rFkOloF+tx5yWMA9I
JTv1Mra14uQmBXyhX04bhJl30eRdPbWGFRBlvON9Yu64h1mnaSjj7dDr4SWPErEGXtvfR9w5VhhW
xk9+RyqPbIb3ohQ9VLxhUt6TIPiiqID0FeGc0OWenuCsPVSG1uwmAGSkg9v4KsgJX+UZnKJvXAAF
y5+hvEEMMmrSF8OdBuc2oSh9GKwp+NmP+U0H/dIjXRkq3LXyWRhvsvIy/kz6CQK3jRiVr5b20jB7
/JCFCT16PovtCUl7eVpPoXsLyiaAfOPQ/DBjauT+Ekx7PKdNk7XbBEC95cGPd4YzKnuKwDFK30qt
LzUnwCoBsYETVgHeKVGa7kheHqEAWjJu+RV7jV9OAX+vUa2fDh9jcpfF7Uq2LWF9iQy/3np5sw/V
IngO1LZYmdQoTvlkOGeXOvpSn4sCbTobbybmG4/ifEOV1dhjXE4d2Wup61bWeKMzSAbD4PlYGTpQ
XmfCw9i55KNrYFmyE5BydOkrdBFMbyqWRpWOi1GNsAmbB+uNSzk6Cz/Zut2cJrdXz6BK/zpkGUY9
5ATsLfv5SSzqLlXPkQZ8EXn7jRxnad/VsQkudhM7d2OGhf3gWcEnt4cdE48m27KuNq/2gN6dm+vh
p6rLIWh5TgKOyFAeKcedjc7znslddQs3OlBLG8+KV6n+usNjk/IvcDu3LC66Ar8C6V4sxtOpPMpY
BuYVTVCtuJDRee4LNDYqdur+mq0wCTAwsLsRMWd/XZgsbpUM/IicJ6fIMzeIIBwl/G8+rjU5COcn
/FjWSZDwxkZg8NbG5AUrm23FWmsEKxzU9c+wQfKj6VXWpbaFdRkjUIf//skhlxO/3Zd0y9Zdx7Qc
VxOGI5eJvzw5zDLC3Vixis+KEWVLm6zQNi8LvEUBMr13Jgp26Nq95I7THskno18wx50IpUS1MKdL
Mine1TeNb31hjfjUsn9hOVEfTDGor1FZLGQ88PRwRza02MimlmERCoLjiaydfjKCobpdttQKFuSN
mp4nM0g3idB6jBeScCMc3+GeEtuvPfJG8QyK/SOe+kujaPNP/hg76x5joH2C7uJrqOY3gHGEVukt
jpt5+5qQT5ZA3z/GZ8QlYNgNlQgdh2NYOfnjXJdcFVlobGRTGZv8Ait1F5PvKhBeFjC8gy7fR21e
PGKQTYWlqb+Po6Kt//2n5fyP5zzPEJtCmMnnZQrKGL8/Raqy1h2qmMHnLmhxgtby18mqvfsoLe1z
n1f9ojHb/n1oA/ADvmvBVna0ZzRyNlhi9+9mNyRbpxXh1jTSZl0HIF108CVHbT44VNaOsinPZCww
BbUa2z5EIs6uPMeRdFFZcJV4IV8RC8QuduBH05dqcfK0sT8VmGU8N6N5CapouiBKlD+7wvxOvaO5
k61gTlI2RVAfZTNtw35ZuXa/r+aZpc9WzZ90eyt7Q3Djaz2t6o3vivQQzJAzMJDtqZv5RNasHd8u
m7qvT6D2gFrKiOz7GFX2Ahlxh91CVqM01Ub9N25m1lzfS4VFfYzc5gP352IXRzXJlEQlhRGrDNXj
bh5aN/7O9iBn1u5o39lIuU0L08jtu7wyzlVujvty7pC9Mq41lv0fPnj5wf76MxXkKE1NtXXVYLOm
/bnA65Gi7nrX1z+Nwq9WuVWAqDWV/naI+cKjRuK+5FVkbdhSRHdW6Vj36YTwro3AomxRB08uZmcA
B2ULPJtKdevcM8JFVoOrGXukzOQBrajs7Njc0/zGUFhk4TnuoDpFqmU4dyz19v/+S238ucgXpq7y
ddZVmLC6rmt/LI1iwywdXYu0T7bmvdaQmu8a7jK/HIYedT74jhoLlMlepIhL34Ea6VdG5rnXMhX5
JmZ7j5ESGqRmlnuH0gmtgwqEZtcl03TndUO1KbBmvkI/6xe9PjbHItTIxRtFvQN0DUoomdaOl3p7
A/zeQZ4VatTdzrKfZ//U+xH7GEdhLf4Pt+r/8eMXpmsJRzMc3XTnzfsfmyEWJhN79rH6FP1/zs5r
SU4lW8NPRAQk/ra8r/ZGN4RaBu89T38+sjXTW60J7YijC4I0UK0qSLPWb9L0R5ZdCc975yGKrEs4
Y3kkPscUabxC8chcfdTJs7h1xEnDYOv9ghKNmoU8jaYZRKyX40beQHaWDSjZzNEP7ziStB5/Qb07
FAbKYAzQWnH68zv8W56qQz1LNY3JuicGCu4AwqgA0AM3TNRXW+qYzHV22Grn9y6gvt6L+tzFR3Nl
gdbsiAxsnd1UdfogHNM4SLMhnIizG181m52JiC4ELIryIPvmafzeNwXv7yzMMmh3vjJs+kjU0H2d
Vlu0Q3kGKe98CdQEe3oHMB4REptNrPliNL77xertZglzAXURrXduqgQxVjE3IDZEODgPsivIGv9a
TB6im3NDNrJ2abwRM3AzyM/toM7hIRqiqXg2AET+/TWx5Xvw2xhgsRt2AbbatgMIUf8cGUCyMtHQ
sv1iDSDHyzok+IW7wDpSevupNLx+Zda1tQvmotKD4Vb1JjvLVqZu3HuJCo+FaT5kLJ1k9WiBnWJy
e0MN1H5qNfAfTm6oS9noCmxYPF4VDnOrk98Gff+AO1F5MUvTPpt+KJYtyspvwNxhVOnjy1QXoP5w
TdlnoV88VEr1LDt0SlYvrHZsbpF7jI+BPyXrxBuUr024kB1ykbmrwg3Go1dkLj7xHlP/fGv89B5Y
31oPrGL03aAruJFJ4qWTWoT9/J7fF5mjrapF9e04H6D//KqrMqO6lQekUv5ZJzt/XKtEXf3e76NO
RCglsab47V6f71/aoILYJgmy5/e2rV4COCGviY69UFwO2T6vFfulj9CNr+3XroFDl3RqhVqTZ73a
JXbgUBZZmHbgSjAYQeSMeuiVUBPqzLrpsgHN6wRqqOuW+64g8YdQSMJrovvYRUP3j6DPVWN/ZOHR
B09u3tw7AuyLyOsnF4LAeTIa5x44m77uXcTdQtyI70e/6rC5w/coQrpiycIFhPnQXmXfYcLBK6kU
D9YqfX2NZFiVT8lCtr4f8mZpuNF0m7AhOpmDpm/Ff4VSpN7JJ/mTD5EVjLSnLVbMNx9V8oJP138q
frpdC6NvVZrCWshrpczKx/1SLMcOaoGlUW43667P9Ruz0BoSHHysPp8Nc51sVQtXvJ/9vV+OZvjG
VcmxeTPG3ZJwd3nq596j3lrGewOxae3kSoS8bHXm3vKsGHzAKfSLyRFNOiSIibUYKGo1upWH3GsQ
M/DCdDmjad7rGtOY9nY2w4Xnfu18UJsWfkssrh+XRnarXMTULvtoFGvUjR4Nxx1vbXWql1rf1VtZ
lIch09pF3znpvmuK6VbWaSnwYAXSkyzJ+mJ097lTjOePqtaM0M9vo5tMN5sbM/vhaaSK6wRHI0Kt
4wu2Xj/IN/o3rqIZd4MWXJrRHl7M0tJB06DehEPKP3v1MSMN1MrLmBbg8mEMLqNRT8tl4l88pM3u
XFUZ7ms/YhdNynDrd9NwL8pRP838Q8ftspL4JB5Q4FxACtK3yxUHMgqTkxbfC+YIdPnHW7aBxb06
pO3a0nqxlsXRjcPbbCyXsvTeYyy1peELZQtjmdCZzx4ZYS+72uieoR9D0bH667MdNpH2zjSsvt7L
BnlIemCfG9fUZy2rvlrI3rKlsdVzkBTlneYinl02Zn+ObUe7eC2AJECk5VuCAFmKrONznqbZNkNP
cWeqefGI9det7PAlFL59COxaCVGjg9fhNsZ5cJyBmMo4XKHAphfIAIv3HhormaMSG6ePHrKbX2S4
qFkNyGRDdVgsVw674wBr8sEc5u8sqY6aj4h8kFJMrMbbZ1mvr1FrKFHWJFBhD176piOgU8bW8B2j
IoDFWGredZOPPE7aWDsvUkfGXsd+75LwzrmW/c0iqSzZFTdZlo575uMUxYrnFqYXJn0DAoB1/uvg
zsWPuiI1+BlnouUGhJu7CMjlvmDVt5TKAWllo7unAsSMyty+BirTslQMmMbkzk5LcSp6vuWp6FF8
RrXxy+TMlCVNGS6pSqjKwExEGGxSQX4vi0Yrv8AbAn0UuDlcmrZ9hZprJVn5ZQLkv/XqqdjKYiIO
xeABDxvGcjeNRr2RFyMJuczhuT33ioK8kxePa1kf1OGuiTTzsZjU7pD0hrmSt9Eq+6ImhMG8rEc6
oEV3MjEtA7agN7wa2BgvSlsaFE3jLUbuX2S95oPdBt8tjQ2Gl3g4BnN30SjqzsWwby17Fap5NWqL
lC8I6LNuFQqKnf3wOpoNEgDlIsZvbdnHjvloqa29GJp6emn8OsbtKRy/mpEPb70S3/Uo25Em8QFh
Kj9zuJERgYpryY49WJDm3vR5Wv2I/fRWGTr9dvLDDMa0OdxkwOaXECa8TRyLWdtXab3dKJqctd4Q
1GsvShYV+olX11Qyb6FrMAQrvtJNnPmo5EevIlBddlhlpZy9XlPOg40OWCzKo6z6qJdnau/1/KdY
cH5qMAJdWU982LYaLBy6pvjqJCGyPYbiPY6ZnoBodpUbNy/8W3Y4zkKHwkEmljrL77OLKYJbUpSn
SNX7oz5oxlVtfPOKX0g8y7KtZZU8pABtsGkZ2gOpSCKzLUsGV9WCxz4GcAv0JQZF0oaPKHXY17gr
Ga9otLx4uPf1H3kZho+FKqqVM6Z4HrlDcx7mQyEi5B2yaqd6WXNWHZvDfCYbZbfS0IulCYlvLes+
9SuTAdtL6wHSjnaqhDodezctMdCpo4dpIA3uA774EeKb0Rjej84MwoWH9BT5Vn9a+yDG3i+CwFdu
okRbmEClj7ZAOFaDkdYhWKl3O8Vobt6LqMobp7FGHWZhrw34do9NhoFBVfCaRGZaPZYQBdcYgwVb
x7fKx0xHzpJR3cYthqIoDYxEnRzRy7kY2ra9C9CSXsqi03blgQVm9F5EUdE9wksEfzR3TidLPYvC
/56IBy+e1K9Awb9FQDRfh7r0Fn5l2g9JJepV7ljBLey/fBP1g3oelHIgeD2qh2TkR0qsAokV/HyW
liraGxi28U7l397SxuYCKc9c+dWoscnuvmta0P/k1VCqJPkZsbJbxFgjPJXhGKyrAojwTycT6Sq2
Et4ANbLcU1+KHTaLvACFYT1lZaYfCm8cb+ZS2RR8U36QPYICThaKpk+ImKrpo+0bQKJ9pTrIVlfL
0FxE1x5IPK2iG3pU7txpI4tkjaNtT0BvPY1Z+ogelbFIWyU+uXkdXIXQfjIYds9hkOa7Ap7N2kKY
8tnPXY2wX6GiykKr2wUnETT5XZMxgpg+wjZztV0a1RE2sxxQu+cGvdt1MdTqVrbysKByn1QJ+Cxu
2ferCpjSk4GM3tXujX98LqTAdC2v0dthI7BntNSuvsNxLAeaXGLZFVvhxUdqceVUaf2MXPozzCSe
z6hfkvF235zJA6g1X2TCPdkOgYlV+HxR4IDU0rE1fp6C5P0iy+mXTlU4b36fIlBhR/WdP39SKoJ/
fhIguPo5q/xnS/GVH2nZ/eOTYPXuJsVaMJaaoETnZLxM0ctDlTabf9nkzbGOXCbr37PypIeEoVoE
zgAg/RnnaTOvCBQVPoUdBTrCn218FFUmnlIRvU5+VF8R/hNPgR6DYK2rh6Fk6dOP3kp2gouNrTFQ
6/dLgmY8RAaoIlmcAZNbVOh0fjhu4QxKv0KbRN/JOyIRCcqiiEk+za1jGF1jLGhuNHblB6I/4SXP
vWwXJPgssFpD+MOcwpPvJvkiiNhS5uEAuzQdcMZKrAfZwx+e0Xzr7mV7gO0In91cZCnUmIrSUU0O
oxs8ObVrIZiisxtXra1X6coMJHROcEuhB83FWsmiXRxHEXgjim5SDshruvZOFo3GghlaNOIYOOM9
A/GTcKzszo677C5mywESkwh9V/AuLP2IlzfM0qNsBTHSnv/+C2r6H+EsMnyuq5rEaixYQuancFZk
M5qUtdOzwxvGLQHCSScrOTEweiniWA1m2tG5NVXjaFUZDxX/V4h2HglUazRvvOxNqE50V1R5fFdi
Yr13YrMhPRZBLHfRElURJt7Waqisx7zoXtSOiblN9ebq1w5qK8W0TxTRvUxdP+0mExhngDjcS6mj
vDERArtYBg454MPfL4ce0uydmlenn+9WtDBkXccqzz32JE8j8Gx5eV1M+aEgO4wBF93KGU6RGWl1
SkGfPju/PtN16/jouJmxlL18E0E/jdHxKO+BJhLJunGlONGwHIgE3ggU5m4KzBd8hrfLR5VrgonR
B0TbZJ08eFjxbAzUdd8vRc5ZOxml9axionvy8Vfc5XqK3tt89lH3v87+3s+O3F/3c/979ukuceia
W6DT5BDV27pTvG0UhOGSDdo079KmWy0Nko3Zdvnqo87X2mnVtZq+lpfJhs4Q5dJI7W77UWebDoJp
oyg3Zj99BweOPGatmbx5vro3dcJYk9mjVF2Hzh367/nSyoL2VXTmA/ixABCOsqYCApPqlBe97Oov
f3++/0hk6zp7BAAZFix0wray/R8Jo8xikxOKJnhFqCaMD5a9q/XsAYJX88Ny2q051toX1XfMZSBs
/Vqiqb+vgsnaQvbPTznq94sc4OAChBUP+XxQkPVfWTFIUFkUdXP5+5+sf86a6LZr2jrBTUt3DMcw
PwXOLE31w4Cs1JdpHFaRO9VAHzgYSYHns203O7bJ8aJXvV916mBj8Y2f3UKkRvdqZ/URah9wcw2K
FWkEyFNp2r/64PUXqZmq5x7NsHtlTK9WqvavRcUPJLCU2aXBCtp04WfiPDYVoc3BwF87T5jkLdfR
sE2kRZ7Jg+xIBr7HtyrM/wWCoDufBib+445tIaJs2QZ4GhAqvyePYNGDMMhm+wGLAdNMyvxEfsaf
jbw5tedDKvz85BVwzglg7z/Vy6Ls8dFX1iVmjlZrYuD1N9/kU7+P4se1uQtxB1ZThCas0d/piJsf
A9N9hThADKQ2RgwabN/cOEZN69wFJuhygDl/I6tAaw17RtIJbVoa5U16FRun2gmNHXJ0w51alD1i
GjdmlHNLpePZ9KsW1Zb5AnkTxSuDBbAA/yhvAsNsvMRYx8lGs27jtVf0hkyUHBNihCw5Sc/H80Ge
NbWRL5BZbtefGrIUrfaF7GjxqiyFhpBs1RY2cnrxtAz0sHuwE2u88IXctWmHutd8KIdXGFPx/Xu7
RWiURXJ9km2AM0SWNac8wfPGKhu0XP1Aw7NBV0+JVv46k3XyEM+tnzrLOtlaN4a9N33UafrJL46q
2xJ8GJNbUysK4uL/OcjGyUHwfpMbY3GU5Y9mNULSmKTBQJLWxW9XmZSNPs+82nxQwWVEWptenHke
Bh4Sn6cmu/bv0zAg+Q1mrS3597l1dvNBgjMjkwhaQN6kK1P11mw3sk32CtOp2qO6OrJQmefy//Wp
WjfuQ8/49alROqhLZzCBIqTThIIuBo0JknuvNUgWWGmFe4W46VxlsRej8ip6ovg6AgynbhDZNc2a
r/gL6xdU5Y2LPLM8gx0gLhlWWRhsEyfAJbIhYp+PjURdrmXx4yCvqNB1/ahSST4sWi1GJqXplTMA
F8TYROZsAtVSzrLu4xBYfrD0izA5ED2Oj2h44QA4n8lDrXhjvpCnZK2SDdqo16gNklPkZyhgOUW2
dvgZVlVUVOsUmQ1UJdCDJsg1QHxrf/pljn5G32X3dUPcuh+Fun4v1m1762IbJHTDy5dmVhF6KYsO
Pzo6B27fXrJoOhH8Sc4+OTxkT01n4TWG/jwMwlq3Zj1tZTHHHHBhTGN8LYPaf6pYsWhuYjwn09hB
WP7tKqu7SSHJsNxsIuICon7jbT6MgNaePSuvtnnP9ifPgwJFy/BOdkDpbVzYgWfdDKHbHc0iR0J4
cIs30KDzDZxCcVYZgKAjwkLiph2NaSEbgEDdEilpHjvPL1CXQVA2zkCvh444yA5miSa1QtClc/BT
LZZx6hndQ++yafXQaGPnXG1mEs7XYYVwIuChGAIbS2Z954XCeDJqIEdzc+TEoLkt9itpX1lrJzCH
wwwuhveF9JwSKMdSKs4N6iqzEc+SxAy/iPdBXaTwct3mOOT+L8KGGLrv5BOKWzzQxktVlqSngGC+
1sa01sJGuaK3MN6NLnGlAgzpLs7EcCdQWbxtjZNskzWVZhegbgJrKYvELm4Nw7AOeCoG+zrU9U2s
avnLmNUb+V1YQ9stg2aqL2lSksIbTfP960WIeZVlefaq6bzUuPKo+yEYynsTwyd5ZabFSKAVJpyE
GgCOYvju2h3G4AtcjfcfQniI7PUOGp06Xh1XNSmzpVUhjKB0SF5mBtqmdQlPDnJr6b6fjPIEJ6H3
k/82jer/p8+fH8F9srqt5mXBx0covjD/ZVoWf87KOFPpKuBNw9Yt9/OsbJp+46ZWOzwaxuRc46S9
Yt9Rvmot/pgdGi1bWcyQ7bAqQcCsIjO47FtCkGO/8nJf6WK+HrtYZgjiQRJUIiDx/zlTDNtllTFG
W3n23lpa/5KaRKbk923rvLIiLWnZGOQCIdI/73nYO9RlAYb6wah6hDdR3VUrXdvZBmKc8uyjzv0f
dbKfm19xDV2MSkpWCs2YZB8SnD50U0nkMXG9QyeK/ZhNkb7VBs/ejC0zz3sZd5oNesZoogzJa9c2
yUqvK/tQugiKmvV9ZCsJqzIr24dBmDI8U4zG7jvui9oNVCYd0l/4XfYiApCudQcnM1msvAcbSMtz
AVxw09VOZV2SISvRmguLZ9Gy/qiDBv/HuRgW+crXverBTyfjlvePNd8M0BltnJdyF8fNgJ2eE3vJ
NkDJ6dqT5T3Z3rCRpTFu3as8q1pHRWUMP73YRn56ISsVK31FQcvbf3SW1xOl2qjzpe995bVJy2ws
K7sB1/HQ12HJ6pq39UO1ZK3SF8+EgG2QAEVykP+TyHXvyFwaBG/D7rFrMiK8/I8s/AqWcMoHFLcy
23wt0vBrEE3pt3CKXo0qN1j2Dx4PqAOyEXPIh7lDyDzxGJolQ13vArael0vvp3INJcaYX1Yb23pp
6PwRHwurSmsLb/mxlEKhFM8F2HHbqTXSjRNO5Z71uPNAmvhW10P9a2F6MYqJvn7R9aC4+GXNJDQ3
tMF0KXixHl018/d2WHWbsmfAqaNvsp3Uc7CeEizpjUadvRm8fq2z/L8kCeuKXnOLr8KNnmF5dcj6
CfNAIldZyXq+9WWEPfDLrKW67Vu73tqFq7wEiNfIDgn+UWvR69UBffXoIQsJ0Mw3VH2jWjrj5Jxh
D+vXuuhIycwNrUfCFyUr5VZ4tXec0rRcWanp3kQ9DBd0SZ/qKq+RLyv8R5O9QeFr43Nn28VprAz0
k8ZsfIbmEW6aUM9A5NMaFgirKlg/XWRrBefJNrJnVJaGS4VtAlsSesXhNG1HX0EMqQ2n5yZq46WK
/c1RXmS7/rpFuu1BqXvlxs5wkpUfDO9lb7tBt5IXYbqYrBrPsfZImtXnKkKbZRongB31vGsKI/3x
o4hP1K9iWXjVkdDSP4uyNawIOchrm9ldKSx9QropuUfXIPFvBt4h9Dvz1ylTXzf7U5feQYPGraz/
aJNXKJ651mNLBROyjzPPM1/Koa6Q7EBwDgAmIfuYBE0nrH2Sz9J0XqHiK2VHx2L0zPt4cu7e6xPX
IuoGQtZpBu+W1fQPWV+zJFmmNYIAkJaSm7QpmkUwQ02UEbuWNHCMqzWV/QX8J34QEbK6XQuwBnHe
tZ019uH9FL8a+yDLHsmYLbabaOQwySKGY5yzERnLusSq572uLK1zqE7K4R/gmrnO125HoNoegwXL
V1BuXRS+Vb1/Z0de+KPryy1OxXmwKNK3FIPwaFG0V3bGZrDI4whFC3/6UY/e1aqc/g33ne9TlWuv
YjIGVMEQuBsIey9QiUdm17NtJAUTdhAQ2FzmIdVDT7NzCHLNp7KTPKv1Bq8ox0mXsk6poMwslIB7
pPIeZBDCLfqdP2Xzx3VOj/VYEEz5uvPSYeEicw7XNPbXilUaF/a4KmxWTdtnbtSewW0hE2cG9b0S
sFZ2pqr7glLc1fNBKy6UlZ913Tu7KZxJTZLZJFlMvp9qx2AC+TPzn5oRawpLT/NFVw02ADQOBPug
PxR41rl+xEIEMqvg9jcoqHUHP6hftNmfTR7cmUnc+ukZg3jlKKtkVytAFNJD53T10dcOcB7UzGCX
RJW5EmL0ryJtJtyrrBFnusQ4N5HarYWbZw/4Ygm4t7r/pg9AYGrW0IsuLlYxsj7f8iGeFfg049EN
ET+Ud6p87ded8tmgVbcUsbWUyjwT2srNMDg7cyFhGXpO+ylB2K0vw01tK7MvAi12YkTwEPHnXIKE
JGoSNTtO0tMwn0VamZ78omp2OQ6E72fBf+s+teZ+3a9VqPygA9SDS2wUVsl8GliqelBMDrIoD6bu
ZNb6vRPKhqbAaIOuTmxpy1wrwpsO6c3E0ZNnID/i4BhtvRIWVGf0MlAGC4gOQFdLb5xEx4d1bkAP
rVj1buscSj9wn6qkXSaWMeCRAvQ/67txI4vgvvY4yZkPePtEpIshgCWob7f4ufJVs/rOw9r7gml7
uEzzWaBM0atNloTZCVlesMzI7m7Lye9uNXcal0EAe11NSD7oc4TJn2NNTR8aeyernj+q5JlT9sYq
nN0MVQx/tDh1TjiSO2z64c2hNGcuxVyUdfIwFaxcFnAOsYh0EOdDMei2IgC21MiHIaRbIKUgy9Nc
HmofFJMsM4v/p+yn1bOhZmh+ZeqLCn44rdTsJxtERDszk/0SQIMgNqw7sMLWJnCK8GjZqX9unTnh
pDTVY5tnqF+g7PujfUuSOP+ZCTCkVSWcR4VhD+BA0pz9vhKH3E7jbVK25R27TiQ+0jJ56zDclFdp
XXH1R0YrgHvekqF1+/fInzB/p92QJTRcW6iEhV3T1FUep99jXsQog85RC++bmc/yB5PuH1NifXA7
forar9/SeFq/mC0y1xEG68s4PI8CazythlasmFp4bcWwxwkJy7/S01mR5Zcwqup96650uwi3aZEH
d0F2l8TNNdd946Aqpn4gWoChS14ky7BrQcAYkA3YNRmrXB1R/RoSlaGD28GgReNz0z5rhmKsmhH9
NuJ2zRZaBeFkvYIq0gTYWmgHawbf2CqsIASlX4SGuFamv0Q/QM7qN1P+iBmdC9IHBWNBfhPnKCc7
qZqnbdOqfVTcCaMinwQmXHtzRzY1XUKsVI52dE/QA1Vv0ddXc8SJy+ug2YSoSB8V1SbljkLqIsOn
dZOCTF31Hv5UTpAsPVPLN1C41E3vJfpmMr+1hsj2HaGWtU18fGkiZLohAj4s7apg7W22e28Kkx1c
XLAyE7ih2MwXSPRC6MRDTQn5k+ucHE9souGclotBDaf7HtHoSMG9cQyY86H3oikiYnsNjklZA7wr
NqPuiEUc9KTu46ZcqQiy4fyAlozSi69xjmRfZ2XlOvO9bKEoZbpKfVHcRaABgRSIMyLW4tzAcYq1
sMWRIViicDMcABy7RxwMET6vIUiRMwzuY0iTy2QQhBzxdQOEWFZ7dPhW6GGSzI+a/YSOPWINxcIa
iBhEU/stVUv9BHzmzQ/0rR2wZrLKPMoWXjeWB6LhfuOnp1Q3nobI0g9+o9qr2ES+l1WLv4w0t8E7
0qrJsTywq0tPkPnTU8kgPQaIvrYwMqrIK+4Do3gwzSY9mCGpas84Er6+IotlvTD27gMHc3d8x50g
O+e6FT1XSrLV7L7H1CqslznpyFsDMF1XGYsksEE/FAEGcDjowZSNFl3XNefWOkzAINazmucGU99z
mzjTOcgBqCg2WXGoWafCw2VWhZG1sQfDPBRl9JSnXn/2RoKyMZoZjlZ5u3YUtw770QVDsrNHthRR
aDHca1HVXuRB2CgnDmWGBV9QAboqVf2ojzVQOd0+FWRjrz1IlNVoBcj329jQArZd9t60aNSzXzrm
E/TDhRMEx5Io9kFJlWE/ut1rCn/8bIgBbLTOz6gDcF0KHWNhdvSAG8FPrroKgQRvcsR2YCW7SoW9
DBX9m9qXaxEKppdxGM5qlt40cPJwpwdfC0keeYxRb1Zx1mKEngZrAhbuNvHtfIWI8soa/K+W0Lt/
Gda037fbjGqmZtomdE+iBljAfEYCo0SW2W7lZt+BHYnnfARPhXeM3SkQchpbYdMFaRkNqXXhRVDr
O7P4iW+GvQ2Y0fBJibFPj+NDTJa9DbsR1jDv9r+MvL8nsvkTbYNoAHBlTZCJsI1PTBVNFUmVlkX0
Y8AZCklvPAd7Nb8tEy3Hs3bsd8LGRaUgDrQs2DtuEq1e6D1IKykjXEyockQjouJ6stE1q96QcGHb
Ejbpba5m7lqdArGZ5rE2i/tw6VqJvjZSEw+gPHhuRvXfvvHfozTyGwd4rZnA7yGF/EHfJJbp5jHM
tu8pgmYHNBetI4idFT7yEaZMCXpYmLV4iwy+64JwrYfzeYKluXBgHprO8u9frqv9Fm6Rfw2+7Ejk
uq5Gsvkzd38A5C86BpTvLrsQdE/aCgPv/EfnBDNpaWxWk+HGCytCqcUZnJ+6En9rm2Y4tb077XPD
2ZaqzZ6FsOGOteFw8JQAwFkT2hstKNGVn1CTbLvgBQyYeqmn4BLXtga4owvPaSuSbYsTh7mW4Q+s
Kp+VPPQWoogewra8ZxZz137RpziaJea2UvXnMMHoMTJQbTOsGNW4OcEQtW7L14UIUVta6lrzu32a
1mIZmGq3HH2twqvLhkY0FyvLStZ1bx99qF/4PqSLdMANEqHOn24TBlszbF5FNiGtWOR3uWO4B+Fr
hz5U7tEGi55i3tqF5rhvaY5YoD626hFcjrHLfCaQXEmiremJ6sibUs245rb9aY7GlfEAFlyVrMce
/djKi9uTUJsGTK2LaYNaHJuybc5Jih2z5eftEr3ieBGrTkicSLvBPEEhfxPiVFqP08+///7aH6sa
nkRSeCZvviFs2/m0qslRSrVL08++Z7Y63HSVW2Cv5Rn9krzOfR0ItkUFUXUxP51FmQe3JmPB3/8G
8cczOOd+wajwIOqkVD/ngTXFrgforNN3LU++4erWnEBvJKjLpT4oVZRiZHJaxNUZoMeWHZi/D0Zt
WBPSBv7c584mNMUbxgTtecAsF2mYUTkmaApEY6au+r4Tp6nHFvTvf7b2KVQpByZsBgzXEZo750I/
wTO0mO0kuCb7e1jx8Kmx+dVte7HCeBCREM8v95ltAZGZmiczWBO83yOern/JnWHP1A1ZFR9CFiFF
f1G6YkH01T3U9pgsIgdvAswMlhq/GUthR3sIS01dj0G+Qx9KXTW1f9QctCc8LAytOl3hn2LtB3+q
V0ROnW3vEOvrmwSdlRS/UMyZZpnv5NlThmxj96gxB+SqjyXw0XXpeSix+GF3sq2RfA5pZKi4WJK2
eVQvymh8ywxymwGMyGWsjO169Ad7k5tOwD4071Z11JWwIUd347f6JsjN6lbvmxTufGKvB3y7Np5h
RKxIXFarpt8T3Zsa+G56uaoMv1l6BQtXN/oKMTCoyzfFMMwzI7u5UhTsezUH49ASmvrCjsKRWJj3
AFXO3fdG+LNl3QdrSa6dh3GPBG+xK+oGNDFRly0rBu2Ahm6IaPA3VcfWF4EQverw1cqbYG/NuTaD
7TbulyEOk4Gxr3t/WPdImDEFmNm9iyr7zu3aHyZSiimLGqHtNAhxN0XNSvUKAIn9nQpu9uCNJ1cU
8S4oe20xdkY4ES3JlmaZLEesz290W8FWtkTLslfdIFuQuVBuw+wlMwAw4EShpUf8NlkbZtrK738i
Np7e17lh7YyunpYNIWjV1G4QuJ9tjmAT5lNT/8s08IkQ9P4oG8g+2ITfXWT3PhHCWtVzeS9t77tV
hQGrqS5bxLbibmIQSBtNDVuSzl13sSyzuxi+hr9n5B/zBGo7i4fNYHT33Ww4CHPxIeVH+fub9ucA
wQrANV0AB5ol7D8EZnTRT1M89PGPPmyvwIa1e80F7l6BMF56jNursa2SmwY1NHAS3VITI4w0zdGW
jckSRtFx9a5rLf8yOC0I2tjWAUFG3b3dP7i58zb6Y/Hgk/P/N7CI+3luZa2iCzIxuu64Bm/e7ztG
SwvrtMay4IfiI3wzIanY5/Zjk0RMXMiXbqxBDItA8fI9nB3SQ8Bi71EbvrET95BplrmXm6lO1c9K
PYDXy/aixy0rb9nvaPhTLHzQlXbT12ddK/YRgcOt5vizEAfEGhTT3EPVT+pC9+ot1kDfRpBir3rs
AFxpqnOUetWW2HD8kHYVYTNGn6Ydnv/+y31CsMnnyjHYvDmqKcC6up/wMlPaoggwxNEPJxX12o0t
n/nEg/ZdO7d6WMRHa9CsNVypH6OCUVQ7HJSxNo/pUK1hLyFA3Adn/f/YO6/eurEtW/+VxnlnXYbF
BPTpB5I7KydLfiEkS2JOi5m//n6U3efYqkL5dj9foCBYpcTNTS7ONecY35hUeWYWcQ3fWnu0Ca6/
MhzlQGLhoHTiAbMvaZCYNQLUi4nXtPng01SB6ZFGzcVShl97tWdRC9lU4XO9D/H1nGQPi/zvXyvX
z5/eb/Q/PEJ1h4vU0qxPN5EcC7N1orJ8y01TDVDSjhe4gV2CtofIPiQUPZdFkgXoZMpzd4luRRe/
h82i+5mqm9tcuNH5x4fKpbULuQeIgYmyErtV2vfZNUtVeKid9okI5ulMod3rdMUmUeQFgcoTAAba
o7gbLwTHdiUADiVcW3tXRGTa54q4mhj3XWTlU2IfiNTISbMkxwEeTukanlk72F1V476x+k3IjN7I
hHYilBwtfzeokHZJCevRzZTY42ubZwl9r30YpbHfExritVG5Dj/YYi03ZlF6s7AUQk0KECAYdC7B
GZRn3Uo9igq3IcIeIDhaGg7M7JUHZc6bgBHFJfrF6kKf7rpuSfZsOSP69Bam7qKsSRkech8huO4v
xj0FChLPdnzrrf7kNpIsH1ZrYOAeQ8XsMqeo8xYErZuUxBOvWDn8limJKm7KCypI9+RYVXJiiFV5
XSbMvRaH03F25vcp6XWmDqV2DNdE11Av3+K+AeFAH9MjNGA6q0npCBtyKTvYfhNL4dakTMEiR8ND
BVqztkKFuXbghsH2iJ45TYMEKpbmD5aQZFquCby6Q88NzRDeGO3UxnN7LoZ3BvTdZU714IHHOMB6
G3cilNkDQv9jKOkRV/OLkyvRGZueZjtFUL0l0jovnaEO0RtXT+b6AYe0R0JrfRaF9QvsnTeJD3yv
VeYFYGdxI/p+2tvQVEe4tJd6gqRyMotvZS/PhQWVvnOiq5GcrStgqX6rFTckR1TvdsSz0Lqgt29/
KbXF8mZGD6dS1S8mU9NvZy3ezU6dXY3seGCezd2eZYn+9hiPRAjFOGnR6+2thNY/eFIexnXhblIe
5ScU7/N51NOqWhy3vYrIP/tNfWn/qca1Lc00TPaPtquhN/y0Dg8kU3LVif7NIj7Gz+KZsqfAl+W4
PWsoJcOl4zRckO1WJ8u99tIIkIelRUFMMOPOSpZvxZSYuzwDOJ+agMe/0vWwPTBZ7iFL1w4VdTzP
vzMSIjGDgMJjiYvO8WZ4mVWOpL+Elqcb2KSjcXYCLZrB9xfjfKa2X7O83BuIPm9ABFQECJb9OfQq
c5tW2vsHDQbXyI7sEuNgTsyAwJdlT0U75AHWMZ4ifczGnL81Fom5xROj7zAP4A2Nkuo0AtXK1rzP
spX9bZ/qmr8MdwWTL7hrU7pRS9BA8VK+TQ5KI2saul0UMlDK1ks4lMnFkA7zeWKZV91Sy++7+v/z
CzWu/aDIfavAiiEG6z59+l93VcF//7n+zL++59ef+K/z5BsTyeq9+9vv2r1VF8/FW/v5m375zfz1
H0cXPHfPv3yyKbukm6/7NznfvLV93v03/W79zv/XL/7H28dvuZvrt3/+4/m1SMogaTuZfOv+8eNL
qy7ftl0uv3/h9dY/8OOr6yv45z+wdpVv37qEXfSff+ztue3++Q/F1v5A1E8tZFNcEGet8VSFFfjx
JeMPWzdtVTVsoG+2a1GTlJXsYjh9+h8q4AfDtox1pwf3+h//0ZJcun5J/cN1qGqRW5g2qDi6BP99
Bn7w/76/dX/NA0SY/suD0BQOkmuXLZ1go0Gj/POGjv2X5bLADnuZq3tUDZHfR82ZSOxkvd64Ybru
sVPeEWfdOKjOvZqSdlP2EzoFupRe6ZComSiMTQan/FJXq2HKuWN4QaIu1cNpaN6nPj+DgkyEngKz
oMpHT00OuYql2ybJxAeez6Avcvl0IN2CLTqiRAfpAXxRr1zuE7dPvVlbLrRYuWbmTgihYT+3U3Zv
u/p1rhkqpqTxXCiScKMrdWOGYxfokNbhfzLBpIvkyaI4G1dXu/acaiWBRFUWqNNaXaS+nohrd74Z
cvdOjmxllvJOLvF7jObDMtMXeieXrRWfjxJYU1ceM5VHuLYMiKyKxesBQPr1IB8XcMdxWN0MCHTa
XO5mddq02HYDxp0Pwoivejt7HyQHb5n1Y14l71QWPJMqTjPkl2urJtDe1M4wWrVeFnHMkS0fRbUh
2WdrFDobfRz/GNQ6V27Y5+4ck6xCN33MBwQemFzB47QqE89XAyeQlA4UKE4bgXupZ/AjaWiCVnbD
TdQVBnpdnGzWTOaFwlOYcbEnsr0jyPpGW+6rDceQr6QI1Ld7VZRBpI/eFBMcVKvOQUzW19DuvoWS
nyNvrPbyFIngWJwwWKD/BjOyOnW4UpQWo/rylbFIAHy23mbxCm+aGLY2VgLPX1xTcC+8nfp+/cWp
CEFPrO922Cqvov7CjKj16tzoNs3kfEl7neyedHKI98mv8acdzWYa/CKFaDquEZCleTDHJhiHyWtF
W3hJO14giWoQC5ebnjF6YNQWb/wS3WctlV5o907ApPW9NehdAWbaV0gnCHwjp6qOdp3Tmh5CD3Ym
lf0F7utwcvPoW5iTfN5J9y61QY4n0XmEz6MlhMiO+9Fr1TT14yIF3kxhQK96vlIG7Zsuv6GGU270
Ngy03I29iIozMOKgcUlYMcOjIEdlK20S3dzpSO1leEbLsY6mfSDB+xCzR/24WULXnXwVwebSaMJf
1PfaHtRAm43rYuCekaqLnjj6kiz5BUMtPdM4Qap5PSRSR48cXTc0JbYZDYZArA/IpuRl1ltG3LE/
r+JqPf82DaFf1yVTi1K/cbtOetGNOvYkwrs2iZIF5qomJwHKfSOQC2HVTa0bG/iMO5Tg71ZoTd6i
rzdekx1yIItI5c2Lac7eJzczPNhGjif16os54m2oPFS13AnqF82qjlyjkzdoShnA8RUjl4g9VICW
Ct6rqJSVt4wRKYWtE3SVNXCZtnAZWwlpwSLd5lAQFusNObeYwk3nO+oOoBWwNy6HxLijcc5Yg50/
Q/Ljkr1kTbTNkCfoDee65yhUjQA0qQX9uBVLckcU7FYjmIihAggJqL4kq1GyxgWxiVVxaMREQFMR
njrDzpCT8HWy314MzWY+MOErHZvwsZTxvO95C9ky3+lYmHxm1xu+UuKDwNoMYjkLcov11ChDhu4x
pmWQbYzC20c74+9aNipP1tpd3CI/YfXMLDv1x/oKYDBvbOtoWypPAMdZ8aKwkCFRag5FzcJS2oXr
V7Gf660J0adRPV0lkEiNra0keLtnmu6z5cKrQBHl09dCbCfnwXf19Z7t68abE/tiSlksKymf9cp9
16c88xXm022MDytsZtQjpGZUQjk5rTLtusi4yuLlKGND3yDOoT0fP7QtyxHjU92fR+MsGRmDlX3V
Bg3McA9T+xbpUMnDIDs3OBGeWTjnEfHLCSp4NzFukYlspo6xqIO2CPI0vPI0ezdoGPmxUpLbQfoZ
bHWksMJs/TKyesbTJWPs2blXexq2jhb7eHaac7UAk1X1kCLVghGNa1csb8VoenbUbyKivXcjomV/
Am49aHQiSRup/FG4VzT2tsK4VAreCpKTznSmyoh2wK1qWcC04rUv81tj5N3KzMexIyd8sbNlW9XS
3TVz/VLTh0ZTinWOh69vGTG3Xu7MnqJHPkq49mMtiVr9epZZGkRud2Pn8a0q+9cJdagkEdZzuo7F
woqu7Oz14yqfXIxzED9SyCCdtRsF0/6incnHsqvLBE0YFSvLLRyUQ2M4k/fxwKKWTPxF4UArpQ39
oW0YSbqA1VIzeTEYyU8zkXd9+R6LYscc8wnVd+NpWv6qKtyLeM1cP9KLXSF0c5MM4hBilKYuV0wv
V5m8pS7bpzbcmZO5a1jt57A/KBFynlC3LpbRPh9HlcYegWlAyXW/icNNnyDRsulWEyP1RmTfg4Oh
3Ivz+XoxoAkuZfOU9KCf6oiHkaJlLOUTPFXb4l5eBolJWuQXSuvyukqH+iItntUx+yJr9agBbEwm
npMZN5uqviFLRoUZTl/JXiSEReSRb0XPSJ8Hf6jPzPEJ92seSGmCotcalOJEbPojYeyEN1gHt+en
7a4rt0CK9lFBY1cCr1Co3X07Ai/S1yw+o63ctQPcIOnQsQx7/Xropd/000SqDQukNa3smpYnsUqo
gp8Pp2YKvQZQPLNhXsTYMw1L4zHazcL2co30K97XXO22hZ2zIVkfh9w8hldRceRr9YXd2ZsUbTck
LIiIWO8WYlCmbMmOU9UzxoZ9IE1xrSpZkGiEOdDzXrzYODe7aq3fKBsUs75VRl5L7J4baOFZ3XIV
CLVanrXaJqqU+GItXZJaP7eB33m2rl0QGPr4ceW4RlVxBSBwVBgnwhPc2JNSeT2POEC0hOQRBkfS
utJegn3+kqTAwXEMeNGFaxtEFwjyqIBCd8ANwit9GWOyDWzef/qmKXTvTYXAXyblmzNqDZRJq942
avjc9SYt2iHexH2YesQxNvZDwSZ6kymUWVa2pdPs4W8kUbge0m0HmYRTXu51y+pOHZuy7x+auepO
JL21njnLkpJpw67KPRpau3O6WttTgT/FDbvsDEjDGlawFsfjUUpXQ6abf8nVKYiVdv1tN2ZsP0e2
Cfa+rvWVn8uwMGr58P1zMsDzoBxSNpZwpI5xlV+mqSBFwFBvwdq1x3o22qNWFi26mS2b+nQDLgvo
j5D90aQjdqyTtD9+fPrxoV+/EG7nqO2PlngZtaw72kxmjliEsAbO4+JDUI1P6IouBfbSbYbdgbxG
6dIL1pC4GKCHdOlsiePFLa3vUWZsplZcYGHUdirbSIRAcCmFaDC3oIBwMU+Xu1Z0Rs50i2NhfN8d
pyK/N6VLPMjHF0gGEX6XSNIEmqg7Lp1GZh4uKeIXeT+jiDsJc1BCO8lBYX+Ky4s569RNqYMgsQiX
YqrR0bKJe1/mYUPR3kZnYZefKZWu7ozYsI4O2P+jK4xNjJprb0HKlmVJLOWbRR7abbsYFGDu8K3C
q38W22AcwBXF1kXdGJlHxqZ55K/cQxGtAQgcDdAhKEdhGwM43jSSC8Zp1enYDaGi+R//zGydEsfK
3z8+S+o8o+K3F09b0tu0sEaiLuR0/PhXDqSlhDeMWp4pJ+MtZFb2E8k7fdCsOTeg4h9t0HTbSteM
4xhnxtFSDWhj//5cnyLipcv4tehm/agm2BG97/8UjE9nO6N2DPk7iqz1o6Yg90S64aKybpOAMidj
vXMWhin6GbYSBZWIINfNLAnw4zMd0B+hNZFV+pMz1MFAd+r08QEQ1Y9/rVku5FSFhLV19oaNClnH
RTeeOrfTmOeAJFJtC1m3OrA3xOaM/iEZz6wwtj1DN9HwS5THi2oy8HLNUwNU+fu/QiHtQHRIWD7+
38e39Kh3y3ZBM5WKzcf/oS9vnqwSrwPaoQk8rnoOWBkYSDq81RwsDnX5RCp1GTimal2MYcikB6PS
aWxG63xWlLN0oQrH53dLmphy0RXmqRzp2pMwmp8au9fQNIMb0ysr2n18atKAJc+v3tgjtVk9qvpd
nqTaGYGaCD8G5lAz/OBtDpY5QGU9fq2XaGdPdnadmXrmy2x6Knq7eKh719wAjSFYpDQpzy0SCHrO
dmxbdz/1F35s33/G938aAZvrbn21sxqWxcXioAT5dUyRu4q+iEr2cB/bckcwzbpXJTPPCYzSuesl
VY1B2CjyjsoTCU+v/83fFxp9c8sB26h+GkG7s9Bnt6v7PSkJ9+aCS9mmmGSzZyTZK8W+Ttyk11sM
2rTlN2KMtfP3b0bCj5dOd9DSBRMjhri/vnSKf4VxXdnv85l94rphbHv3Dvcm4fJi9lHb7VU0st+n
bT+6S790TP7V1/r/vS+iIFxEKj9dHH9qfp1VfdImzyVBB9+baWvH7MdP/eh9Oc4fDm+Xy4rsCNsy
rX/3vlzxh8oMk//o8Wp8hbbUj96XYfyhMpVRV08RTWCkTv/qfen8wnWyiLgTiRHL4/+o94X46NdL
StM02mtEDKCq0misf56kJrMc+yrR5KE0B5rdRJ+SWTPfNUvGHpnttKVbq68+c3eznChVinGr507t
N0Ogxg1auEzfEiatea6VnTmaOe/K5nyiQLkmweCeZIbAJcwtQHqjbNwcJXhHU2AX8jxi0B8fCo0o
F9Htmr7iOa7Lp1wQatRKffCTmtzrXhIUKr9gVI1BqtuyHbyWKU1dPcLjWLZlSvGOge+QDorrTybt
ByW0V9Y2D5+FPVNdtEFG8mOAl3cH2MH1XMlBNMVzk4t+z4jjDrQwD1ESNfxKpb4fBA5mAiogrxHT
00ga4KXSv3U0GQ49Zsk8TqKN3WN9rZV5mxY2nocyf66LtfdQz8epmYmRb1xWzqmZWP0lGrBj7Trj
pZzbPc5CQA4uiCZYPfsUpFhLkaXJmv2YAqMJAb3vVDoexGpqvCJJofJrpEZFA5tFYcltoQ22XyY6
Ul7FWfa9FcIRYg+VOuLrnJnG/qcr+q+W2z9fIHgfdWFylXDN/cngls6OHKqhrg+14d6pHd2Ujw+5
AwzAtFqUIHPv+svq3us5KEF/a1k7px8n8++P5dcBtcm1KgSpLbSCWfjtPw1GdEVTpyjL6sPHfjep
yycDeJ3cV0p/xbYMtW/5ljBU//u/qtFo/nnVXf+sbegafDrE9Yj6PulmKFu0paUEOoCiO1MbiLBc
2EwxYN3LTdfptDqVNGEiuEQe8hDobhDzdrRg4fBiDwIb/vD3R/RJYPBxIlZ5Ny11blhHVdeG9k8k
ilTV27Eo2/wgkIp6aUl3oHWZv85jt5sqHoAkQFH7CyKKrRTfdJkvWyXPjljYen8yLN2PRvdtmGrX
t1D17dwq3338Kthcmwntpd+G6e3fH7Txqcv+cRpNhrk0+nFN2s76cPvpoCPuALqjBGkIVy7bpJ3B
wzkzUBBUkqh9tQDVWxIYIwmiGrvqJuI+TEKmg8JVqw1ctsaay53hdoqH5O/aAkERJ819Hhr0RumL
EuAW6pkLEy196aqayFa9zY50o7HvKPOL27ckCa4nQk9eJ2UC7mpWo4eP6EZ3GravdL9/84rXC+On
x/X6il0boBEVi/oXgoopw8JXZHT6AVscDIUpgWySYheN97Gz6GcoWzYgY5Dl6EiONPqf5A6w/cwX
izbGaEd4Fyd6bkOxtQkJ9VRpbpPeCAAOjUzW3Lth7SGn4UUf0rKxahYBtybyoMzDZ7cGeGn2TXY0
SXnflmb/3FQM0CXcLrxYq5AKlW8kkMiGv7tfeDh9etkMUcjvEartrmLYT/cLelZyFnsjPawtYuyf
I6d8uYR89wIQr9817+VcBaWuKey3EDhHiLA2cgNubdm6rYwCaGtIxgg302jw/+Yt+atj08hbAqBM
zJDQP1VQsnHppUsrPTTzXpWZfVzy6rFyaIw3rXWHYNfw0NZuPh4HgLaJ2wbMT1MNiW6OC3wcNkq3
3ua9/rW145fV2r/pIuuay7IN+qFx/KozU1Ab8t0EOInG+25x56NZnhzHvGpQd+4VfSR+IpVF4OTF
FYI0EdAj8mutLjBOJl8TEVq/UST9xRJmsi/RmCZblmtbnwHaWZSOSWTV6WHBih+YeXol2sWlTAen
YS/JNYU7SHFCmjvj5IZ8sjAiZQ8b36SFKPZlwkTi79+Jdej381UiCCJVBSpelVIGSec63vt5ORCJ
Mmo47ZJDHLrcq+pySWdW7BBPHMrcFoe4w1sbQeHVyXAIOlsylhgVvy203x3JuvD8dJt+HAlTfy4H
x1aF+SE2+2lhSosOixhJo4eOgGICHVoUrIciJzAtSUfU8ivRZI6j40JKd8TMYmUwsPmokWCMxMsb
nX2fO+xD4n4hmorOYGXpvzlG41dNgPn9GKFvuBZPPlaT9Wz+dIy9RTyiVU0sJa15wV4UrRQNLeFW
Dwoor6/IE5dIhe2VNOG+jl/sdSZljrp6YSYQQVzxCuI/8Zz6FRFieouIyVdpBg+pU1zptPACqA2R
X2E1haNbDKdUV+77Pm78atbb83yi2nNkGih2/duz/+mxsL4y5Kg809f5MJqrT3fkMDMVaswuOahi
VpBid3TehvmUOOuOs8VsZWB2L3WCjEGVUlZgB9rA5sb00VakINrjETytnaXKb+4Z81O1sR4Y+kJO
OHtNanHn0wU6RNiJltBODiMGI7ubUyZvVcqzfr4z1THFRJ6NmLaXG4eh6noCkZ3ycQsZY9L7giI0
4sFmE7bbTqFyMF34cYxtD2wftf2St9ul1BhvjPmlOoCntAcCYofE0XAiWvskT/o7lGSwUpZUea5I
tDKNoYXh0r1OmagJTdF6PxT92Ygsc6zM4rpH7rwlrpMojCpT/EbH9uVWozyLne41HIrllPWASxiI
XZYD72OX7Ruz7p6ZAJ9P+pFTTbcxJjM4Z7TFMHqnZEu6zplozSZhcQw5kOu/XwQ+ZbB8XNYmF7OL
l4NkUtX69OZTrobjYivKXlB+AKNKeHoXsbcsvPC8N60roxiuw3VA6ISEgDeNk28XzBVbS0OvBbh3
12LF9dxsMpkwGVhnivRqdtRgZmx2QJ7yVhmi2VoiQgHmtnvuZ2fVgGIXpcz0oOIAPeoEsswsdGmt
1pdMssVTDfwgDFp2TrhG83wrF/cxjWIrSKWeeEyqQhK8CdpaWkHZoatersw+tdO6PkynMWMg3o/v
I9Jw8odg2EXCFoGluiuhQ7B/auUz46zLJR9nX0I/3RJLhLLHjVYYYIOWIO78KJTx3mi6veZU2HAt
ZQhgQXw1I0W/Lqv5kiMmpUpWeEFILhPLRKfVdH8ntP30vOQmcFSuf5WdG7Wq9fkNUt2yq4jvSg5K
Ak6xK9vLLCzVfT1hFJ01EKrk5FQjcQCNQ/OQaOM7KyfX216R+Yg7IE7o55lS5atAD6VE23abv7+E
PkmB10uIPAhuT7TMDh8/q6UShZCNUGmT77VwMw63RRhFm0rl2e44nHFuMw8uDCroatnmkvoH8M/X
OaFMtmk6e3Bw94RrANJZ2ID95ujoF3x6ttAjslHcO6aJZuVzx2ZmgN6KKeUqk7rYJYnKAKkfv+ap
nW1DFBp+PY3ziRnffIJAYfhmui+WVPe+P/Ti5ndxbMSufdrOrCcMK6WNL5StFIf2qQ7PZQ0lsdFD
IgXIdTWNNrtBvxoFmnNA9qg88qVtF+PwjRIcJkX95uZ6/WxUT1oKEaYyDPkNTgelKlnl4+LEJ1G9
Uc705LWOtN1IN97GiXEVFgv69Lhxth9Tt3zgrhg0UIhD/hD1YXUcYjD1SCGupM2EDPZDfeCtPE+n
9rWqAeIgrgRNRCZ2qFfc5xHJUTZnchtHkeMv7mDsEH+/yDSOzyazwQtJy3vjplTBpIkcCW646qkw
jrHLcQ6SIHuBsn72dLTiKDGOwmCE2JTRqc/5VSmo2K0p7MZL1ejGtRbnUJH54OOEhIUXFsmxJpjB
N6qFSfTQvvN2t36TDsZWn51XQ8KaysldIkEw9TtHxQATL8OeGZevY1Y+VaTIBnYs0jvdeeJkoxIu
x5sQbhsGh3gJoo60YqDUgMjR8Z5ZdWduwjwaH0I73/ZtKw5uKYNkZ0V64Oi1PPFA/arY43JtTKYn
bFoSJvhvn+QG85ivnQvIN8irq/zJ1pTplOTMmseEwCK2TeVxGcRTUQqTWi8JMiLNAPda58vkTKfC
6XOv4em7d/uVeNrnKJPiMN5V4DMeF32XCX0nY2BjXaG/z0um3/Q5fgjCcekDzcrOgWFHsNn6DLGc
nTUaInhkEbwoNMU9J4kc40IXXmB3IUKkHBY/JSdvZznDFu6IvjfCog5kjKyitt2RwfcEJ5KJ7RVD
pSYwRLkP6Y3u2N3ou07nrqYbqhwWgYPbUPDoxpX9EGmqhSGlvGjHSdkmFvDkRp1aXzWtJ6db1ql/
WR1nZDaBNTrfkOHX29IeszN6QNilmlx6WGHlHdtmsPF9ZvOTc+lpCs6dcGCCHJegQy05vo42QYOR
gknfMZEcCrIYg7YiMs3WENW2UZDYBEtNWbHH93cvlqbxKKqiwGIkMjRa57XsITeDjpU0hz4i3Ja2
EOaYQLb2ThfyHPVRfJ5ZWNr0NNv2Fu5QTeuAuZoW++Ia6iwa1Wt8lt3WLifq1H5iZlz1KwYsYSgd
FhEjquZq6dc/YUHdySv1WiXkPB7YNnY6hIK16JZluE1dOJ2NVjBst2ybPr62Y4ujH6q8LoJQMglV
FjpvEqOzY/f6RtrGtLNDgGr0XL6EWmlv2hYsDeru5CrPO9NbWh5fhvNQDU1yLRnXeH2Gywc6xnDu
agCljZAbMtbvdSWaHvQWQyqipYUO+hQGShzr3jRE+ray2l0WRsQCYiyzasfa5gbKJyjiQzlb59RA
Ne6APVP4hfmyuHQVCzVr8W0AAu4tIjSDKUOrbq8HzejtUssh2cSVRrwEMDrfYpe8zYwl9gdywAMX
VzGr8q4x4uhCn79ZhYZcH+5XNiyKJ9Kq8KVoEk9JS/NMLauCzaAW7RK0qqLQ93GVphD0DLFRFR7l
rhrvO5SBeWmpZwNZwqE1dhi4Y/VamTDyrS+8kkintcGRG5H204NTd/AX0+U+0yCR26Wyj4tSXjo6
B5dFSfgFFNmDsqiYjBRXO1+cpvdjdTiQbmbuoFoYD1jisYFX8XAaDHa5PA2TOMsJcCVPoMUHS2B5
5NtJJr4weLQCA7PjiXQt8s6UVn1qAHZ4aWZdwdcWO7bunCeH/oQm2n2SWe0Gwe/oa5PzrRqNISgj
gWeF7Dqfps8NAA731sIW5ck51U+amX6t8y7aUal1lJIXM1NWCg22/s3yKCRLD+adIM/BdsjwrRjo
GrBrfNWrpt02ptEfjFYZLpNFcgoL93pgisvVx2yKbTY7nDLa9+6kBeUsGm7LvWnHd8U4yUsVil4g
wAKxHzfqXTae29BdCg0A0yhfbHcyaVDiQsl71qFBGXAaaOqjRiFTmF3LcBJWSFHmpzzRd0veXKOZ
BlOMfikwXHNirW8xZ6bE/eUjqdkJcaNyfC4r8dCNanmepbWOrZqc7Fowts8QAtIZv/j4rQDsUl9N
nHCDRQghowNKUmhfxSRZq0ZmlSgEd/osCYAo1fp8afWDYRQwEgwdwYxVHGvdPX74LlQgV56jjeW2
jk9LmsrrZnYALrfGcVkBCF0/3MrCSrd5RB5E4UprO2vpFCyVdYMEWruMaYcjACT1Wxf5cVzAvSSG
VA+aW4EMitAFKICCFIJ3fMdyQwAi+WlOar83abqGlXD9vmzm87GS9zkYtjAzhse8f+4KmjfsWFYR
SHYxxWWPSoc3OCFoHs8Js3eZyy3rxYjRI02oKtPLSppnpWWlZ+MqL0uSUUeqKvg1CCZ9pB+IvCrj
Nn7/8HkopPS6KhSCVKk2Ywk5hLizEinxXjRQ57likd3pj4sL/z+2ke9n8VG1OyK6C0pAJs4p9uuq
YxvZd3uXSMbauXNjdg/u3B0LpdWYG/K4VaGVe2nq9OsW1MZejGTHKHp5UpkgWwz5N2Gsa1h5awNs
hkKcZWZrIB6c+2xyX+0e7oAr4uNS0OTq07r3wQx5URbOp2Vs5U4Z0LRn2I+H1LTYx/Q+U9npMhel
u3NRoxRYLDo1vcoW5SYXMt60BTOUOYubIM/wjttDdpStqWMJRsNrp8tB5G61s5nhIJHpYxRQVYbx
aqwPbiofnGT8OipfpgJrvpdYtIhnv3FWzNM68GAdP3AXrOJTKkNThvc1RhYtUEriCFqD79UjgTa3
2DhOcpv0tBm55ZCTsiRXc1SsY51lZ4xkhWTds5pUqG/shwkwsEL/22PnR9tJrp7jZjvDuqELzYCk
tR6iEdBR04YmPbMQsKN7zJD8e1anKH64ssHnCZxGVyME6hnTUDttJbLPVJi3lNSBjvD1rC8VL0oK
ZzsPS08bJn+ZN2HZv9SRtP2BZszcGk+RXbNnD3NEvhkyZzZtqtI/9ujbQISBUxpzB+JN15SUxGXu
tyiNAGBStunZSap1EhRQuQGH1b66kD4l59L1AMuEG6YC5t7QVWRQ2kYlR8ob1CGov4xILXmeZklQ
5zyak0i/G5dHvccElUV9EghjzVwneBiud0FmTDO/1qOBFTe3XjVRP6SjjBm4teEmVNKt4lBOhD0Z
xlm1yR31KYmNbZPBGMplu0sTk/U9BO06xhX86elMdScFs7HyKMgfSaz5mb09U2JsVjH5nSKfYPLo
AxqXLId3pEsvNFoSczEiidre8H3bYVDA+sX1i2YZaDqKFj0kksuKimSAPeWl1i41ROe3TVxsZIoH
kNhNWTG4WyKMRZNymZUbd6ltiCTIie0iASKDChOqqelPRXhFIjskcWCnaZcDCV3wn6R0/tGwxZdG
tJtsL0QQCB1W7PrYPiPjPqfBrT8nfX3ezAr2qqw6A+rxTS/nkwsqxYKUBoxgvehXflyfXXSR7Hhc
SxVN9kvm5DfQfG5rS+6tob7v6Dd4C20NJMhs0kV5ITMEHsS47N2Ihc+lLeNhHOPGbtJvWacHxYhP
a+nvEcolHr1ELTDCjK2J4h6sLNKCr0TtltdQS0nwsLX/y96ZLbeNdFv6idCRGBO4JcFZ1GxJ9g3C
smzMcyamp+8PrOpT/6mIjhN93zcMy6ImEsjcufda3wLtXbP0rd1AMVjDoWuSl6abSZyM3O7KCJBb
op2MkAjjHxRHbNmDm4deEnzzUsHWaRKZbrTVuV8fhj6tzn4VQTUsK0qV9cPbJ25PuX3418NMDFgq
aZ5uhts/x2jYKd/9eXueV47sY7cnBowP/37O7eO5Fem6Cl1uH/31xFWEsA8mkr9uX/cfP2r91iTp
xMsqYoyOpkFScz1mh6YteSv++3e2VGMtu//8tnNvhTTi0Sqvf8bt97z966+v/OuH/cd3iQPrBfpl
gXBoSNF1ra+HcFPS+mIctf98+b9+v//4lv96zr9euH+/NH99n/VPjHX1LehpRs2I3Ako20JNLE+E
DQ4PTIWPQOZ+VqOcfgaFPlKr6sNkgM5pfDTARif1YR7o7C+inhmVKmOf9U6BanYYcYRS4BO091Em
ep/k6c8hr65FRxu0b1yxJV6jc2Ak45R5G9XkcalrfydUrlBMxwQlT+SXJLBOZVmELVFAJxDGFVub
423Skvz6Km/6jWkPj4S3dZRWRnnqouTcA0W+q5m9I9G68/yyfLSD0+SR6gNwm5SBoCdiO4nMjWeJ
P30SxM+ZAKMHtd3KU4KIO7jfUeBMe/+Eu5CCZFp+dmnxlEOVjEeszGL1NKb1tqXbBzCJ1TQrpmvh
ZuMJ/glaxlFcss5+6uZ1DhHVPZDqO1ynAE7w3tTDQlrYXHCU8pU+eLI7JI73GnGtXMWMsgmk+a53
BpJ0jEdt6Tbkrw4reyg2YyMZkNvH2DWM53jXcWIjzMQhsNeQkmkXLxrcJ6abeqZSLYjwfUlpdcMx
kb/8ATq6soOtDdN0440nj0sHmecXWPTRsnk1VDLuTbdpd2RcACiK1BXhBNlglpEeAHJ0hJGm1D1D
FNalcV9ObfBgQPkpxyt9jZ/CHA610GGMmXlTgq3eJBj3N1J9y2Bw3yVBSbwyr54dzN8bM3h0mSYB
QCIDWpXGfhjx0FAqdlCIspQebf7U2BGhUjExIFM0PzoFCypq3ktCHOzgdfdj5RanKhqZY9nv1mDA
3B8oRFqZExtDnu7Gzvo7FHTlg0/QJa5jKaL0zpltd2Ny1WPJ8dtDVDoTCs6cdPU542uDk8UCuk8J
rIJ3Lb7lVjmjSTfS41LWkFxbJjmeo89Y8DcmvYfIxNBXdc128ebu5GtaHgmTzDmoQlmhAy01e+Bs
QNn2hZGhsqNe9AwS343Z7MOCAK2QkMj02JjpVz5V1b4U9heZowmUohG2gfL8+zUNxhz4jdGZLKEl
gbHMunnkT+thb5Dgy1z53sgEDQ35G6N1HxoRYA0LaSmSb1cf0TTvinEHzg0OhqF5Zdr2ZKbTpYJ8
EProkl/k9OWIXpz4omSjJkJmS10TIeL9GIZ2vHTyM1teumUpju3i08C3++vsY4hKu92Cc3rjWMtP
gvNcRKPjQ1FFr3nsfDFFcjoJEF/Op9w1zlGi+CXLIjoO0je2iZMWKL7RcwcRzONqCUhPyeuPSVdc
+nbqUzN7EV2j9sHOLL12jnBi5Dg6zXqXdEwECKhmI0aoC8K5u1hObe6y5dMnnmJbmQRLI2LoCLbe
i0K+I1grt1NBI4kx3WvfY91mPDDrcWLX9tK9nfavOUJU1/0UdoI2cTYewf8g7itBTkobK3Uxw5EW
YlIriPShK4DvFha+al8gI25b90elJYuGE2NJc2NMaimaEWskndBu1IeZJxclzemg7eVLZLhnyvkF
Q8YBakYUm9tp8s6DDvqdJ01k2NO4HaeCGiJz3nC27iPq/BW3Xu60Iec9ikG9Uct8jGyLCxApSlKQ
2WLT4OeYnGza2aQ9ZxXgkD+pMSYVp6AhnPPiFcY2VeTMrcPn2OqegwqvBAvGW+Ha5T5P3wKBgcSq
mnMvSLNAJ3mt5XQYFutsOQFdVGc4uXP6amBy3zJTjEPZRvANDNwE3Zebjjuv9ilCXRotVQZ0zyht
udPl8JrRtsC19qc0/CdfCS60yJm2y+Ls0ue+bNt90SIqrAkqKPPyOruQ6hkW2NL8UpBydr1SwK3a
94CUMezAqAH0WL42iyCgpcyw2Y/0wINIebtpIYleGsVe1gv1DFrmzqGZgHzfM/kx+dzXjyjW4qsh
yFbO3pqmZzphjz8jZBMbqzBzzIozo+slfsty57fVztG+X1tPy+Kds4qSoi8s+WyrZC/trYCvST6d
tO967oCkMz77jPVhlB9GV3FgwQZ1HWAKb1z4ZaY+i/bHLAQsY4usV0VqYtwbj6JN24NvktOVoyil
DCfAUjI7S6JOH4zKfyMdPb20ovzuUei1Slh7S0tK+Ih22Th5r8syHs3I9jY9d2i+tKhejGxbp7WD
5J8YXV0yJ4VwcRQZlq9CAS/U0c/ESbDq2Wo46qK+ptr9Qbh8tg9UzuhDHmiKfgymSi95YCG+5rna
RuNMIOw2jQI43hmRYeOaQZByZWK5nne+Va1uErs5ltbew8688dMZkCCZt/tBnlUE/H2JEsJz1L5F
N7/JkbXewXgbN+ZYx7uoVc8Q1ZEzO8Vrr/eGh57YZvXkqJqC6Bu6U4Ft+tKtnrO07y1wXQpoNOd6
SCLoiRt3wPQ4iEPqUPGzVZ3F6gKEVcN5sANgnFUyNMRQHElM/BPJBYgepx5KEZblkcn20nccIpSj
t4JuIqYai/ljVO6Dmo1TJPNlwuBQQ7TCPLdxpnLDwgnA0QsrzOihm6ffIhqZW6TzPq7T6dFy5teq
GmgK2yn4dEE3j+V7XJ0c7ZDjK7HPRp8A3JzqI/AAtXNLB0zikITDepOKICp2/MQ5ysoD81YcU6Lc
OH5Mon1S8sJm1VabBjXNTGww9jZ3V7p0QGhWdIxhNhVjurs2/l2lhRMunfR3mdWkO3pCz5mu/IM2
mzmU08tS29UXffGiTcQWmUVzhuiYvsd5/K7J4KJJ0FMcme3FmBijVw3ER5caqCN2LApWMh2rjmfI
CzfRl1vHPnMRxO/QnlZltnVvjPDzADCxNAzWR2xiXjrHS+kcOe3QqOubH2U/TQTrNPcEMGX3rfRO
AG3IkWGAue+lqLCT2ns/OyrsHueQgxtpgqWQOByy65yUwXEW8zPActRzxq7vuoOHb4rjDPSZ9IeV
jqT57NJm5uUxdbOpDUZCKhjCztbNtmictzYYn+e6f2sTxtlt4r3rZoJRsjxoJ8JEZqmrwPq7cUp1
RcJ3ISHx0ejx/XTjSnZKHjxu/y0D9/sMiBQ3exuF/trv7Pv3SGOXrGfU8RMx96wkImw5j3GNmNNW
TcuOMA3N0boazvgj6km9MifAx2QEJbC37HkxH1UHdtYxUTy1KiBvg1Q4Ujgx4ZA7sxjdHfpAZzdM
AyXXSql1vfY+Ek1ydcvxGZMJvc+afiSTd9N4mFTwUq5WkZvHg9YtTekq9eJd1tBN+es/9cB4vUMc
RIYYg6ViGjelYTRssY39LbaYUenYMDbowC0mMuPMblRXoXbqmgMsh/mjl8hdvQTifHuQMdZBJ6F0
ytT414MXLTU5QCTT3bwvcjXA9FZ9ltAoj32Fb7zW+gOlX7RpYIycgWNQLOLZCeFYpJfR+wYdjjmB
USzfUefuclvLo5ljrG2mDgWaTdaRITrwdzwYIvj7X2xXcGhoCG1v/5cjj5va7JxbWXdW2B3O6fqv
SI0MUc0xVofadE9OD9Mzpi2FO2f9C//52NalDGcoYpu4lLa+uDojjBBvJp0fVZ+9hSlglXJ+gH+I
AWWD7efdyotoR0tozprodPuZxK72fO6/fnxK960vo+B4M53Qss7KTVAtwGQX48XR03juvzNo7s7J
zZ6yPkwTireJuJHNYq/GO7wRsOxzjIpe5W7hfuJGlqLZFauXxa+Sil2RbkQHwgZit4tzJq22VZs5
YZVyMVZiUNu5oqzgChgaeos85H1ZnJd7Uhrrc0nYFXDNgM5LQ6xSEMn5QDvo+Ncn1/M7bySDwulz
8e2GGRhU43Or7Ji/k6ifPcPup2k9f94eMraKcKJttbE6o2VwpdtzuaJAc/c+80o0qI3KQqo4kziU
ujtP60OOL6ugR+GrYwfS+maiSWeq7dHwre85VLOTD3kDLbd7lnn8s/VaAw8u168iLFljSzrfHuhn
h6aWlMpjK7dzge8gq9Xfn7z9q1g/7PyGSYoKEtTYDD0Tg5Rpe+2tyWF664uGUQ6mN3Pt4FhJQ3H5
rfbsmVaa+s4e950V8Fc1bhBAIaIZCiyp0kIukOP0GcSfuOa/ifV7KnxCA8WbU8CZo69Bl1e8LZxr
8d5Yj9Zkv5uW+eYO0F0h7G8JF3mO0mEPXBhUpKVP1MS/65i6+Ufs6o+2ZByKJSphjFA9SGN8QoH5
1g/4/CODpDAqEDn8FANW9cVsVWi0n3CIfiK+fJo6XIxBI6YtmqVT6VcXgyb/1l+tdEADy4utELBT
mi3cDYz6AAKdWZVqvG3zHQZhDnXrf/3z0NOPYuigIezMRBasnyxk2x6MjDP7+rl/PTWF3s+dtn7L
26eFxq3UTc77v543BAP6+tt/3p639K6/F61zrfOSqVBV4uSc8UEzavjTuhAkCtQubZB+rGbMsKPb
VDaz8U1SAWywU6vz0InQNy5lRmxZpw1kpwVxslHpbZkLPsHAeIhAWSGyAAbV2mozxrwh5ZhCSYie
HXudhLnGPs4DzrDgh1ybT/U+o40hxU09qUa+cMuZ4g8EZfWAByqtIG+7dXc1WTzuPHl2xrQI/TwJ
odtmzyDrMyp6ipsK2M/ZmzIMuOV07ybcVt3au4uLijlGoz5bZJ6HGslna5VHGgnW0ajbV479kpqu
Pbiuw3KnxN5CoxyCS1l2njYB9BKV6+iYohsuiPSpMWa264Pt3dtdcJyStn+cluLQgro4A344dTgh
QxdH6CHzp2PCkYVSEcU1uSP2gU4kZ31l/pFy4h515rDPmSRldvbRTDUtGpKMJHv+PL4LkIlnSbSS
mRZqj3PzV1/4V+n1T6otHj0VfzkQsC4iAfIPY4mtnNhl60CoNyA2n6AcQfE79wfl+gNZAcm3sgMY
vdQM6sxy/oIh8NZadrxv10FAX8t77g5AI+Q3Ms5Um9L2975KPrN+/GC150+sT45tcZZIklcnmB6l
i8iJef9STMu2zLnPFIbroW5HZi6LPiD5+m18cc4a7zLfezXJlt4hQpUh3glCU011dp152RqqWIN+
5Z+mHqNDv1yjqke21tln5phlYKAL7qK9my8vDoeV0rXMg1m+257zS66xEi59wS1ztXm3aqEV09hJ
8vvYUbpqqRqyKRki6SFqDmlXPtLqpcrlcG4nu9GwjrrXd9W01HsCuVkiMEI7In00bPOHhFcyxsNj
hhjALThQjk5C2EMUd4jGWlrXeegaYmc460lzRzT8ZW68h8W+sREAM7maczJosNhkCAwE4cuwF4vu
gnGp2h5hEujPkrhzogXwIo+PeS2fYL3eG8p9FuPwnhTDR5UkV+mS00zP3s2aAHBW+cOX6M8W+Ju2
wW3hjARLVtVP3v0cd0j85BXJL2qthcyy5ETgzB0LvWCu9OX19Z32xt/Eef/WjORZoH9OBYI2kG3M
TvTjUhE+ZKoeBq5n3cly/oSt8KdBaN4gJAi6TnB3mo92/4UG5nMwvR/Wq9J9RnuHhXJp61+zwI05
JeCZCL2SkUts8ZTdg4X4ni9rK8BiZtEPb3NgTZyJMsQC8Jy6QtGhsOEkt8l3rst0B/yWJntt38+x
eFO+l4QZOmH68GLfrt8HvUhHUR8DxJkIIPC7F9PH9dAzTaR1UkIS6cUGrc4qA5TUeoJI8gpyZYdf
oLCWO1vaDOn5xfNeNKFwxteMFOpDtVSM+ttLotV3VYiK0f976uf5TrOtliaQLNA8waWbwMx0sOMM
CL2T3R7MCu4ncK5pQkNuVmMQjuZ0bw8eXTDYqLMGadW1d97EYIPD9UMSW+zqD81qG3Labx1NXi92
79RM70qua5aF/T6OkpOA8+0xk6K15vwaBTIcK2vDGZpDaMWk2i1Cv/p99jz244bgZnNqGJ+QTrCp
DFq/OHlYrbgAM5MClj/saHT+kbt01QmfsrF/0rbxMwr8Z17hmUqEvX14nGOWnrLZGbMXahJnDK0e
dB6d6xiOhEXna7R20E/eaDDZUvxB/FzpgAmBzJ/ren4Z1PLejA3lmFmch7S86woGIAZvz+CifyRT
bTLhT3GAK+wnO8eiIlXwabqiX9MCkm0y2vs+BZlruMCFqrQ/VDZ84ahHSvIzRku3CYboxzISD2Ly
exTclYnx6GKUzgURs+2KLrE/aU1cFhefEmDVX0pN7w59nazpwczNvxuNDK0D0XLIpHswVP+WpN43
phY00TQd5LQYfwPBY880/SeRxgfdfo9ENG05Zd2L0rhm5vLLT4O3KWYUyqQQQdwuUkQcTlH1ZnTs
tnXQ/IqTjFZgE7HxwIsd/Mjc9zT2tzNuZ8fpPxgmOdsx85sjVgVsXsOArs0SVA+gYS1r+IoU55dc
L4+dJ9QmSkqxJs3QLK/+CNqibK7DU9xF3JSoCeas3XNMfl36X0aK7UjnHVeLUiSxRFxECPr3RflS
dibGsRZRWw22GysDJXA5/JxjmV7ToHuPK9ALXi+Ch5hu6oZZ8qfJUOCI+yndpaR/nBLWEsdgEIEw
oQwNnG7hYvB6ZjhdVzxVcVws+65e6LMKObfhkIj7YJXRE0Nxjn333p8856WdX3Bqo9SrkVeYqPHc
SGXMKbwdfyW6n7W9pKX3K6KoubRLz0s84hUhLIo4rLg92hzE1qiFZFPYsbmJGuTrNaTXrRDCZPzc
/8nN8VgEyJ7SvGR9tawmlGgZN0uHtKrSpTqnynf2k9+0W9cMXiO/aF7ULeXA6YcD5Wa6C7SmAa3y
9FK581PLPO8ucJS889LW2uMtSRCKufWdWQZNGJvWNbCKz3iQy12Ej+I0MRMjLLG90+uDX6cwXEze
Xrx73tlafSfzVFzqiRa5aOB7pjYHRCIg6Cyhljx3BJntVxvmXJTmkf7Zg5ehnrs9+HqhmCXOoXWD
Q+7K+Zz2Npog2vqxB8xl1myipqNL5Ag9/TG2kvvbgzmj3DMClObO8ugzuPc2wbi6EhF9bkwV3EVF
hFbEm3AWZmVyHFD9Wm3t3E1shiACdbdx6mneTroXL9Sqw4s8NYlYXnwXwEgBUfXi6doiB5Pp1wCT
51WZU7nHFUGVmGXWwc+45GLlGk92/S3WtXy8feARrrU31xk+0agrxWZ0uA2QFDgWiu6875f7ZElg
DnlUM42AYxAoXh4CW5w7oFC/e4ccJdvqvLtiwVlldingir7fei04YpEg/lljTAM5IZvTkbHzcmwR
BZ3grSNHZ7eMljpYFsc9EhW8zTh0DqWlwXC9VHy3gcHwUjPlnwU9FxXcTwCr7WZ+4buEFqFAM5v6
Q561ZugMRIPIapi23ujxPQ9Rmpp38cwW11s5YkbLIG4jh5rEnIQjQ7KcllmLI2FgJyPAYpRQThSZ
mV30NLBheUd4Ms9qseEypuY+WX2WmOgYYizGdepcHfoJtbunUd4hj1EhtxkRYio6GhP0LeK04a3E
O9WyM6UYxbe2iPceL9mh8WjEGw19xb6HwjoOqC8QD2CidM5RiqCyt3tqRXmOC+exHrKTSeOPCsro
cS+9+YKzx83QqxuCkkTcE6bLyW+0Nf48NtCdA3TddOL5hP3gGk+tvCbZVBwW1T00i3O39CURPBKU
wWB8Bc7ooCUtNzpe5S11wYGg5IVAr8PRNSLrtcJ8TBEIpHtihVn0pzPP9wtJrHU15Mw8AcjUfeyH
CTUceSX4tTC1pERkuF2c7vxyjkG5OX/yaOyOim4eEqfpnlwwQmAInXPZfTM5biNiNd8TRGKMNZMO
XIIfWa/NnM4P/mhw+mT9txt/Q3rnd6MAtg8IZjLjCCFLjsILDjqba0LPs/bDNGWpdggYCRFAbQ2S
GpkbawfgRPxZZD2CWhs2QTrXyzVLfxWVG5w47NNA9fqeRWpuDk6FDDONsBQbnnvNq5YTcYclOw5o
gnUEWJgcj1M7U2uv2WQFFczIvHdcMtmjisePNqL8SLSG9M+BbRmzuyDry91QOpd50qtlOpgwHI8b
z1Q1CVd2TDWjkqM9cbLOSoEdsoz3VjtGZ5vEABQthXq2TeuYOV9RHiTU4CiuJ0arlyhLHrU7GKeI
mbSKzXbLTB+fUgIpdiXV1X6MAKsYSiJ4GR5xjYudtmkNL0HeXmYFv6tiw5gn/5TopjsJzFeZ6zDs
GUCXmMVj0pbesQqI/mLekd5VbmNA0JMP7IffxNR85xYSp8RA60n6WXCSJnjbmk6eZdVvFlOog6fV
Z5Vl45ko3WdUxavbZLqbM+fq6dTnFEx90VfjW5d3m8UbUZ0w85g8mrNeTFZyrYatlzEhWZYf7dBp
2oruXS+wDzgNJyoLPueGKXKElTI7c32l9PKaR7dbSHPRmH9kg/u8ck56QUoTP1XN4OAfdy8+yHwX
0TJTCfe9QBFhu4OPw2TA0F05n+ZiGvsKPhsDFUXA59SEsMM/b9b42ytGQvOwy9MHEib6qMcWunxr
3KMQdO0aX156XtoQZFwf1kSJg1KC6ZdTWaEwx/2JQoQ+ME0K38nu+gA8ngZ9dvMA38x+YlSQSLjA
CTya9Ea67nJ0UfTfNyB5V9NxpzoUmgGeVjAFiL0rapAhgZcEFSDgTQdt7SqECJZ/kKMXHLBhUBVk
/r1p93UYtM6mdarsKgVzk9ZDOJLDP4eOM1/rALyTy2qWqHZ/s2aK2PiM5/KVsz4zsyU5Mnu55GZO
sYmbps4/4UWJIxiV5wXi0C4H5lU5iFiRtCR/ee3NwdmPIwPcqkTCFHEHNCnqKrhz1SHZsToAmVpR
AhjAMWki0zNIZtkWP+xmxOaNbHRXz/mGOlDx3mCei+X3gmbclhPma+bwLQu7GbZxG50Km1ccXdSZ
yD5z0+OA1R6a2bR4dVpQjVGO1ZieydFphkcNaWlT9Hx5EjH9jrpm1wcRiQDrM2XOgfa2pOZuW25j
J/qeDdFrrACdJMyQkK9x2tXkxY+B8ccewIiWbVVuh4UJTb5mh2ANQWe1XZAYGa31xXq6WtjyR7Oh
FweanYAWn5+Rt1lI3GAZjlYN7Xi4S137pzRZj1bQZ51QUYsGm67FOp8wP0bOyL3gPhijw5tkuc8t
F8nMbwUCDxYJnnLya74rzVnMa5j6GClvttOIHXmzFEYGKrOeWCNeGYaR2Yb3nZEEmSHbCYUHDc6D
RFxol4UfajP5vO0nSytPRVyd5uxxsNxfScPR4YZBvbXvOhtNEE+dqCWnavhIFt47sya3tK4r7NCI
UFLevnsre3BMgkK9ZiovWZCZxw4DQa/VtC8TDrm+RTnvF6MBH0mBoDSdYyvE/dJ7xHuukSc1M/eS
melJ5tV0Wmtgrxjbx8Jm0Uxn57uOR+dxIGVJTFaH4a/YGWswYq7WCc8SMmurwnGcsmOlve993BWX
24Mx6B9JYkCKMhogOnVKNhMJB1s6c0Nocgi5VIt8T0YD+aw7W9eZhLBjtOAEZx19Ztg+HBZLPDeu
8vasJe4F8s4FMQr10ETEBkf8Y+u3P4LCBDnXm0/JSh9Us7EbPTbJ9aISK9Yh0c6HIRkmZmp9/Wiv
nd0ZZ5oTnReHJih/5d0UnBj2BIf1zD9PSpIfwXFS+UfZFgCyJDNWtAgM7loRFqMgJyzH8XST3Zp6
sIk6gI6gefcoDIZNQJkwric1q7PiHShHnIuM/rgR41Mt0o9sQAmaS9wM1I9Pbt7cyynGUrYQ6S4f
+1KiNu1SrqXRuK+pZJA4UDQVXv7iKLdChvMbhx0ZnDYCbJPT+kaiHeJ3a2aIju0OZtKbanzydlZY
aYy6h8yzt47KeNtOrEG3hYj2Sg1cwQ42Tc92DPrU5Wb/XFbYXqAlZ/80fVCEw28lcwlm9xS37aad
Ug63dnUqJVN/OmvDTpYPJclu2NDm9iigRFApohexHBQdKcGGdcBqrPvh3TQwXEeUZQ5cGEp9Rsaq
2aqiO+N6QW07sKneXifP+zBGtGkO6O/JwjF0+4WbZVo2MdWWGONvC4VgSOnKXg8DxSyLTcoQfZ9w
CSBMMX/PczKF3JOhUYOZHDRiCX+MKFonGpm46ugocK+mggSHuMroGbBgWSZLTY7cR6kB+nbK0AF+
lPblqc4Z45HAe+5k8rma/1VffJYVVxNCWsTephFaZCRthT+8xKZ6m7ms8ChBUvn7EhQdQ+8Mz3fs
6FcTACUrVj6zPlb7rmrv82Bmf4TrayYfuOj7sBoxokGFoCzhSRC7DnMJQNWKuoAkefFbYGCnW+aH
sCRZeyFzQUrqvfFK63rekuwbbFOUn26MyAR9ANxD2t5bH6sLIHnO8fdGjEFQmgjm1vVq6PcDogg0
+6zP/cyBL+fpxEH7jCxZxaSVfQb9fL211LGR2JuSUzwyiZoWXDaHhuPdybVPydK+7Il9gXKRl4+N
1NeURWZjlJ/K1C02Yv6aRpS7pXKY9S/HMuqT0KV9viZewblaa+xFj2d4kOM+GLPPgqHVtrUxyxRm
mFqDfSkyBBTuCA5j4m735wfOJMl9yxRqU9K3fQfItgZV1/G+kPH8XuI5FCMAx9rWv1MaOsd2csWj
X4vf0/QSB7X1g0YFiudqWe5Sx8uOrr102xizemjQoKqFKM51W5NcbmkiMIZTOXD4I8TLug7UOGWx
oLOu5+gAA5z7JIKQQuBFhrafy7kBebBpZcE3HAtCQUmz9o3q061MAB4rzna9QkjJ/qWC+ZtlVdeV
wzvW4ECiG4GZfVd0zoneN4ccbTLWo888rlePK1oWKapEsa4EN/5uxKJiF4bNLcUd58T+j0XPZ7my
Vz0nf1/XQ+4TVAdy1yTpZyIJ8cnbp2pxPtScfBWFd0xGqOB42fSGrsYW0czAWypfWspre6RDaKdr
Z7+g3HXWm6id+EF9TWNvcbGPFSXZnwQuYvXl8m4oO/DdKmIcaL4JVuSg6NKwkMfbhh1xthXWBdNc
toljtwgzBh46uwwXq/M/GxBgOQFDQWWdEjPFnqWaX1Hvc81ycQntvk4+c3Kn3OJnrgKAolXLEj0j
Al4qNl9/4NJ2GKSw+WWfHmbqTbwEx/XetbJ+AbqJU8fwXyfFctcBniVKUt1rQa2o13JisqM9eUsK
ZNFD1HAziAq3dE+r242d+xod3ub2m3cDLu3Mmx9a33jRg2Mwjsf+RhXRLMG9tXqD54WNwJbYN1XA
IpfgtZrkPREQy/EGorrdLnFGPq1TXQ200/QWeX+JPiePG+K027AsRYjjMWy8EYQJ0cOOgSl3doix
hNUBf21YAv6oTYDrs3NvtLAMF0eSdhGL6E/qLNVh/X8xI7WidPXDYkAqhGSoIwGVth0T0/nqjBHJ
UOvPWp/bs8CBRyKHqoGZsx53GgnilmDAaqPTK46otUvPppNUZKT5Nkxfi3ZIZTAt8VhsG81F4eNp
KjyiyqmW1oNX8WmV9rnLfexjKycLPPCxkHQUo3gV2Hn82UtAROBcXlwfPlWynu1LY7nmtfvLbTip
kAqNtJ8WtEwaQhkN4e2ofN4G4OdGx+GOq39TFFgGbtZcX0UM0K21UzhVuyiPCaXhKF4WlAjSD0IJ
/IjhDoYMY7RfWstNN8jbVgBtt7YrEgRuHAXWbZOLg2jTbjlg0TB2S4v7LMe1UbU/at65XZYH33qM
NWZKoFQPQCktA6amjubICHkr6hxxMAlDD6O+f3FG/abWU1bRyQvhJTMOCrZpXzAuT8bHDG93WCzp
52itDGzHO+hg4cSWU9a2uDgwIHXHGIk/GssFSckCs/R2PY43PlI9OPy2f25rN146Gg0mCvapPg6q
mqkbecsm237xyXG8l7Pzuyg/wZhNH4xBxSzvcNEhxC/Q9OJkJkU9nc+t2UGYjZwgdGXWbJE15A8Z
vYdtkTU0YTwJuqgMmIHX/gvjnG01JlbIt9hjFEYehPvO5A46OYA4x2D6lus5CYMuR4Qz94z4hQIX
L70xRNKzE6MZXY2FFcuS86tvo4ni5setMTBaaYPlOPT9o8nveMkkQrbZ7U5OOrb7bn7o6Xgt6Jb8
LHoLKrM7Ndhy0OF4hyHGNbg08DRgRpgpyT/wZLq9sjV7bEwBhLkB1G1SLfupVY9gjzC1zHnxbNoo
b0DQ0jSHO3JyLJ1de07wW5smXmWI6nHitPi8IODU6En+Qvr8fzrh/5DMQUCMBQXm/x7N8fa7K+tK
/Seb8O+v+SeXg5mzHXi2MC0PHAABUf/kcji2I4X0wLLc4IT/xSZ03P8Fd8yB4eVKQcsHnsv/ieWw
CPMgsYbPkBYqcMv/v8Ry/AueZRFbbcIF4RckkMtx/o0s8s1BL2ntu8fYC375Gr5q+rSYaJJhttv/
E17n30wE3zNhIHpkI9pQSMBd/He8Dg0BZuFIQ47YIvO95WtrFa5wS7Z2umuZyomvHimjznetmK9B
5X+05OsWJZ2PdCh/lLI810XtYm/ox3BUuJkmrOBOHgP6rdJvqS9eG7jPrJo2XnzyDRt6a8ANe1au
3P/f7J3HduRI2mSfCH2gAd+GFlRBTW5wmCwSwh3CoYGnnwtW/1PVOT3dZ/azqDhZmcmkCMDh/pnZ
NcTDAFuNl17hDTwMjWnTpkuXeG/Ud3+7Au7+hBr9HZ4a/M7zWL5RNM9wga5Q//d75xcUO4qwJAEl
SpgOP091JwslZbg8h9x5LS2s0l5qf7qm+qb6CdBHfWfiE8FQU1RYBNtdHOWHxMy/4UJdKdUPeDEi
htC1t5WFna8nBBKcijijSqZOdW69yC4pT3ADOuUeAW4ee5+lYY5dpMTWuQ5iec0KiYnQ2Vpdid/T
NksUxew5ZUp+UnOCfSwpqFyoEoxFrko2ijApG2HBV0rInghZqNbDMkgSEmNcELevk16m6WhFSWg9
FXhsOb0kOZju7JCFDBJpwPP4kPTbyqZDUQ13Pby6VdI4ckOJ4zR/aaXvpBl/oxWwaZPpA1vmjT2w
7efbCok+StDwjIki0X/0GuBXziRg81/eq9+5VMt7FXDIszxhetyhv12U7GgrJ2/ZjjEcoEdDR4+Z
I98Fj9i+GE3cUXCCa+qYmQ1l3qYnWgcCY9jMvndoDIAypAX3lkqW8W7IOCnhKUfBZzTYS2xyOFVJ
4ePNDl/Hxldrm/ZfYmoT8PUsX0fwgesKFRF9Pt6F08V6YQQMNSdOv71MNIzPXLYJCEO4wbjudW9s
62EQWyYFv1RCcsSp9atKiissgSFnZC/bhNQa4qU753b13A3FXV5y4aHKcMJj5mTJdx6qdxFEuJ13
KvvhONn+xrbUTRYZt53dXnkBZ5n85JjsttsetZu/MNJOkn67BV7MJBQX04JQEpEfWSVZdis4Lgau
ehwb+R0yNOeNus8FV8x/eZ9+Q7wsb1MY0FwWQpQLCEb969rRuE7XTcEgDinTwk1tkpcPYyYnFlmp
1n5oXfn6nz+h9e9uYrY3judCsQMr89uF4fVWk1e08TKud86V79/NgCvWVJGi3xbdS5UWNxQfM5MK
u1cJwGuVlrzDNFDgZijCI+VX3wvYXseHvnv7z1/bv7tmBaWCXC0uS4zzG6fMphugyA0lDoF9JZoy
ofydL40nWYN3B8tQtwx4ijn/L+/Bv/m0LpU/jheEDmM697f3QNS2vQzuwkPuqe/RCx9NCg9WYZl9
N5qIbjzKvWzCx//8vVrm8s/+nRzHW+/Z/DZEcx5T/8cziuI1WwzcuIefAVoa38bDSCxmUFc/p5Wg
wgLiMsVYu09REzzKDJjMz2GwxD3B7uqc95z0IWOx+if5Qrw562yZEpty2qf8M8qCuyuCmHJIFCa+
ELWumG+B8sgh+GFlUlP6UtTGpXD9U4HlAkZ6rDbSJ1PN592qMfE5MPm7rBpars073ymHDSYyWptV
foTQgtnEoRivxB3xHk94RYIiztdOAnclmGlmKHFd+WH92ZL4quRABHm4xVAQoTmNWFx18N5SnIIO
zRosAwlsl9NTJOBwuqFL7xUkdKicmyxFRYFXsg0lto1qBVuGxuRl4cE+duVCfS/NZc9N+oPeZpIN
hCPSEVHfUdOj05dPnbX8XR6tKzFN94icaq3xhnLKEo9uzI1HLFGtPO28+tO8kigTa2/iMDloxr+2
2JlhIg81B3uM07gm3JixU53/N9yT7f5rqSZ3JDhWIhxeYAcwEYS33Lt/A/VFdgRqZ67HA6FVzLbO
Liv6226a571BE9W6F5fQhNGSWNW1A+yGJsbgeh4giygdH6eR40OPHhE6K/pYCGWH6Brh0K1UnnW7
PONBtIgXHiaOocs5jZsdnnjbeuoySpooR9dr/Hss6JuW7MMmcXvB6asD0OF9poHSuHtmzNe5vfbC
Id7kithZGcAawhpCBVTIEyROdkk+fRMwOwU2JR+uJ36VaN/JcC9KzhBpb5EQaNC3aYW/LmfQgkbj
raNoehwr0k6sWduSy4nkYFrND46ZXCmvuA81R2J/RDnCvuGtKst+FZ0CJu0GOxo46froBCjNzNh4
uKTXc8cWiyncsQVlwXR/2hlFQVK2N158kkQjtUL7MHeemrl8i2iYpQXJe+GktEya0ocsM5jBxmvt
M9rMAEKHSlIlBBFfz92R7Hm66dvgwudtiBKJQ0yNfJuH00onw4OTVQdyxjSaMjDwIYdAMkFq5ycU
KH5UC+JDNWh7/T2y7Pek03Kf0/VSVEiDViWyDZbP/IgsekmAqpFZbTlZS2snBac+Ndt8LI6rMbJ5
Os0jZ01/o2hjW5uGx08PfzlcCkFtDJuvSh5HGibWHh+7tgnxszULOfzntJxCe2J3au1cK9qQf8GD
ZyVoMNjwO8iFt9iN6GOf8a3LrN7ozCmPY8AUv9BcEmlV4p6p3XQ30BO/gi9CdQ/QEoQj+1wXnnms
loezAw4pVAmal1slG2nlr5OHt27UyfMcq4fM0+c0o8kXyZxBJjJ7liaHvNMHBUG0jZakmUeAl4uB
eCCWIMxgmUffU05W0iSoEYW4u4DpX+hkoOTKYCrcMHGprPop53bFg+VckiEwjn0jz1ZDkLIAEr6E
6nmU+HvcDs+e9m58mMzbhmo8liFnX5g8XfSoWQVp1dibCWVd3rTxyvSpkOM5s6AoDqXJeF9VT6Ot
g80sVLMVI6OGvLP2QW7XB1fyLE0ktmZhEFxMhpURM+kOi4kVZUrI38/BbZlW5zlxbqe+21aG8ZGX
44VNK8N3fOupY7N7GiEIWFH/1tvFfWzy/ue1aZ49UgZNQKS0Z4fqsVspvSrfAbJ6oPu4o8iHJdaN
i0OTJkwP0ksGMGPVhMM9LBwoIh05BtegJL5uAGVY3NWtlR0m2BRrvRrfMEXhw5RwiaIJeWLIwNFk
LNH5XuvyrUafXDXkODAFkpAtI0xqo3I+8HZHSfeHZrU51gP3sRibfeNB6tL6oQi942U3iOS6mvBq
M5u9Nsd652ct867kWeb9lw5gIvVmdGBlu2nGc+frt1Z3j6Kx36V7kno+aUJY8EVK2rCmgBFbXeAe
DYYX6odJvEVsutu9J+lAHtuZHwKDuayH4zChVVRJ/lSrPiCBKD4YjGH8Bf+kaCVeITpRKZX79N30
/U6x1BckHG7bmkTw1Cf2FuIKyvdogTJy5Q6PxSZQtDGSxB2QKIexnG8IkyEo2uotK/jpJO5zZQ75
VV6n5crwKwyDw/AibJ4mZInlpYIzfgjKhvGcpS9u7Bu7ktMBkTOMNy3mtQkziUOYLiBWl9g+8ViX
WSn/5hPuHWQjp7/XuEwyl5u5Km2BFN7S5Ih/vq2WpvaMDtp+kw0wFtswhI4CvqeZg6eA8w25+9xd
VSOo2nmGvp7nC4Ei7MBYJmprQXAF15Z9ROlj3Yh2PUwsmolzKWLT5NDVrXxn32Ly2FtJ9hhgKxmz
2j9JQYgNu2J7qErYOq00wXJrAvqBC/emcxy2koyGh+GJLl/MEnZXrMXcnQDvpwN4F4kPPB15r1Bo
fhnpO3d5A8JqyEDqiOeuEZfR4lkdC/nUVPXeHS3eftOMVxfK4+Oj3+R7BKVg6ySQoZNK1+uq73Zm
bl6ZISc/9pEI8h1gv9l5rYT7FuI6qKhjDkuem1hHz55fnCon/nTALlFQmAP3W+UaRAi7qae2yrGG
qyrbVN5wsqPmxTTEJ0y/g18NC43DeJY+XqjAKpkTrnu9LUd56Ez3tceCl7O8rCYV3mbBWKzaAEBq
LzZy4Bgp1Ql/3zfeNnPFJJYvtC9fBsAe1HPRkFQkN6WTvEbxa2PjYloSkosUlDlijwQ/EmnCT7N8
7DCloOJ4vMFk3mIMJJYi2BoMMKPWibeeNfGGIB5eEn+wV7VBWVifGYwOAjc81N38ZHTk8oc+wSWj
FEmhbFWATZ9a+e31oMSpuiT/Olkv5ZzE0CK8ra1djBouRnTWOGYRJsilMDyPtfgel082hyW3Wqye
k6qtVxrnyKTjJ+aVwQhMDw7kW2tgcYqCVzu2PLK8lyw172GP1VsjgM9uG6h8pH/Yt9Z5/iZLY2/x
zB2mLNv7fThuvUohBAvrK8kIoHXTR9H6d8OA+Iy0bh+NanxtgxgwRHTqi34nCiNZl57xNE2WexyZ
YE9D1a9GNjz4zGYXjgrKSBe4d7I6221BsJiglMHJtXF3ke+Ze9NImuUAWP/54s3Ifm6Z95vW9wDM
Lm11jjOuQznla3JkzHXGfAGzC3AA3IinkXzF6edXf73Ey4Aixza6MbslNRRE+B5DmssKBfjQC6uT
o8yKQir23yQAb/Crz6dEtzN1SWm2Fmq2lp9ldwpbO9h3CuacB4o0FOc4zEMG9O1NwgSWtbN4rsM8
3RU1Sas0snlyDAttOEhwPmcWsXn7GmrItVmgdQw2nqXWvs7shCs0h+MEYioDJrKCU57gsmM34uFq
1AYoA8T88wz4A1vA0ichv7o6vRvmHNEhLL48S10HyaVKOXugTt1F0XjNNmlci4B0RNk8IWo8aCyy
EBG+6gHMpO1urND+CDv/3T3R6/UKDLBddXn5Zav4zl6yJ6T+12UQiHVGDJ9dxnXf+TzXu6exU1/s
oajLXbYpLr5/c+bRxzAM/wm8pRBAziRZTFs+ywzLcluJ/J1zH3h1EwVvwH647QPIHaVv5UvKlNvV
xngFAKM/VdX+J0z3J+vFHqOt15XPPjsh2q7ikh/y0SI6c45zblEjLVNk8zA6/bwUxCspo5I37Luj
3U9mcu5YxtTgkY2u9Kk2pZhRM2pUzLp8zGT72bTsVX7e3Z9f/VwrKbb0TTpF7LOduEtAZOQFnQwL
W3n5FUIIlhztkxZPCJCjwflofBtsV7/sMreQGJNjWptvccb0Z+iL5yiM9sUy0FgaIRfdkgMTaCdi
7QI2od3GT8Lp0v3ki9Pcmd4hRQpmaaA/xeriU0ihC1luFJK0b3HZC3lc9AqGBeh5mq3b2nVagqCF
t/Xs+Q93Go4/M0xaG0Kk3LWIm6WqxOLARpn3XHevnNrYHpnkYvz5GtA8+0FvB4h1xGnC8eQnGdZm
373LQM7zjK+xR86ra76B1jZWXjXiXJrBP7tsMWG9wiYIIm7EabJJ93zL5bG+jP5+DokRNK/Kr34y
x4ewdBcjOJLn3PNvW/Cu8NS3RxAniL7Lp0sj58mypq0ISbkvI7yfMZeRi0dtqncNcBqdnhSxqbLP
JpLfLsHjoFVHLHD8SX2TmAjGQ7ykMEwz2aateZ/ZwPZo+cAONN0aPSqgINO49xOL0DnrIY51PLap
BUySZoOOGtG+teaN5Ytk49t3Udvj75rYwtFg+IEG9+DVGBmoPVzXjjwEgPRyH+h42ttHxYj8yk6v
VIcrKo9IywHvWpMqGw6U4/rtR1NyglquGPBj/oaut43tz/Y2T3a9xfSghla/9bwR6MhEyaqJaP3z
ViLDY7cpTHUcPe7xbhkrDmUi+LbGC8j9PyKfiUAxTOeK8rrFHRGu/IzMdljtg4kft2eWz1Y3N2tX
L8FQCQ/FtaONanlqD7W7LR02Tczci01eByRnDL4o32jv8AeUzbmjrmj78/YkrDRpkrZAtLP3ljdi
C9XlGeozmDEmg4NX3mLYKpacx7AwXO5nl9B1NGOt9KRzYziENTwGJ6lmNw2G+d7AI7IaBVOJRcsO
MqYYFAa9pV16oSAo/POqW6hFOUL5Cusq3/gId4nk4Tyzf0gIfy6DEFlz8cxOTE8oE0f0BxN3Rvio
MhTrbPkzTm2aC+oYeiQe+VROshypl0lMkNOBVLufqkLYFlEFXcX8SuFqFO5D0qPiT4mAJ8uPNM30
sHUwwDGonGLuUa9I//QOEv9jb1uy8ekTQlnLHNeY5ZLSoBevBxrXyod8HG8yjG7bvuQsl6duuOpM
yM5qniGP59a1ovK3YNiw8nhQoMouD7eW9/VnuF0wjGOyPRzbAfVeMuEx/LzYlrKzIVHn7BeGbGuP
DIZLzN4Hq1UtQyfJ2Cj3jl076FM5Ze+xyxTGMiCcMpSos/Kkcvc+CgGrMr7ncZwEZz1YCcJ3id2q
D3ciX3xbRCUOInpImibdY3rhpqWlnuMX/bj5hoim3KmBk8IsxqOVTsfa8F5pOfjmVFBtdRGd2lj+
GsCdHGWHlUKF83duPrXLBeyhqq4NId9hG4C6WSJqBZ9EMjezavMCLWqfO0znzIyxEn5BHGkdIwsu
POYXwAfk+UeTUUb2zXiFt3kIH1Nlwy32Lk3EZcsGqlFg+4KqY7vToQsv19jsFsNmzJydtZQDp30N
YLfTl6aBy5WUNCzPrLTgohyWSirgc6hDExzTzrLPtu0aGwb2Zq73tp0KWBDEUM2GuZpR4aOj3NBM
eOtE2XxGUXS9THEjedXq6T7p4xcTzPR69G1jo0S1Fj0hOLwDLPB9ePSxvGwm7me+w+ZLV7JeT2ly
9qxqKYZ1LOxTDEhFNhyMn6RqMlvMH5Da8oUBWosqIrl5L/3xo9b9iUfsJnLhFk3xlRgInJncKCtz
6QwfOeaAf472dmvcxuKQl+mx1IfatPVmLHfSHfZxVZVHlIKX1G0vZjMcSiZS2ALjFUPsFtVNl3ur
wNPMw5lUwLqLY3Mz+G+1RWYpVtOTP0MyyIOPPjQ+azh8UCqpP7LZwWnn6FtsCylRYRQFN6nmfFPZ
2UulErlOp/E98LDyN7089o66krnFuaZA9xcKBb73m5tI2JBP7EddY1Ga0xtTqxtnSi8dbsStylM6
HSBXRao+iNqMz7r0f1mdem1jDotpSGt1jzssU1yPMDk2kTkDeEy916Usajc0+sYQrt4zss3OQN4F
pBWedS2ZfC7U8jxObFP89pK6zDNXaXeY5nza2p7zFc02xTJmpOctRk2ykEQwTz8vsakJ+vz1/zXI
AaVLnGFNSUAbT8LeMeL7mq/ghPsPz5vLGtKPxnTGKbpiLQGqzbpEvteERpHQq7Ga/No8/fw/Nutb
y7GXINpSE547xVWEIDvjE0OrC7ZElAc6mPBuFoO59wc8PhPh2RMwc4crYvll5ZF3/PnVzwv4ERRT
nt1btRR8/rxEnUo445Ihahcqyl9/MCfpFTP/cUt7zc7GZbfLYuch7pz0isyVHhZ3uSHp1XYZi2CZ
RJ9kZMrRuDl2PI68syn4RCVP7VVUZObprxdP0OvpwIrYJqUmiePWpx9p4P+bEv6LKQEJfak4+L+b
Es4UJXafcvq7K+GfH/Q/jYnWP4iG4yugp+jPUsR/ehJC8Y9lqo7kgoKNmLXYFf6nL1H8AyPh0iVk
Or7PekyXyz9NCY7/D+QT/Lme9U8rw/+LKeFHv/oXxcfG/EB5FAqx8C37d7HP8Z2kZj4dn4ZxmxWK
oKjUUFc6n9RKWUXXkYhPXjDX4Bvcxxz0NctakRxMJoOGOmXGMB6LdrE+11m0M4OoXXKWI5x7gfsQ
4OvKdRbWcwUqWeEmS2T2IA2svQNj4A11TRsVmSUR9DQ6Dnr4qu1dyv7r429vyb9xCdiuueh0//p9
Mpv28AnYPhqH+XtJxNh4kydt2uuWImeO3u1uJEx5oEwN/svCi0lDbnFoO8FGLAwZsN+8lKGLvbrB
uEsWtLDM5yJyTrNnVnuw8SR+ZJZCfxRY02ht5WzC+MR68tugWSP9P2AV+uUmuXv386JypCscaeY2
EpgMKceBvHFMjRzDKrnNtsiKbe73sAcpIRjOZLIIURndIaUfZjsF6HBmZA9n0ciYr939kE6lN7Wc
xJav9zE0EuvkLy+iZVQAyrA1C/P089LAPDmB2Q2Os3H567dFgOONHVGxzVpn0wh7PjipPZ9+Xti7
koKwhLPG56BPPy/9AmpxougypiXUezqOABX6ebYrI+etPFSB/dWXPJkmN17Y4pzt40m/8qjBKZfY
0CQ6fmaFwLkZ+6zOlRHH+8IXN2kpC5IOHeQWp9MeZQBq/rRcHhZteVFylKd5SKDy5+BuFa0ZVZlH
Jyp1OQLQbL4CWY+jvzU5FP7vl5/fM6qALdkUHCoINXtAhnfj8hcaLr8mHrqDPcKaAN+G3VEx3pRA
yrcBrWWYhtkLHCWw5agT7kmr3jv9/ArZyzo1L9LQ+B2tjmAkWd9dvOCVlT5U8Yy3Y1omK5GYekbi
UbsZDLKPHNJ8Tp8zB5FWf9iyY1oF9vRE7qU5TY51MVt+awb0ttR0XQlAoSs76avtz0vlszt24jI9
94aXnkk7jDtZdc8/v/XzEscA42hEMna4oi4zDA0CrMzVTz8vVfhtLaMhReiM6p73ivQaScYr3+Oi
okkCj/s8eycII3BKyS8QqwIFVc+keEW37bUDBbkGV7z0kKf2e+i/mV0DeRRFj+dj15wMk2+DkyEI
Nsd4Lg0o19VAJ11L1xzyFQ/cim5NyBanmmrnhQMUU9K2LnsiUl4jnoWf5bufpxmt6gsxyD82WZuc
qZ/wyUOmj3EGnBR/Z7ce77rcSk+YEa9Vl6d7LeIN2m54wH9F+lPGh4D6yJUBw4ontuBTp77BeHNs
J9LxCNAmKENmJg7QdgYARfTeuZ21myPEstTr5b5bYEPOMm4bTbaBlraxXo7lxah+Wk9VQeLPHwEf
os4NS4qns08zmJYV+VUev1qNh3by9m3iuacMu+sm7xNrZZZ6Otl6F3aZu4M2giGlOUvNVMau2uc6
bT/8mZnMCHV3Dq1jxEwKwmR/7oZE7WmFfIirqT97zoawXbUDf/ikc4y8VQVzpmldKlkpZHLzcOvF
gwCzUL05AzxtkJUnhuLNPoqTGogRjHIYb2ROkeFtx2LFs5jFMaskHyjVfOzjz3KCSaOXFyXuWTgW
nufMBlyBtv1ZKHlg6oOb99D7PL2fx/zSBF3Azp60oQtYZpsXj2R4NI5zHC5tibVahlUNkmH01oRj
jJ1TqVujcaZTifXhKBjEVqNzGmVx9hnxipgasqkg9E+2Wdr9V1aCFJzjbIel+6qxhmSHH+M1CVzI
n5a1MxnrYgIoj8kAtHGK9CbExP9n7jxMDSylmf/RYoUi5+j0zCsNe51p+TiwKQ218wTR5TRPobFv
O31TdhpQfRh9TcEDitV71LL4VvHCdeVGVcVJYebfAxp+L6Dpb7WK51Ms3B7fUoAPIW7MU1MTY/Fn
vkq7B6/rtlwP7Gn7RkUwKGCeMWi3bVrj48Z+jiBrHlgn7gPnubEAbJIOaKAPVpxmZ3Xfy5C/G3jn
2YY/xRezrQqmNS0ZTaTy4ijq7pAlkjhMZKL7Ec+8sRJMZbllbRiDlLDcNiNvzuBJpmUVYkDndYtb
GtCFmO11PdkHHdTt0SUteS6cezW6ANt98zpPnDeXI1TWQ7CovvwpuXFDw9rETUaby6iPwiq8a9+r
UOA71JyWjJvEfb+q+AiHsxm5SDiFTqraTSTneW3XNbFms9k6tlXtwjEIVpG09d6cxK8xK3epIaPL
HKM5m7jXN8LrYYrEZ8eUR21LseNcSyUQfCjAbCiJdnGop93QVtMhyxkoWCK6VZGSmzLVL7aVgGIS
aGDOxECOto1T0tOSUTMIdGKc18ZoVNuckg9yjDh8KQs6ZFQhQ64BammizhRJZx3KaCaWTuREalkz
kt80DlXFTtWM25l2ZuWBSYpaNLWY7fdaCT2sReciUjOILicoU6T0OKYbxsVvlj+H3VvmoFWhooSG
Yi7BuRdzCyuLt26YAXs+f59sFHD5Pp2IoJFCghS8VR4aeyBYt4LFGaiLt9RkZzbcj9zMlDGjpiVh
dDf4tn7wK3XtBt22VQoXeejSROoYu2Up2zlteTvafv5U4E+35QtuD3Z7/sAB0/b8bV/Xd3MJ5aKk
V3dmflTI+JpA42ZA/uc+7y6mCQDS6Kry3PXvXus9pwogWOyiDgMvT1AupLHBOYSnR8z7MuZ4nnYD
rkje/irNHKaMfkc6mk0hNH8oV4280uzYXlR56yX3UdsOt0McvumiqTfNDEx3gpIA0dkSwStTAGxH
hVEDsHFcCkXCGXpV8JrZApAozVjQe33rboLWepcnw94to1esWuG+qoZHZj7ZxiEzr4Dpl1PaXMnQ
3GVwrDiX6m4zlT7KNPIU6ebCP2YVc6Lm25Cte+6AMmVttG9DzzpyVtviB9M0QrvlR9k40JNawiap
n4HOKpnVeTLS+1g1EvmfLXAXVSf6atqrQGgeIY+uTaUOKdIra9TXoc0PhlkZmQzmbQsDehRobmY8
AI0lmBFOzyGUknCE9kj8dFNDQjpkHmQYvwrOAZN+S6g/QKCv82YuXl2PwV+FTu675XWrLLgBRlNs
5zQsT6F0mBUHif8RrGpNPcYcA8BxT4WNfltLDUu1nK4qWjP2bP9wIYL7gyzKKlPV+TVIFt2CZ6zz
X8wik3XI3j1r/uBNfyid/iK9BHoc3a8uQr5SsBAaO6McTRDTqawnmkTY58XZgVaczTgVzNtQVeee
uR+g5H3hgabQEZZ89xLM9i1CuXXICxN9QFJfQ/XIbRwVh3J2UG7HjANDGBF1A70ROsXXWG0tHfsX
ur5A/BT2tREO16EvqeZo6dhpGUnaUfc+qpC9lHydaJQwguzDb5sBgpmDltLuWr5kLGaEXuO8ubPK
qCBNHNMvFXbDyqzMbk/dZdGB5SlTm1BInSwaZMdMui5f2umPqSDBEheUAWlR7/sCKSvrNLmu8Zmh
22tRRQ8lwX0wH/2vFmzqLpjJcojxGdTlPhgRPR1GTGlirIsMapAsubLx71DgvKbwpyKgmG+cZsTX
gusAcJeHAZVwFLdTuyM/S+bUGs3N2LQ3PdV/Me/yrmBKuZMzKWctmNvTAOV5zdmZ1bPWpE4dFzyr
7a1MK56J+cNKLyBfj4VdnJEfgQiHX2X3MTT2E8+bJefhb3yv+67s/qjnkes1hU7QzHN9ZM/5HSy+
pzgvyIrlGEt8cS3K+GzIy8w2+x66J9vCGlBNOt9bdnqfLeQq34wpRvU+5+Kt6vAYpBHboN6GbcbG
NPaq+4TpuKHMJ+wA1FGGBTldFfNuZC8IvihiCJR+HM7HImOQOMFRTtocZKZJVEujbycx7601n3nu
V5dI3sD11LHMaKJzfg2WvK8xze9zUu77ykuvoymcYLL5KHouVDeqS9gYYQyhqOrEhD7Fe3Ucs0If
Zl90uIDguy8i9l5X3YhJh1FrZBHZCgagpQmUGex6SOwaiSikyZa4AkH0GGpMLwiqL7GU0WQjGYfZ
k1blxUGGO9bW3SDZj9d8z17tBCAzghtRu/haSu9sVPYfs8ZICc3yFHs9Ai5SUeRTaBgQ5sWisx1H
Z944c2Ztq6R5Dcr4dsy49ukP0jD7t3XCNz3m7s6k0GvT4uollyfeXaeyr5sY7wVSfF6KeaPUbTHq
ZztHIOk9gwh77LGSMxrgifnVGQBihNxURST2Xd+DHG7hHJjuyMnOuE8ik7ZYapsA89T5bg4UZOLa
fZR6+ZGyFvpkjpuomrDjtHDzG7GSElaVUfi3pbFIBsTFN11T34Qd6ckR+Ra6vf0RQ6HZOpZ9W8ys
XqG0ztrwnpRPjUIdfkbxcCGjFKx9xSrhKlttpfzMLDri+tR781y6jEx48myspnVsjVBa2e+aNWHZ
uYCGDTQSupiuTGburl/uOJvhj3J74nCrOWbnGFs40dL2RiFI05dbrY3xu5vStyEFThHD6IQnt+DQ
Tl0yfFZYM47GdBCOm1J85EVUz8VrrIBpeY6GZVNiue5KDuqza5IrMlSf5UL87DgikrmA/dQdu2FA
Tzc03hqWP9tyzkEHtKb8xqk3PRrIuUj5SK/N0Ylbdty5X+9hk316UOq2cIXuDN8kD4ozgh4nDECe
o3fW7O/9kSFpyPo+Ua62qRYQd92ldJtFYQIqIT06NkJ+YvYjllcUdIZWPx4CwuC5LlcOwOutnOW+
bRMYaCPYBV/UF+rpnooF4k/p5LaR8r4qqi/H775sziJuvmgGOzeY3vuRIX6TBdz0NIZ24UMKfLs3
FpBBz9eg6mLllNRyGf47MRokChptizEAeBcZr2AlDo3LwUEFBRFl/cA/zLYpYwFrQvnK5H1bLXFZ
a6zHjRmyyaM1ONm1lI2cS6CsaiC8Hk8nazLQjMjsctRlDx1f+ZI+DXpoMIza8U3HWW6dDYgghSo3
VYIhK8t8cqwgo0rdwlhidTd6Dpe+QsxEVSiIpQLIFAzqcU5nm3Ik1D7P1aNJwnzn5/Y2IVm77pKO
PWA03yz/5UclUrHqRqplk6KSu9Z7Y4LI5Tri7JkIjXdsSKYOXrmZvFIyxfPVKM8K0+kKUpeqFBSV
sZTsGLgd2BZQEEDB8qbKqWyqlh+krOyX8KonPI9P0dcEhDmBYxVCEkNo9pqRJQC4gSHsd3cG8hZJ
OEVDWZ3EYGr+CfGNxvCA5bJK1JfBLID4NNolHHtMuN4dJcjlquhb5FNv9ld2bgI4aJ6zMtiHXoRM
70/bUYSw0GW8dmrEwqSMLobmQUYH1hofFhHbTt1SMfFHZNB8M9/jQkJmtk7RVLLdGKjUgq6C4Ubi
gU2NBTlESdyqPZg2Wn3D4JGH42dqpVSU2PAW3UAvgpfNWZ7nRDyO44HmVrSFweRmK0Ooe1GEPk2Q
GZMkJ3JqF1aj9lH6GcDv3MwJoFEk8T5qxJacCukbv/olbL5hI0nvo+WORD3Kt8zgz0nUOfspShif
IMdoagVi91n1ltyPQsMuNT6HgWBi1L6nlKGmYLuB7lzXnku2+po1pMcaSVoMGS7NH6f4tvLd7Zgj
NiGf8teGg91FN/UYMbCjDkKGzrvEvdrvZjkN32wtEkPfe1kHb98DDoqO4tAtRuEGQahNYzicQ871
MO+m/8XemTS5jWt7/rv0nhUcQILs6NeL1Kyc03Zm2RuGXbY5zzM/ff8AuUq+flVx4/X6LhIBkJRS
EgccnPMfHH5AovwPs4W5ksDJy1eGA+h73KQe566NnBzAkHO/QlC9AXFFrSVDL6BarO0UfieuGh/K
YHlp+jA65lmYnYsg2DYGCKe2O3ZBdWcLovkcCYdjYK0fnGZ+F3bJI2J0OJd68bdaiINXwRSeFvfF
zZtXEYvnFCKlO7xWrnjsgHUNQFtmYgrwEbdCZu96h7tlJOqPC/ulaLdZKKtdiT42dGF5G8BGR4mo
KFPl3hB+DFndGENCqmq+dUv8LuL+m9UC1JvMkidtcRqqASfN/tFU95pTfaMU9lZJ1hLrzIpr7P9Y
K8OiKG/3G1blT/3QUXgO+vdtaX8IrXcGVtsAq4zvXb/c+xiqci0OYsPVM29ztFNuonb+I1vro1wl
1k1UYK3W+Dwb8N9lZ4CuKJwvBGybKakRt+mi35FLOC1DIllEDyZcr+QJQWUv9b7bY/aAPC65Miv6
HDvBU8iKM8F81SvFd8MoUAfjOxtT/8GrUjxbeJArX15LWhTqOVM45ilr3xzh7dK/B4RpzZj8jKL/
agmoffyKD7V5P0eJfQIRfgKWhrZ164coUQTWXppzBJwBK9Ia44IZHwuiLyA1r9ioAClcR+BDiG3m
qb+eFyLJBtsZF/yJDQ+CrH5vnCIjeJewVnAak1k6fTUQUTzmhBxIdFgsOhCwBqELWr0FLlR39T4y
M/MxUjASCdo1FMAzcYzYIB6yUa4DgFpB5mYRd6nCIUH+6vYgzD5WiwmSus6aQ1aXCFCj7JfYGdl0
s7sNPbxzCLFJYa7TH0UPoXiE4+hXQKfqibW5V/gtKQKKnjieHPqHSTSv2d5CPImFt2XvzUS8+i4R
DVQMPP3qHMI+8g6OsX7J6xk5Ny6jm2QsBaw6XHZ91CcS5IAwSczeOqQ8tkb30oQ5GqhFnL+bzTMP
IsjwHVVClX06NlX1qeqLD0Fb4TG0VF8Fse7GeM69+N6qU37pEq2EuB/nOz9uv/ZxBO8kEdahWmZI
1U4m70OCfGKt9fNcACNAl108oPNNiOovT8Uq1tsAIoRR2Ok9cHtAyXCW7YU5hCdo0fuPcYyrOyT2
+EY6pjxUtUcl2ImmTbhay7E95sXcPyRrTy6NcnI8SJwXevNoTuLeHrIaAt53JwbNEPRoeeQLicqe
0JLv7ZC07eGc13NKPE26GbdVG2T6e9tEeXIVube3jASA75g+LQbMfdj/76dYknCgpkydaIXm7407
nnH+TVPyunqatlEZ4iGCYjgoBCTeAAW8C+wivk3gl8OJO9fQ28HopDy+lkFg8Nt+SYr5a01a5ixL
pOBrrLFK4LkQk+p9HZruQXreBJhXfmndZtdJP3wtfedBRsOXmdwPRXAsFaiLdft5AjWuJCRCe8T6
LHRQlWi79B5G/8az0bsmE/85zRY8AGxMU1k4rnedX3xLFzeH80BWyvZZEQhKtxujzp87w0KiDX1R
Qfp6D9AxP/BVjj0aUy9Ty809e84pwYTpAXTnK2Yvydmv58992jR3bQk73QdsgK2EW2zhC904hmk+
xtMCy0YlKwUyTdYNQu3dzrQB+OctUZyTjihoLs5j0kgESmzwaa4l5+Mgkbsr4mAnJuyW0lQs2GEA
+sJsMTXr4TkpzZ3Z2lAh+mYLfQLNXvdUtt/byJjuOHlfcRCsD2m1UswI8HkFKiPNMbmV/u8ONZFD
lxHiS6NZ74fO/TDZTvWI+kwJnFmwcAYtczBNygmFsvaZKkpNftzV53kEg1+gqZED3ke8k4DTuyM1
2+0dH9B8ZzZf5bC8YAWO32t836/e7yazRybAZRqze2gmzqhkDRr0c3/wkm9NX4jn2h7QvUzCc+h/
H4EQ5XMqAOclDQEw/AL05c6RoSywEqyajXV4EVX0ROpoOvAovHGN3n9XIvmyd1cf5zZ0aeyqmp67
KfmWZOWxZ420DRam+CmrXqckJuHFLWkF3ecSnupBVQu3yTS7u8QMfk+86r3Vl/1jONdIpYFSH5wl
+j0KWXEApn5ep0VZscZor7kIWCC4+VZTJdhHy1u0ZrfYP4Y3ay0/Dpbz0qXxNlbgbCdfALQMeM0T
QQw+sWFUSuQcyuY5dcyJNVCh5onxaPvAXMbpTvbkMfGwM3D2mwQAsA7LhCzetfaCk4MV38/TcnRd
fF38GumapFozVKpCJbi0HmE77ese0+82n3CTw4rBbx7csyECGAJh03IJKs9aKe9qnL6leOmEvEGu
iYhZrSbjDMPeqBaQWHCtLuLumzD4nHFa7xHmDLeeKe5bi2zo6INb6zRWAx3HsMLCrPldTFi64u6S
DoWH+SrEqwaPu6MYvCd3WiqKSwLfNCv1KORZqCRnROVxqZRKIAvA65UtmCzEUcLKKnbwx47WIBby
ddlDuBZ/sLiKsR6N9rBjP8+17VCdqWxSicM2jZL0JNtv+TSmKMAlgJdskMCOIRCaD5/awhF3ZlO+
ZBkLvGwBnMat9+gHwydEwzcjklWbxfDfGgSKq3iK7zKq3dsgpdqJ3h+iZPJuLKAJLGVNcqcHiUhu
6TFj2QySJDz4sYf7IP4Xo9MvKFxUUKZHor9JzO+l+wkHhoekEPhJOgYgXVfAp4pxOCzRxg0W5HtM
1ztiWULg1XV7Y45Ax611uc3r6h0e5K+4Bh0DsQgwQ3W+HWseAgXpmXRQeXtlbJ93sdhnIeV6by6z
7ceKVPVbPApe3Q271hyDXYLA5kNh1tNt3wtUrTBJjidAYTWGWajY3BUW+lYIIHSnGG0pRdh+mbLI
O2Xv+zxbd2kD9WfCaSLkItn3Jhhv1zLs5wWZFeR9PmQ5bt1zgkMuGogmnnoVoDIkmpj5/iBsWLe9
j0ujLZ3nrAlR+CLdfJNYRCD1CK09lcVLhmvrIXSDBnHXoaWsjwlkW2VfI4H1VtkbLyABJb+LjJ5k
hoeeP1okG1M0EPLntRCI4Sdo4qBc9+IWzAZBsj4IFoQ8tIfNKCRGDtLG84NAfZ79ahvadvSW9Y/t
8B2Yufm82mXw0BkrxpRhz8eubpCSA1hrD1xuz9iuISKNkFofkpabUOl6HEzrS7EsKGVmxmM3QJQi
4r8zLKbnEQOme2BvRw8uKIrviLwhkW9FuX2YSuuxzLNDa2MwC7QKX7pvWfx5ktkJ7B3BpWicXYR4
oazEMQJ1DxdxEofFBmnEk5bgPy0kZBp3F4ssQJct9bdCdKjHmtZ+eEvX+nvZDoTImIrlrfMxcKvy
q4OLt4tb3dJW92ksU2iiw0FiMnJoEb6Na4QBV1zna2OO96srWRQhRT3iI8QvhW8Wj4sCBM0G3Rpv
O1ZgrtsEHsw0vVQhj58ePdwIAg48T3ASiRN9kQueW/1o2YgBohKEMxMLjCDbIzt353oQPtO5uBuG
DEINCwfKGzOuRpFxyuthvLWy9TAMbnY3zL+3+OqcTGKjTW8ku9mLTVB0VbQpCvJ6dTVEKHn5/e00
QtcAQc6ZWoxPpIzFGf3DZ2/Klu04rV+INgwQuJ8xBsMEZ1JVIdimEUqHat09be1ZHDKRMvktVvHs
qPjGg4didm2yq6dUPniky0NIjxDEnPxxDldJjqE/NGJnZ96R2tofKdDAnWwtzIVD+CgJyw+FwkM/
2T6jAniaBJVg/n23r8v8BTGip3XMxkdk4VKWxpzOtFm/UK7EgSFPv62Q9VjjMZlFuyXmWxDgdC+I
590pZczadTGB7AABDH52wuk6enDRr8P5CwZg5GALlTl7k1TRPbMGQoRr/4h6EqfP4pbOGpCc/E+b
Z0Vn+luSBO5NYQ/Vkx2TOpGJ4ezyxk+OeFgcqbpTNLbJapd4rpDnQV3TKj+CjH50EefZdri6pX16
l89W9k5imJfM+Z1uDCMtUFDA2ZWsMRQrrgUs10BQWx1VSTygRUCGQNtbtRWLeaCp+KB1fnWLsu3G
zuW4l7X3Kakktdt4dZ7wX+epSV0R1ACViK4xb/sZeG5f3gZ5DHstjh5LNy3eipxz3VN8L71khG/g
giNRlU6LepU9evYHnIac5bGlRHhGEJJEcOBnPJmRSSZpUkIkRKc8ad7jQS53HaqfWzJ1xRAAcSTp
Bewa1owHNn+sEEOeMOZSNEFHZvNTZmMEMvcYflXzo+fnFRoAxn4NnAnpx+VEEPcNOTvqluQxp2HA
Gi+geuDVERByz612NY7kiJYSoLRkiIQ13YJLWQ9BiYGWPaYPkeG/ZCbEDOT6DMLkgMRdL0h+eWgq
1/M47THl62ysors6W3aDZ5+CLmwedGPKdJck7m50neQkagG+2onNQz3zmCUnhxA4pu1vMRGVt6DY
bYZkcZrYAaPvhwiwdc7TnA/2XYzdVeaQcnVGWKnIRk43PrZ9q+sEd07BUqAs26dohJs5e+fKI3aa
eyogS3T0y9LeW+AJlmi9xX3rNWpcSCMxngdU2tFcMfPPvisadMDwMceIYgGrjE2qPaVvFYXNJYcl
2Iz23TzzYKrq5mS8pgLsRm0U456883RMFK3ShtO6r8GvH3JrpvJWh0/RTOQdYUBAGXpcX5y893F/
d+6iIZPvggKDBaQ1bViYDmEtKskmEi3AUofiLu3984C2i++gCZ54RXEWiXxC7nbT2n6zC5yiwTkw
N47uXH9HlusrQqT+voH0uaslfAQ3WSQZFJS547WqDytXU2W7X/IiAGgDxR59YPFkGgh8tUBRykie
/Mz7WCYJ2aU+uB+KNXqHbqyVoohDWMyTMf8A5WB6APxl401su9EjlRBWdOhssPZnluHBTxl2164R
hsS1ShZWy77CmmPTFemxtjnpHasFJVHO9IORLJBnf2/PijMWPUEzUum7pTMOXQM8sISVxiz20E5Q
XOKhu41We49lZAjmH1fENiaHAmdPENRtc6QyDsYi8709zHxSJJdtLDUpA1KsJjwwqOzu2+olSsJ1
HySJOJrlYG3RK//o+e8di9KQOWZ3VY7OYViS3SCvHqQnTC9QPMoRFAYeQFC3vLDkx6stpRpjgT1f
2tDGLqBtX6SPN0Tanci2RFu4UPxmtnueqoBUPOUI1sgD8a25PK5xjr1N/lx1JSulOT7HwPkOgUCP
15m6kSooi14PvJ8/o9BtYSKVmsvWyvuPXuYbR+RJ0aVIjEcsrDDLcHnurgVpM9P3dhXU9fejN8mN
X6/PYu6SHVQIUJjVaNygvkfotga3xZCER5Xynmusi5NefA0W1vY5RN9xqqxDCUIYsNqCw6n1muE2
jN8GgByUqheeQzRCMdB6L25BOZqA5ueQgqmF/G4WAWHRjUZjAE0Y102ObjmxPBij1knRpLBBKZ1Z
cVDwSSoC1pj1FOiwEqcnZGUb6kLs0vt1081NtO8N/wMfnZIvbk/lGek+Up9W9xSrkd4UkY6G7T8d
UwVtSwTAoVxWe4EsMP8X62SUenu47R5+e7jeKobkqhowhQBAUtdkHeaw4sM17kyGe7g0r3nP9/UV
oLo04BC3mJWmo7deNgWBNV1ENf6Dpf43WGrpOWii/TOUWlW32s9fq5+h1JfX/EBSA9v9zQTPjwqJ
41l4c1313UBI/2YCGpUOEyRzgcl/+oGlFhb6bqCoeaUZmL5tOj9jqTl/duB70nUR2wdm/X//zx/z
/46+VT9Qxd0v45+1yPgY/woyNn00AmWAyBu4NVcE4hcdI7OIazPEzOI2b1HnIqOEhSSF07P7V++y
rZ6BraZLAspr0n191H/bN4c9ytDL0tz8tF+9nx7qprLs5mz7EfX3KXjqswG/tW7Kn+NR9ntouyU2
jjFwzK7rmKtIX2/0xkRhMHVTLwu7LwehX5ABSFH79FG5ev310J/e7nrMdbfuzQZZr3aYPo44kZOS
+/Pf/PJfJ5Fyn193694vx1w+GcJf5g2JzgSe6Z+fq7S6N5yNAT7nUCJlOx5wRm7P5Tq1Z1OoBNuU
hSyW9VbdIBD0L+Os4omg96wsJi3DjU761XoTdZzibL3X/euBeqib65GXw9W//ekf/N3uX7ZFJdyP
LvPuYzMiaDfr0/WddA8Pv3tpNt4+VnxeBO5A7umubuBXVufrEO4vu0Fe/tg4OFRVEKeUl1N5PYu/
nFQ9LPX59yPyOGA+8QHzapaSrYDsDZSqOaeCemM1S3zM4oirVl+keNvH0JSUkIQ6UG/Tvcvr9CVt
u1jOkFN/0Nfporfp3WATbxsnZomqXpuTI9gMAMNufnqt7tqTePIG7ND16HJzqE+kh5c3VUMU22bL
IJHfDsROtsctpbq6SSZrPA35Z70MWKKWKLDosMLNVINnc3/WQyF97E8VODZReGxZ5XF71N1+6ZHC
BfxhgQQhxVCC9lDTkW6GbgasyNlnJTYkR+kvO70dJsGPI8wM5ljZmqzGwRyECkGcBhmoquvYafHb
yr3yI2vU+qwbzbTXPU23txTnXg/zdXlbl5qsnOLi+4hN10GJ6iGJvOwGFjetT+rwELSSEMItziPO
JUCtezI4P3Wd5FmzY7tlbrYA6NmrOduF7vqKuU3MgvN78eRFgbtvXPNef7FSz86667sDLCQKYJhv
BWGKubG0i0eDEpikXA7/bgnM3fXjSyuVW1sRNTVBvVY/h2ap66FuhLqodS8rgMZ1AP7dIKkxIKmV
Le0qKFKj0VKfi0L0+3XpnvWvkCp2gu7p/2ay4D3OUI5TC00akjTzOV1B8MXl0uxmFBKxKxtYYkRJ
Q9d1e5AsWUmwmtny7KP+BVARO5Yl7ZBsuXwu3MJYPKRcoSibYMCnPpQ+J0IhycMOhp3apM/Q9VyF
+7UegQtD6QVkmRevdVciTa6HsJ5xvU0rY9OGlSCtTSo+CaNTpK6+ULqvgYqHJrGe0qbCC0Fhj/U+
3ROWvbNFnh9/8ToO5noEr9dAaGlio9tZzvDV187GPUWWswNpgQtPdfWYEh1Gg1m9d1WsZowOVra6
i9ATM5ba6HcA7IM2ustVzGeVmLhmfUTBWRsda+/fiLQEeTsuaeC2v1O2ACWtGt27Dv01gIi6xt/1
pmGIPvojdbG4gthLmUB2Z7LW4d6JqBdYrJ/1pjjqbdZE1XHO/Lda5IroAilHf20MZTQE+s8xDhLU
WkH1smL48xtevqajzJY9ZekMUMk+mcWdtna+fks91N+3VtIHAtGd2W/B4+XWsjEBx230N9dfVxrK
ftbVrd5QNchwyQndE/UTDTPc9AFD+N1P16u+OiqgKVtAEaxrwW0gqKjvYNUEg3EAbG2Bm1A3tWqE
KB6amDvPVjQEMBc/N9GaJ2hwoY2kz0rlNxPrwfFJWy5PcDTOQk3bepgCZUawT41hk0U3ONmlu0AH
BFAggNirxvSRCTAaGC15AkzZG50ABZUeizl1zXtzOJ0LmamU8Dht2rqcz3pbWC6fZNUDMRvc9FY3
HolcUDcm4IEY0pezoklCdrG9GDjrHn6zXKRl1s6nVr6zJlJhsvQBPuGLd66LAo0E5r3uTDYGeZN5
Br5gzsUuMll2QtBJMfdWF/hlTPo1BMeOLEgcWVuvbrnV9Om/aFioswmwn43NMoGjVybs0Sotctpq
+eGo67k3TCWhl1IxqhJmPH4+fXHr3nXYt+jfVOY07HxEPuQCC0g3+Cy8Yc+MTEPFzW6qR6duZIIG
xnWbHlZriUq97upj9O7rUG9z0igG2uzd6pFghkbRXb31pau3/vQ+l67PCsXree6RWDH2bdfc2WXR
YcrJzWF3s3syu+fK9sbtgKDMVlg4dI5AciHBAUCZSsDqds11hpsKjwYVSHVWSdFTqI2Xrt7PQ+Ux
hOaLpATleMjnTBNqkqEkyKfUXb1RN7XarXsGUTMBprrSrq/Rw/HZwcDq8iZ6l96q34iME+9JvmsE
KeDVhCZqnKg3ub5THKagKRMXn20CFHQ+1O5KxzO6G+voU21MVU8Ps2LiJFzH+sDr8LIbqx7+jz5S
v4jqBzHy9T318dfhZfcv/y29vsbFGRJySX35BPp1P33Ky4GX95AN5b0o9IG4ZEz61awmvW5i0tPj
0BbjNgp75UHANt0Mf/X0EM75j4N17/paPRzWJj6jxqQHIgJhcelSHiJNow82hJpudfey9fo+13/F
jGjCXcfoWO/VH+7673XvevBP73h9L/2S6/CXl1x3UPGZ8XU/2upmvSYMfskfXIfwvUGRzRP68eoe
13mIRkUb10a4OMyH7vJVbzKHhOk9UKHZ9ZBfhnrHP26roDxuE2xYyUbxj0gz8Ya/vNflv/zt/mF0
Q3QdsZS6fOK/vug1h9Lph9T12+sfQ+++ZFuuX/V6jGtF7gk5vqCenOOUNJvLi9S7619rMhQrQ1pT
sTcy711dYyo+5sO4rXSQV4zjfUzFcN8pLSFXxWZSh3x6fG0uG9vSwnGhaWwmJhUXXvc76pWXt9Rv
osd692WjHptLPu+sEmi7Lw10jw20sVHdYSHbBude8TMRJel3jZKv89s02gkA0uuuqaWEVGm4BLdq
2pvFOr1TKSqsWrvjKMx0O6CNwfOKe4nqdH0edCy56kgbhzBoOC344sUyKxgkED2D1cQvUvXw6PtB
+RTJKMnc+cdYzT6dii4CHVWlJRqPgWNTtM0jEIzGraXodoUO8WZFlY01nzpR83ekGr3RM1AZGu1O
oFNqvdgxjgS5SQIZ5Jp/NsnuH0ZFhNVs2EFU9SkB6tFGdX9O1apF94qxO6UpMUNr/snxnZRYV9dS
nKHM/UUM5nAe1Tro2uhtHhHCFuLfwm+NsJRBVnsHjcVgolhhwBgwkawm/X1tkekr9HQM24/oTDUI
LEAbrd5MHsGcY/VLuCqu0j+M7ulG78jrSIlag91JCm86Xxob7e5u9feY//A8habMkxnCnkIH8ny+
dPVWs0weFpEGe82lhbcOUQnxdusQtcvx14Mt9bTWL9N7dA/IGhBOZoMWuPy1Kf51qHfobcjsgHcL
Zndboid6Ye96qUAU0EFuU2+77tC9Wf1UgLPBr6toXp/fK1P6SpfW5/w67C2V9LmOL711eI5xTqXC
rlcL6g31Dv1izbpOIvnQewJwq5pyBzW7EhuW5+vQ0FNkrBd7yM+U+Heoifd6aJyAWguh221+Oih3
yA5j5huPLFUDfGEpsqv0qC/R7kAhEj5zhbbfDQZP3ZYFBqaoUlbb0amHO90MzbSR/YBhmgm6G3A9
QYduhoI8FIRQLMHMob48wJtxYXK5PudQJ5p3KCMmqgq0nHO4EhNUTljgLNGgV2Pd8ddwWGHRU1j+
c7fu6WP00XoIvCs/6hTkf5K1/yZZayEGQXr1n7O1t5/L7nP3c672x0t+JGsD8ZvrY3eB5gKGQIFt
IWHxQ/hC53FdYZueL3y4Di4Z2T+TteZvaF4oAXI7cAL28BmuwhcB+VsLQqDj+WhsWP+TZK1lasON
nyQhTP4BCEffsTyXwhEJYrK5PylbN2Hv52kEPcAKQyCxuXlH/cYEHDXN1EZWZMUS71BiXmstQzPe
Juq2FHr1JtUqDTJmDGefOalD+/ukt+m7Vvf0XXsdVjhJjH3rHvVOWOcY69Qn/cDSzy/dw/yR23oY
YC4BTFIDvfm6T28jC8Qj87q7B199qJ3sFkGynDShWhBSG9m5mrCTfERRwtpTjhrDxqCOyuMjM1Fw
dzzUwkmz8F76GVEiEY0TURVDjmjqY4sJKvJh5vsSBOsR9yPWdEZ8m4M82Hme9x2FPYwtEe8Rd23R
Hf2BEt1auJToVdOFEmkAP3+zCtD3izN7ymy0909QqfXvKMNyD7AOGU09GasZWk/Tvwzn2vkEiczc
dev8KHOqr24M5CZfh/tczYZWhxqEZ3UQsViX6iZ3UYwtld6kEP0dsGdAX4GLOqOavnUDToHFpO66
6tGU852rIkIEipXcJVrQH0M3Oli4Dvkc/b4zp+d/DAf7CmmoKe+PZdqER8Qx4cYSA6XuApErb07+
xnPRBxIGIHzH91eSEyr/oRvTmbZWlY4YmawtOgj4LK19Tol/jN/NKpdVzSyYVhO8JdktL1EzMJBh
LTgRAmG2GyXdsjr5bl6RBYQQmh38oLszlShnUjgw1xzSKY+RMYJNaFjLOVaKe9cAf8KpwmqLFQUK
nOZ6Tpp4YxWJvCHnZ54FolMYIgUlPJkE7IvlDpu6sb4ElX+nK3OhWqPqxh4KwMI+TDW1KcEsA82D
+D7VucVISUPqJlQLZN2rFqIKK38JV/EmlwVrTO6qRLukNJbnn4AVU6rb+3GYHEso0ccgHXZBiKgc
jPDlQsyfatgoWYW7ulaiiP20hSMffA+awtmA58s3hRLuYB2pUmmQexdFnyfZJrpvc/cxnG+SznSO
Y6qsQc3hWcCY3FtSmjtrtP/Q9VAbJDs1W4n0aNpP58azsF/GfhEJBiLnok5rdAxb1KNU8tdbfKVd
rUJn/TO4GZR3s65ffvnuOHDxK4QyPvRhayCDY/mXsEjP7TqS0femq9eiugs87sYcShcE76ZwxgAf
LONrOzbIDRR3XofDgd37aNV2AdyUGLZG15BTCRcTInBIoiA3Jlxvx6a/8YbYpcpcv0e8YuESk+jj
t+MHYsBlnw0BqvklEPssObbVvJ9tXHK0jowONL38ABjXO+lFhV5PeDonZkeoV/kUDtRFDvh7VjSf
EuYY4CYWXYNjIWYWI98+wnGRZrFtVXpICNvY5CVPil4NcVWw8IKLPhcqQ68DXrsNqFDPEa7JXKDV
GKzobXlgiBL/mI2Jt+1ctGiMsUN4A9lZKBgkPFWjg2/d09sgWWMx7aV/6Lvf17nSJuNpsFYRbuKe
stomyNmGLiWUpMN/F0X6Fl0wMe78Fkm+y0fKEPloRrSL1DNIb5KBg/6uYbUIOHy+RiWZTxhFIkNQ
lN+UdVcdgR1uIR2ShNDXwqUryDtXgzdCoiFotbLqU1Amzi5TSMEseFqWyD4N9kr5AoI4akoIcoDu
DMhtR+NDXPOEAGO/UJUHh+D4T4FV2zv9UwoS/4uwb6cEHtviRh88GyyjsUNxB34c+O8tyZwF0gjP
X/2QK2PzdsYN8/Jc9mOj34RYkICbTcqjadXGAULGs0HufIoROBN1fZ9UlrLPgRSDDUGGlC7QY6oa
aPGuqEC3MwB/N23vDNubsNlNBtRiWJfonpOSYpVGfwT+VMOyIbMHKYpavcmzWg9DGwl3sxpQkK1B
Yqh/1ScqPy2db0vGaqdCFeh2is3sFvywKoHpWuucKiUr3dWNrh5denaX7lBQjllTVUpgsEe9aVFB
uXBwKM4F7nc2MNTVzIvbxRoKJFi8elcZ6AIWPexKr+yhXyw8PHBDT09hMd8EkXqg9GGcnhuYbE4R
nE0gsfB0TW8vsuKlhOLT9A4eJr7/XE7tsV2BahYVixMn7aqTlKQgbDUX6G2LV9vbIEemu5iUsr4v
l4NluidZmvPZBQFhsbRqkNsNarCeiNAkXn4/zuZ8nKZ5JauLT8dCbmwMRQhPH/uQ0HEjnEqsk2/L
zRqK6ICHxnibQui+DeAqN/MuAwplYXix96IKY2Z9fhD3/3Gm9DAmEDo4cmYxDZVknQ5dNLzMOAik
nnjokzE6Do0K0vveyYGSbPOGCF43kBfSvVOXr4PIqktJWZcldaPrkH6NlaWLDJQMVR3rsiPweCwA
jsu/tfP0WMh6urOthOcXhIEM29SbrrVe0grm8izHz/D7KT3DtKnz8S2Jqs9LR/DmTG2G4iRKxOZi
HmZkLn20XYo6sA7W5JjQmiQS1PUunKfX3AXuFXpDusmmN5wAu507hHetAYi8jtudH/B9IBoAj3WM
I+yRt2L03mfhTAHN6FZQ2ssXN68B9XF7cDOiRpPc96ELzQOt9AGPoQPsqhY/suAVEaO7flpJ2jrO
HhOC752NOsiyokEaoiE7giBmrbi+tkGE6KlAU2VNQx7QzasHpRmrxlfZz8VDASnbwfagTPD+dFPw
dMUqH7oMofmkGvdJFKskPXoVwKgd4idkaLMAkcjimEo4Xd4MBJmIURlcKB2yvoe+mm+rrlLzwOe6
ghlu1I176vFa2vTNzqIY09tPTex9KMqFWg+OnLi/4oaM9EWvZp+AqWUdSRCH5DR8EXh7wtVhJ7OR
xMyEPP0siveJrSjkCRTFeZ2t1445yR/N756AgRHkBuY8jrcfc/TNWqha4Qo2DI067Fm9rxa2jjcJ
BD0Lo4gbxCaB97FA7csRyRuFVQ/m1dsVa4JpS3+AsclNZ0W3cw1VCjBTHnnlTWIWn+bO+X1ZJut5
jIt4U9s3wwzDBnng6HaZPzVuFd/abguaMIFNKUFOu1I+2h0W2GJa+HmD8LNfuWeMEAC1SoxkqyLJ
t86TVwzpS5YU+Eo7MMSGQp4cH28T3Id7EMag3ZBvUBypGeU09DrgPRgukqkL6tZ2A+ObiwA5sRKE
Y++nJ+pN+1KMNnavnrNHngegn2TNHpcfxwriTZIy5aUI0YINvmkB926L2AT9aoyf/KGHmBabr5OL
EknqvUy4chxF5X9EFH64ka54KOGP3ACYBf5LJi1Ld3KupvvBAypIKlDWuEubjt/DHQ8+5ghrGAGf
dHw/RM8kBG5jcKEbnnRA5OPWRmsn/iAgWuR1Zx7XEmvYJKmeesfKNhU+Cjdi4vAZlOHWTbpPkr8p
hYeJ6JpbxyDcUokWalhv6zW9692ckLTDpaU20o0zOfBO7PF5iXCNlUt5k7bA5Gc3+IrhPA9CATlX
VDI7eGNoHgxz9rbVdJxD73FMq4C7GCEPFHz9DSJDWB40yQHhhu4Ghx407lwUTJH8MUO5bOMINOeE
0PcU3UzF+K4q3K+GgUiExRc3O3/v5OkO9+i3aC6/RDEo8XXyh00D2Pdm4MTAe4m/AOY3kfAZPlqm
yL9YvYelHjQnlst73xp+bwOLNZTEZA/Nv/0SuXJLgite6gKGP4F2UOAKVzcea6ZFLdfGOU336PC2
LLHcOgxhT3HAtdEHXYcYIvPKSoWWeuMvu/8/txVJex+g/j3DEOoVwCRSqxpHzbiWxp/osW4Stec6
nDR6RY89BWmhiH7fqjITFM32rHu9BwQmAgvTgokBQeTv9WbdFOqo66HXbbrnaWDPP+6+vk2qED96
uLzLFMDn+kYkl6PTAg5Ib7oeqIeXf6C7uiFPpsJFjTLSH01vrRQIKQSNtCpY0lo3b9caERCBZJu1
AhWTa03oWnfSvWvzU2Xo746RY5jclEb/Mcdb7VKSur72+j9/KnNdd+sK1fWYcoA8sbkc+befbAjQ
48jAvPw4SL80981+n03pcy1UDr6a5JOl4Gelqh6icfZz4ynYm97WaBCbgrMlOtYaNRzouv8y/vt9
4q930cdnClrXI748UcwMicn5dB74/tGsrI1eCufA2KZH3V2FZFExNwZS5JQINGJV965Nogr316HZ
KJ1E2R6vm3SvxC9p43XztNHY1+te/fq/28YdQyHo+vbXY8wgeEY1et1rCeG4GK1z3Jbf0CkHVF8b
/uE/KUxmj375dylMvOuQgf3nFOap/Jp8LtGSRcOXtzt9/a//ZV1e8yOH6YvfJKBsVHqDwAc5qIwp
/xTv9X8DTSoFLo3op192/ZnDtH6TiP2SxJSgKjxsAa85TPkbWQPOr+eg4WvDcPyf5DBJiP43n1+8
qMHDKrNjxEXsX2VtB7uLyZWg1QsDdBXDAUUcqENpUjyG8HpQZ0F29/+xd167sWzZcv2ivEhvXtOV
r6J3LwWSezO99/n1GquO1Gw0riToXcDBPnTl0iwzZ8SIeGBFmM5JYApFu47kwhA2pFwYkjScSbqw
KMXCrCQJ29KAf6kQRqauBZtYSFBu1S+kgYuPUe6+Ba+7H7Pks7HiOGQ9B8ZTWKQqNl8AEZgQU2Gg
moSVqsNTBV2h9AC6dbueCBxhu5LxX9WDNh6WKYK6q0J4KIhfLCwcg3imjw7JQljjx+MoLF1yNRHK
bssnwzFVX1LLzGua9GtRe4wRqN+9DndYKWxidT88SPTPW4coAysZTZ+dq+INEAB7DUg4W0kcBjjP
FhxolbCiLXjSImFOa3Cp8ScNzLppI0X4sIZRqU5KF7Rtta9pBP0xTOM9zUUIglyDwKl/xlcHRxyp
4DlAVkxyibDLqRitHGGgWyRwUKaEG/YawcDQsZZ5o2Jsp1YJcmfSaECTr1Ex5cvjZyw8enj1Gjx7
RZ5BEFMuUC0xAiHFXIW9z8Dnh5sfVBHGv6uwAOp4AVthCkyS+K5o9ZyMYv0r0uP+EusEClqZ2Wyr
SH6UHotYicKko5ulofRpRY6LqFxj+XPODqv0+2b4SfsLqJPodRLWxUKYGDXcjIOOrXHC36jdjI43
yyPeR7YYDwzjKuhHbJFNfp/hkrSEXdIUxkmSvaK7TpgpC1yVkoa9ssFnaQrD5Sisl5RjGw90dLRJ
8GVWwqAZC6tmLEybVE07X8HH2QlDJ9OcjCE1/75WDrhpq96YZY5id5rwe1lSt01s6Tkpr4FTtmTr
xWRxDmOx4ASMysNostsogcx3LxBcqVbly0OvsU+gidTtrpbSkSpSg+JrEUUR9yFpIGQgRfuqsUyH
RZ4i6CeK4KctABVl8xGHd/3KtAu40Lchv/o12TThbcM6RnDTSiyk/hrX3goSzcdsTZMXay3ewpcM
q20nPLdX4b5VhQ03x4+rIrLYmsKjqwi3bsIyVLh3S+HjRUOVhynWXtP4sITTl72O61zbCiaVit2L
na49SLK/qHhpImy2RdVcSLIldVS4iAfhJxY2bAWDsdHlhofUaYKLUsTHRO4+k9V8HYQvmUQ96JLD
BxSmSyqcy3Yi4vX6+kGyI+OYN/fWlNpn4uBE8VPsM0kF8EfrbyY80aySffxi6kbRLeqvffQFrSjM
hJPawVItZdmZ3fKyKed2q3K+A3VAsCVJC+b+FgKd7SX4szNh1LaFZZuKtBnMwsZtCkO3gbN7gXm6
rXTs23jizJBcj6m3bAhs/Vu6NId0sONtzg5twDFOMUGnxWCeorS++uVcE9oY9feDMfwl/9rxJAhv
Xp4QVSnM6FcLW3qPPz0XRvXmJHzYurCvj+XQipgUYt2OZP2eI0XGPbWce4q6fokDXsYJnwlLfCzM
8ZawyevCMK/Y63bs05OkYa3VzDom/BRLNt0puC4oPqVCtrxhOhJHv+zmchbcUfrwkTkBbG3uY2Hc
J/8bVgy7XWHp14W5P3Gw+bPN80d8/zL+f+NKGE9UFIdJes3VIQmLIXuVdJABhoAHLAIjsGb6veQA
FsDfEr1liPmQiJKtJPADMRyCWIaiK8AEREbU/qqO9mZum8+oUc+jwBiM8AxsATboBOKAct+2hXmg
CPiBIzAIOjyEQoARdIFIqHD2RQKaQOz83RWKwixwCoC+q0BpqZg7jOPKUKI4ZgfIXql3HfsnEliG
Cj5DLUANRvLXvoEbIDjUAuWQCqhDCt1hhfLQQXuAvXSq5PxBmuWHHhqELrAQyVj0oTXZxyvIKm7O
od8v80WRO3Zb1DWpDkSeSg0nsO258uJhE61yFqa4+2sZdXpSXwbFei5jZT3ZSkeloY6ljda8U5CG
7g7ZAm+eFEJl/JwF9IJY0r/aWs3H1PpRVhzsubMrJbipNvSOpVaCMlWGe0vL8TeuF+2arg86NSUS
Pa7BMA/ksQ+EtLfUgN2mI2s1mQyygEghNKwFi2ieTy7yiy7oSM2LMJSBkHyMsHeqAvdhCu7HDAAk
ywHuSoMEWEteG7Aj6+dVL9M9mcYvpiVPZ6c2dhFBga5Rz/VDMSfbjGr0RtcZDcwrpZkkMk5tU97j
ATexMcoT22GYgoQv50En13/RlsvHNgMPAhGUwo45fJqt2e4XNq62wMs0V6oZiNWGDftrBBpA7gCl
diHt1sVTrk4FvHf6WjXjLKeN9ELDMRh052u0gBX2jQ2IJVWRHxcgDsuqvJMMc69EzLeJs/7JxuEr
vQFdBNqlEZAXBiXq3YCuVPAvBHg+ggaYyU4Cr6EPTBXDqkz+0jdPZE0zlguUjMEOpRZwmRmxiq+W
6xOmeSkY+vwOrSmqVwKbQ7UCNxwpT3HtqJ4jwDW9KM+0sGxSUzLhFaGQjFMibuHL6d6aQquclR+h
997YtXmyoONEApOzCF6OAOdkAqGD9EoAdTKB1ikFZAfgpLVJBXgnEggePKKXUkB5lOWtE5Cenl07
varsZHSxX7B+OiyWfBctuJrRQVJgHfNlZ43qJ5kFUH+twTpFowhcASuzMSwCqmXBesIpf2yKKfEN
Agdcg0+SPtG6q8HTtH9ma6jCSqmeTb356AWQCAdxTn1RM4Pe2S9Vnz8mfasRM/+ArBTAuFTg2QVw
hJqOAioFrVjAj6g1M2YLIJIKGSnpwMZgIT23cCGY3cEnKXCUVAFUUgVaKQ9Hp32p7zBHbSob2FPS
x0zytaKHNqYKXO95METXFUz6+h1PqUoOCtXdvBoOqUA71QLylEN7mgT2qRYAqGJV3iWBhFoEHMoR
mChbAKMWyFEOBCluFIDZCuOa0qDcl2oaLKN8yecmzCsYIkwRw240KO6ZJeXjAcJ+JLEGqSBXweyU
L2lxigXRSqCtNAG5MqFd6QJ7tXaHQmCwegHEWqmiFgKR5SwvBIgqs1HRpIFeZuc2WWVK5GEqVHGl
plJoC8qwBTu7bxt1119PcJTqc6bLHzczz8Iq3xWtPi/VzWQ5XGP46pDE9plVPkK2qMK5tNlSamju
kR+DwnZU6LSB6EBCj4v/FJKCfDlvqbIN16dEj58SgsDcZWzZ04KKJvxYbytCFcD12qITc6vqGxVN
rPC3KXP7IWtshQCEB21y0EffLDeNkKTyWOpfFp9XqhJt9Qx9zgN7Qqd9+3VJjlxoDPKlGfAPMIs0
+9tX/923/93P5pH+hJPRd749NocJ6dUFOrv/7bPc/u7aKFjjzXnIgQpK47/9tZEV+Bp+H40vvPCJ
8KIr//ubf/vy901FJmzrhpRY//fRkqRKbiR6nLItdOO/f/37N//xoX//RIlidl71hNgdfPxCBzn4
/eU/n+D2WJIduLw1Qgt+f121BCZfrcz2OtFAcQz2VH2lbY3bpdBqQnMpfgHKDr68+IpKTIFWmOns
9xe4/pF8iqss16EtKH1PPt0/9pZfV9I/1qS0PFQs5qF9cdJv1pbff24/c7Q5Bs6VYV0p0xV5c75V
hWLlZimgP9oLEG7PGl1oUuSS/nRe5M+qOKFxwRXaC4narRZ5cyrdvvqPn6Ed28qpIG9ZrFsOamOU
G91BC7/ggKCWTcSJ6LDfXDoqOcu8TsvuNy5Vg9cgmj5JiDKrECLenv33n1tF9LdAevtFZTr0P1bj
nwxLSYgXIigI4XXKjjdD11W0Zm8/H8cZZWIFq0DIGdCUsuMueM3bL0GKPxCYWIUOBlGavFGDwOb2
G80afE0d2+3tDd8sULev/uNbdUEIuOqISdfjzToi3gHZG8nm5nz49UDY3LL727e0rCHlxSnp7kKP
+WuBuH37z8+47mj2u5tsd0ezf38HxOEubbnQeshN4avsuJscqGkXP7TBFGZHGnGn13kPpHi3hJDv
fWMzLkEH5QpcmBHerfvXKdz0AfIVDNUAQ/FMHYG6Kevu+rgZIUUec9vbXB+p7t8DvwuPpjt6g48q
dHE3SFV9HH/Bu3ixI4MzEoE7GPuvqe0dqTfuXkvLf7Wl0Lws3/xg8HlBZAyPBmWO6g/sJil75Mbe
FMfX62OfUz6g24D53vbQruxYBd/z3pQNS4D7Dc/NEPbT+XTzfWW/epPfu+PkN7FftX7tPBZr5sUc
iwXqxuBNb0lz0ssLh2UtNoBUKuObw7NAh1jXnWO80audP+blUjoT8q8eYfC+6YL+GsBBkKWQwPMR
SuhyadY709pdI8Q4wKvpiFVnXvt6yiH25qzUpzsM7gNx6sGkeQ2Qk2w7tu74U9oeNQsr95XYw0tj
T6+8D3A19oa3oQ8kx9IedafQZFLYpRMfC7FQp3mka9tRwBd86+ggKnaA7OaYCgGt/kC/xFA3poOz
eFh0OQksCSB122yYvzXiXqRQgGrMrfIxXgN+CpawnkBuEjH0ONFBJDGFfOUkD62SttHtxeazkvuc
hept1UMsYBl0EM2rukAy/WRHwNFCRYeUp8vKvHYiGcRJdlwWbjR45RLQZMLL4EZdYD/aF4RRNgEO
d8xYAf/TX2FPbBjv1HthuGr8a+6v/SZ7WeCavWgXurm1d/VqQDMP5UlVPOTqe7Bc7l6HD/bEDlOB
82R/yd/ysDU41vYm/pLviK/igBHuDlrkg6NTLC/XB0ZFuu/nPP4cgjUEruAjY1i+tt2THAaIZ7pj
RUztqZcCp/hbV74q7QpPe8i8/KssTulkhkX2orRhG6GTbU7yw+A6fuIDkP25frNYRPnFGHiuT7F6
6M/lc14fpd0PqcVug096N+f3vbq1Qkj/BiNGDdweCjZb0Hj20SjS39Ug/7tGvtd+ZtiLHvFEx/ST
S2AwJCK3djohrGkwPI7n4g85FO2LkhKeThykV1NPhkPxYtb3Di64rH4iySFq7rvynYdDIIoIbZ98
/QKGO2p9zrrCHrsAJf5BPkW9XLgeOWWD97ru5e8Nv6R7FTgfSrodPdp+cu5lHUBcL1+35Y9D1ghJ
Bg8KKIjywmunCxekn/9w+muy1IXNwqOEqNcnLq4IeJ0lXpKW5Qphbz3FL3w4npIbIubEWt1DvwQg
kLimMg1/bsiFv64nuqFol1yetGzDbjroAGCzx0X9kUb28sMnV3LX7sCFONIxjk5clLnlawDw9ZAf
wqjizRzsbp/fjlKZYeZ9buonp/4etD9x422cAqvBrmp3smiSIn0JecokPUrtF3JDnScw7EetDQv1
OLK4H3MyiIWYYAEm96ld70aNJeC6K5r7bGnQiH8Q2CHLpB6AQKpP9uOq7JtecSXOyJTjaJhelXKh
srIb2YvHyoaniKs/r+TeVy9dF0QtCzFfZJt7fOaWezILbeIpd4PmjZ7+bSsugq12N6x3zod94Qyr
LXpMRttPaF6X3j0n8YOxWb65g01SWEXJkA2Rhwylp+q6LZzLpAef2r22oQtNdgcXynEtGD35itNh
bcb9GIixmzH2nUuJ19go++GbcXVmU7QEPGjdlz8G3wS8lWP5Qp1pCVVWY8RBQsZxPvGLq4/S35ZC
3Qe3CtaD5VsO66BGwrHViUUlTTzUH82LdYpvQ1OC0oSCQRFoey5C3glu3rfejc8cA+puVDE2q/4G
3cUk/eNCEozqRk+MnMmRE1e6I0fLGp55Czp/bFjeGKDAeLPncAnzhRdn9GEoJYaez5XZTIvXrbJX
NmLm0EnhCRIPL3wRlC8Mloh3xIWKLCUlMITPAOQ6OZoXsE7rnqteetb7TfkjfVRM7lI4Iitkfe6p
F1PxEeIWO2zDPL5IP971R+n0l6xu+ZtDB/e3YdfocydxO4qnT1+ppDDsGskOVBN3ML9lqL69vFZs
JGRiR6v2Pq2PgKNPwsx9705v0IU+rHumP86jBXDShff2zRcb8KmY08G9Em6Wh71bMg8zsUNlus2E
us/ooOylZ2T9gLyBh5Z3NeBf+4Jbm8lsvSe3JeDS4r0imvCKIxt7LofWtTkdGoeLpSSAMD6yJ39/
cuUxXZCZ5vb75sj8ZV84Sw5SWW9lJu5Cuo1H677g+ZgPNq/WB9uwIwBdLyY6Kae37Wkb+SKdpGdl
z0niv9f0Zfa+OQjm4+xxXjhMxokjzpd8fj4WFz9T6Ig5iVv1UAcx5lJXuWd6MUzfqF7yF/WR01gd
mZ6vj9apD7iiNcYooo0YsjhW1onZz7jnLiuOPG36GZcHlfPnkQKKp5JXXDdMZWg2Ft705HDNcLGw
J+WRDJXUWUNG0e7tnQezRiGhiQb+gaFSICW2yZETz+CTvzAMKnvuPPolRz4ZY8Abk7txeudTaB98
mgh8JhVdVA1uH8D14qWsj/e2OyZMqB/8Q8Vz8RhQoycu+2K3RIF1P0hc0HXAeYEspIfxZ2kcOubJ
XR/oPqMkFys9H94AQSNIQ1pfu2f851GIuDqMvASfBfkPb4vJn5dgK75uh3YL06r75ra+WhvOSrkS
fOMRIMgb46Wd0xhIyY5VlHTkkYu5ne1HcZXqQa5sVC70I9ka1wZe1HlmsaCH013+Qy3eZrUXPWBK
WTfLOj9SP0DKbQ7PzJs9Y2rzgWITT/50xyGojslduuBJJGTCK3YjmXRBebgOO1HT56rvHR+6sNa5
0OwLC3bhcJIeLIqBW8S8xIzta3TPFD9GaiXEMfN37RDqo3nI42S7amzhd72F8MpHsVd3dy35ZOZT
TfsgV+0gJZbu9Gk/skl3a8NlaJjFIKcqLsra+RxZz3cEG4JNQzWYfIBbXmWqAV4kaRhdoUgYXtb3
OxxZR3HwlfK2RAuT6fE1L6gshiybiJ8a0Dwd1EdVOcK8ZYiCbeNO3/MeTSThABQBapgf6TvT6cTT
TECH9RRYHbPaDFIzrJxTXb2QweXsyTPOaYgoG8QhZXl2ZjJdxGVgV6e6FbVh7znqkKPZ57gNl+WO
lbk8bdTqFHO5siLWD7ova3Br2WwHrEHWh+gELw4ZZFz8hf8hvTC1Ws8pO0ou4Ajg1EaOfFo/rGnE
BXZEQsiLP35zzTKds87m2i22s+NPd60edu/j4oH/BgSoyJscosQbHHB5dw050QMJZno46yFzYFke
YvuMamm+n+2zIiPDc0fHN7Vgs9kwyPXtg/TctiFXWvXGeMUVgMjMoKY9h4NzKlgO4S+oT3riO0G2
qSbI0bdhZfFWCmDqjqYgOwxWK7Mn/7GTjSbDFHiaxgNvmB0H19YmhjrIfofplbWbqwJdfioh/7M1
YAFMwsCwVc457EauFNYpLIQnJihPO83LVo384th9z90PoDpTuqe7B1pifeiNvfqkfDQ+N6W1Iesj
y9lvHHpYIiyNGZD1vaYj0qTKDkjrrqEi3V/1rfXltAob/vi9Uc0g/YxGJLL44JzHPN0b/Uu24YER
W9QwKR7W9iD0drvigzjq2drrBgzWIAbC2nsFcsHDml2SeylgbRkIN8SWhS2KxvHQY/UmCBqAnaSd
uvee273YMJGyau0fzC0ti5xQHph1bn223e6bW65CJ8ZkBdUXh4hngE3kfqTNwELOwUC3o/KFKPaV
etNCPZ78B6pD3/0P05R1wEOAfkY6MZhwcmN902cncPaRtM0VrzhNJ4qPNDu7eznxVlR6pNfs6bTQ
PYlDmQIiS5dCguULyS3QIUgI+ZhJS2yiXGvu0COi9ELtAd+1ONvanfzeSOISmrmVyeCDiOHE7l0j
beDZFhLl2D92fNfLXjm8THS6DRJt34gfXIme0U5Sc+AnCzvvlwoQ9Hkpw6vm64z80Mbnt9lQPVID
Ol8egs75CwLTXd4HDJQCjL0HKdPRPUq9oYSVyb7tvo8vjvxJQ52PYqJAI3WG1bPpE29gymHm2U8P
jteF8fm2MFHZtbnRh3PmxrEeHGNT/I2elzsmPMR8dnLQ5UNKZVfFrxFtEZmrzLqFJJx0x1RjGbKR
vOVPRJH+YdD97FAyDbrlqzSgHnOvT9ctm+55CIdYq/zKzPdyajX0/yeaPffGQ0dhGIhvsyl67qSe
1Jbmw2L8aT5EalcfsXOKfZb3ZMsQS2c8XO9NEkr/5JpXvFw/RAyYVLit7aaP0Yn6rvHgkFVRfyGw
HMtd3WwmmpGPyupq+I2dk/JxPToPfUMur7D5t8G4TdOJWZHTrI+7ZGOrx2vP+DIjK3O5FCyXZ+Jc
59q2sY5Gf25ptLeHZbxPDOR7T2v+hmC/ipdNHL9rvAEqum6CnFpvXM1EdHBUOq+95N+r5g/35fv0
gVdqBTFFDoS7HmaX/esRbwmm5n13ZFYmA3Ts3faL/8eX/KI+93c0YkibyQgZRWYxXpzxjOzhCl9h
8gA+o7SVToXqY61sqLQhPPhkxOgmN5XBpbgNJdoOaE7Qecax3pkbYX4k2Q/Y3wea2KNxjBndgv4Y
KYyEo1+yPPi0NyeiO5+yIJvYW8ZlEHFExl1nEaf7gXrBBxadWPttWgvyDR6MNf7sJPtOtrin6p3u
YSsIlZAxk8k8aF4i27dP5jNFlkClNCyfdIMdxh4FYv/aj7D3QriKCoU7+qhOCFMUWTPVjhCTygyn
GwpqfkqQaofZIWJB71ykw2EpdrQxzPvoQAreszpsm9TPNlnqGxTmLoym+nt2IqlDdrVtkQXaVvOL
ByT/bnwkyUr3AfVLB+Oi+FS8GRXApWznY1XS6/yE5yxz+XjtW7kraf741/dmI+PJ0DekDpn7eqMf
B5xEbnP3eD0bfny0LhIlBde6VEF1kIF6PibbQQpiVqHqsfiZ2d5dmtmfn0hACM0JOMib+R59DM+9
7MvxPvWbZ50jvuUdg1VcjzJ6hN5rZpdp9VV5MACqnJbsXKmHyg7a7pETjY6Z0cMtPNLLSpEq404o
xSuUGCy2NtVpIpqMMbHy8Jhr57p31R0Q2Lf0lVFUfqdDFm0UjjIxACnj96GComK5iEeH5qNOnszE
5y5WHhr9bqnx0aJD3NnKD6suG8Eak1K7SyG8seouQN5SDZXdd7ZOrA5ZIUij2MQQ8UWq2OxJtITF
/0nC5ojn3M1HO8BPHESF1+3gOIKxVg/IcnPqKryXaFeY0GkjcJVe7w3H6c1CgsCa1n4tjsmmIOJk
SJZN+4pGocKhn3uj7EZBLR1oZrGroqVDq40cFJOYLBeLle0vhJRAEPUqmEymi0Fp7knZg6aLjnlD
niONwWeWm+zQl7dM9dcFA5FbB5Zztyr3lPrlXSn27ChJgoQXqVzmf6oZ0mkJPwWBwWWIswrcm8GS
fuAVyD18zud4O/2h9ceuiZAki76JGz3nI3tPK+hfHajNruMmL4NFqvNWP+Fcehejd/Tc0xpytXB+
y36S1+EL80tF+d1Xvg2qJ76zxVBzdYA4Q1s5ZstH95OT4qShmGAcd04kkkBy5b74EbBXLJeU6Nzy
qGB4BovJwemOlANI4C7joHHzHW0m9EGUD1AAsUJglEfRUZNW/VY/krDdbSY6GFt7xyL/cQXT4hUP
eHKUNLzWn9U9XFWrRoxzQP9Eccg5xxfCrpRym7/azFUT7H007e71D/TPINsV9nDsNEMDQYDu25/3
yfvgS1SKNLF7iV9GZTOouJa89AEO9sj22Wne6xdKqt99es9KC4KRfjf0fqSfHfTAHSXhmjYT8S9X
P9s7I3AyGPi76ay82u+D5G6aDdv7I7ekFo6P/av5joHHpSUeVhFJWeFgzNsovcsG1GvGBqkAUWKN
yy7wpzir1V/D4JjqR+1hZj3xTJCsOp6yT5V9L35JLhHSYMOEexDLGU0C4D7la/1Vf1XfzskASCoq
HPIFuQBqAa15xKCC9t8b3TlgqfI3JXSRJKzkzjlrBxFeszWoY2yMy1zfR9QX9j2In5/rsf9KnuvX
OhCrssv1qdS2UX+JGqw24I4z37z+bTqdu0UMBkxJeRISKGQnvfuX1IDUW7fRgdKAFahWIAU6g5vL
CoABeJtsSIl0Ca7h9uFZY5puh3nbb2e0CJ44jltGEgT4jCbOmajDJ4xP58x6WymjhTIu3BL7TzA+
Pjjn6IN+VWzRV32XH6mxvXzSADLFaPsSv7KEIsmA9AwPQ3/zbN/lTlixBsDdxDj7ap2B0FIXv2iM
5LgqKH66wJ7Yx2+Kk/E6/8GNVn1oD9XzdTforvWa7OcnrsS/TXo3lg0F7Rc92lsPT7rEZ/sG3P6s
uNb5irqh86RztpfOAzMyl8L1jhCq1W82hMeQT/1RIFl0L1m8HQGdyW/rwfTMPYszqhuZet9P121G
foHzZFXSsZeiu3+k5sXM3v/25T+C8xZCHBJNBzBmpXlyP+ICEmr6ZZBA0eGMxVyFDPz2M6dJDuhx
mahEC+umk0YiQUFGbSlJpuu0eL+/+YcO9K8/1KMR3YP81MsglHvRers9/vbP7U/7G+tyISQVtSXB
Y//x+ExtyZUFkSE8b71kwmAS/0Ti29vPrvXEEj22jU8HzRAZkux3h/jf/vQ/Hnl7uCG8dL/PVgGa
C/OsezQMG/FfG5MdKm+vDd2i2z9RI17j9iXBKGgUb1/Cj+iUwJLLctPN8eH3z8d/vc3fnzmRoIL8
fn/7myJvky1TTfgfP//99p+vsOCQFyue9fc3mY6bqemYmn5/YWsQhN3b95WAzil1TSyY+Bj/9vK3
j40iFDuBtHBbdRELSO5pPF9jgDKK4peo4SblEo61Q0GvKXYpjnvDsOKQzr68UbXmRBQsZbiU2tWq
PSmER7ja9NgpznYgX8/NNH0Hod/whd+sBQVCdjFhiLH9kETSl531p05XPxyr3ywlOspepowmOehq
tddYaydPo2XhSJhvSFmghCLpmYeWlyhBJ12pNdubsVAUKsajHo6jspVbZAUEoTlbzRDBGtlrPqUz
enRj1y8tGjz5qb5pfbJx5innZ81RGAWr9HGa1kOBA8EF1F2Oiw/smxCgAGPuMWqyu7R4iyLWKVQ5
JjZvWFR2UjezVEwLqnJ5GzoAcuo4ucRdEeqKxdilRXfrp2zre2vAowR7cq8X7XOdSJ+yud6XRhZe
o69p1OgFAQhHIwBH/rK2ZeWhUcGBUxlqYA79yRoUCqArRZ2rRT5vz87ULu+QmkEma2uDzRHqSHYA
dF+ZRQznPYoQ69U6BZ2KQIZTnJ+nq/V36WfVJ+0Q1qF9kiPrLcqQsKrDupmzb0XZR+Rs4p3BkVeS
DdbFHfrV4Scu7S/ayND4ZW3cVPIab+KEsENpuzZIEw2D7XSvItPty1drSemVK/u2IT0S0zNcnD/1
ej3OifrQtSP2XJXsvBZ1VLlfMjpCbYkoqw+LPvPayWQtxnB/bVE16urz4GxG+8nU8d7DTA8GY93g
cj9E1Dx744PD9NUh+sMPdFHU9EtntZXPZGWvSgT00ZuAHSB9IWk3Vf7W6fAFG+FKswFzicwc3yJy
4YgBcj32FrxtqTXiQ7za7rUnDXpBOgulSTP9er5viOD5Xgn7a6/GQ9Evb0XdUgd1BqqpGjSLsfyr
RGUBkl06TF3lz3pVbrPG2swFZTBjYE+liz41C8s0lZZd3KR/qsLTVUv2o2J6rm1m16XHNVWO3YyN
LT3O6IEwas9+J7XEgMl5fcZ2/77WauY3qi1BlWE/Wagv86BUu65YPzJzZUhRFbQyJIIjA4AOUEzv
7PXpPkWekqO8TNo0JGn1L1dSoCj9y3WyP/vFJGBpCVYLqcYqz8/zPB7GPAlas0G5O5LurcinxYoe
rRhik4J3u3Eof2iT+jC/tAUFndwZSb+il1mrvepFif6sDfbsNob62XzLmvPTZMW4yyoO19yQMWQt
2AWVazg1PLmzLExe4/XQGxAlpGZeg9jYK7F0XuVriML3ekb8CnuerMIJ3+2VzUNem8+oyVuEmKhv
l4bs9dH4NEvkCzPRDRIdsbVwmkBqZboWJMelSxGQSTZcMpl0y2w9I36G1Z+x/mgXJ9QjUo60KT1O
wxtRkzQbhXk4N03AoHS340WxUaOTbZcXPy2RGD3Oche+9X177VhkEINRjj96tz6idk7QMbAtvF4T
slGr9IAp6jUBM8zJmnryZAmtXqA0EarQZEH9kisFpkRjPdeS9BJzb3J0DaKvnJoEOCoyibwjfYFe
pZl4w5B+4MJ8HWPkX2rbRxtZYsecxAbmhEWjPIThDPb8TuvMk2ErBzNRCcJe5DMBe6xUp+iu+ju2
9Z9rT5/HoAFZ7LV4lf2GIAVIRwBp1as3mFYXqCOZy5ahiiUhHZfrkpDPMXxUK91PQ6LsKTH2bNv8
SsVsTu7ivPkw6u65Kaczx/y8tuq2YUE7DyldU0l+jWyKXpnzdJ2aO/gSG6mu7xIdHrFUMjG01iq7
1yL50edHDZKfG2km5ogqvlNxWiINzqnIyxmZuQr5qShMPckQyCVTdg0dPos85t9SRSzvde1/dJPy
VgM9JNKzr0xQFXot/rLbNd0hDZ4P1pUtP+N3Tr6gW2c6YkSkcFb/2A3JT5+oy53Sc/WvEWp1glEo
QTALInuowsIGcJrkQxqkXfOWzTUB9H150e5ANawSAYJR8dcoVNX7Y+q0C5r4Pe+/zHjlVpdVwIuA
JQCFgGMw071a3EvX9hzNTXdGXS1UpRTUlQpzvHptt9cpp1vTFy9SPHwZqgZhVBWtLlGr0wEnFHlO
XCBp4eA6nxOT8HKJ3iSyTxVPNhZd+p71goBdhfsNsXa2rI1cETRRZhLJtVTM654iiI22l2zsO62k
94UUF0jBdXqVZwyoiW7v2or42XImJC9xjFe5xWR/lUuu2qGnENJmT/KqflcjRJhu2DsEdUcUawnc
CqEd2vDyMhQEi2kctZRKes/uM6YiBj4mRW90zcddqWNDmwja0vbScLS0K+0mmTZDdHXQmsz5VsmM
6ymi5OgUiD4tbfl24F7hLaVkVBSUaEcK+pl9LoaKqN1xcHi39EnKkswIVGIU2uvyYeiaLhx1In9M
sn+wQe1lEQakiFighHwgsyUoKEEcFnRkBymZ+f+pWP94wP4vljJVMeT/o6XslMBW47+6Tv7dVvY/
H/e/bGX2f+H8VRRb0y3FtHBv/ctW5ij/ZQogFmHP/2JiaYZgYmE9MA1e3cEf++snk/9LsRxLcRwV
xBae4f8nP5mqKiKh4N+YWLpjGCQi8M7ADji6bPBh/52JlVhJY2R1l+3ysUq2ztR/DLp5doqeGFIi
mohMgUwhjeumAMq8TZNyF80Lec59LG9bVaVSUjN7Wcv/YO9Mmhxl1iz9V8ruur0McHDwxd1oVkiK
ecrYYJET8zzz6+tBWdaZ39e3b1nve5FKKSQRCgSO+/ue8xzEXLI9aT3fab8taBGXnyl51fDhuh8j
Wb7UiGZiRDLqp0Mw/OwLKz9Da7hLXU4kN0jmXUMgx7JQnoIJAWANAUT0tzJ+N6ZiB/uh2Mxj422M
2k33Q2ijZpE/4btTPHWCkz0ABXHuu2Cat0bZfGQV8uCxq9zdFHdyQ+p52H0LQtZ2rYfoIB/7dY1/
ayNRZjPepruB0+mQkcA1dmWypz4JA9+LxEGZhb6LmWSvZ5HnmHPIrBJ+epsIJ6FribbCnvtmH40R
8ampwXwxC76J2tTMkVv53LYyOrSV/yWUcUSppA9vXT+gqGca0cYd/QlPwTxs657aWRZlRzsjQn6b
N6W1rWMBEFOXkiZKYBySsek2dYTjXVdNiNA9PHg+utFoStuLxSR00i215aS/AOOpyWws99BZ6MOG
8xNpGCSIxUny5Blfx7449mHe/6gxrM2N/2VhoK0zor7WAqz9Ho6IuSGqsCIpajcUjUvnw8N+oKzX
3MdqY5nTMyPStCcolQ1RQGD+jEzB70GPOP3JA0lyP7t8oaWkHl+MSXGcKyKsZpGetQnMp2bD0iMV
LCIdhGhZzFO8empDChCzPo3RY+YTP+fb1Y3AHLsy2GCcEZzoGUAkBh8w4QRhlya30IepTqA3WvXe
k/yRhjRvJqJ1iSUNAKq30bc+BFbdLjcGOvNfN1gokz8eXp+9vu76kn/18PqEb8fwRBxiH5ctCcUi
MOsxmNRxhynlb7/juj0m7DxzvUugoN6Rr/34t49hxx5A9bl7q2SD8/+vH/S6TQCrVBrbSlKi5vf+
Xz/e9b3XZ+2Fk0NUNN6y5R2/n7g+DGAIAVhdnvnj8/16pZhfHcWkKQiobv7xwj/uXl94/TUzwdnC
Ry4wWohvQ68wztebhmjtTTrTD2PWAWMvSKiY9Zne9FPS3jiaBaMkCTgHX5X0yR83YrKXSn3KzwQN
E9g8NTNrfjYOgDClv3fRz13fc/0p7i/qiZ41b/Hi3ThD81YbKcgdbI3IHmKQsHhKCU6/RGORb0PN
oWQamaCzNIjz9Z4MMw9KFvWxFvLUKXXHm0EP87GOrQHHCiFTCbVqwzyojHAv7XnyLJYb7UTW2V7n
wTKnabr0zXENub8+z+JBHdymP/uumE65YBlvKCug8DDY5yBQ9vl6r01pcTTT9EitVBO/RMGUA4uV
gHMOcgTtvsE+/P0zN+y2skP+Oy6vIJ/qW61Db5Mm8hANgzqVWa5O4UCd0wyZ412BJfO4tPri0qvP
1FVyTak4xi1bNtR1Zwy25+urfrFNVGr+eihRFe/LIXm3FPaDKU4/B79CwpAxW/b1RL/ApWDvaUQn
Fv8mozpkIVQWM5BMNPNviY/6WVZxRivJLC9w5F/zslX7uhqyXQNQbjUVGSlzHe6jq6fKVe54nuLQ
Q4VXPIOYWbo/3Iwxs/7SrGF5LK+w6vuhn+UpY6SnhEdV/z4amPUKFrp0hgvnOEbFMZzy8BwvNyA0
5E2D68YYHQy4Umy8hkkXPn+97SOkvypKiovMPzDpEDDoI5QFl183Tr0bcjGfxWTS/vFr8p3jLDnO
pX8Tzvzo+vN5oOxr2F68uz6MlyP/eu9rRZNHe8V5oqAvvBAcDzofiangjHa4o/9fWne5bfRH7G8K
T0G9MyO0WH1fp2cfAOM5mAVSS2uVO+0TJF9SzTP7PI2zeZyyAZRLCxsd0ajcEijHwS8CBxKk83o9
sGpJkKoKsRIS8p5eKrvILnNDlFeDhBEJBQ9tgQ91sn1Ux8aUXVpSyTeDy5pW1A3FJZ/iSxw8pEF2
X+M83hZkZW+KpF/EOA0EybhMj10yNetRsITqisC8c51sX0iZvkUiTw+Y3+4seH6/rAEjtSJISQ4l
0nEB/l5zCQi9pPFWD/1uHvCyVO3iZYiX10AqXrCJ3Pv1w9+Pr2/8lW1wff5vL78+tPh6qAt0d1dX
gmu17qqMIoV2nQ3+fsMfm/51N8el0PhWuCt+f5Lr77v+enyIfLx68NGvqggT8zVg4bq5P15PqqiJ
fAw/XGAsqMmrcP96c9Xs/354Ve//7WfXZzuy87DqhWCw9pYw4cH7oMSI77uVHSWAhZdd+DEnnPpa
5cHX1g+qjZFVX9XsfmBn7i8dlMINZLx0H8/vjm1sR/brMR0VJxBEsjUTQWuDEXNvW2Z/qP3EZXGi
eIdVrEWLmxyAZLlrUixnWWm+CV0fFemd5IpubHp+KwtP+dpxy8de5QfCVR7BzY0rf6AWHojwTpRb
s0NBkDgy2pSFiQYOBdHict2qgIBJ28N/0JosX7PUOTuR3y5Cu8YFQUnJTsfNwCTNq46pQEeNamsD
epC2q3LwvVXl1gms9yGPi40IY3dHEyWrM+PiWpVeV23zTK0ryX3yiaERcF1uD6qQ02awF8oZGqi4
qHekXQ+YRMRHVma0HSIkMcHoHaqQRmPjmBkILPQArI27c5dxqWUgXBkGOkCzMHu+9qOoaY1R2tLH
glu6aTOqs8I/Ji0uH2NwIkro4zEkrXZtRWFK+I3yEcKwli08eQwdumi2Af3YrBpBLgdVba9pqS8R
/YIQb3hLTWZgfkpBI5Hug+B7qKMmPsBVpZCdBAbnSAM4O0SuJIb0s4QInkzOvgvChuL098gpqGUb
T8ocaaOjuCbeiLp21ryroKF576OPiOhEJ5PWZFKiySxrQlMjIbBI98lzabnjepyBUxGy/oETJjiF
Rt3sBg5P5mLqfnJIryTH4yN/xeuuNnNa7gdR0Ig0uvdG+clGj+7XwTXqrTWWm6StUbxQAJG6Qb4y
LF6DgUJrMAZ710gq/vrywzJwOOuL6w33pUthERJ7ejTxxs8D1oghQUYZOwSHt2/z7P+AmnBwC7Ra
rk9/Bz/fUc/ywB6Tlxpo7co4mXOfXloOxzbSxmYYNIuGFKtaESCjcmDCF0b9EqK4YSlObslP164B
QPodzsuQl+efCA+iTWMUsN76dThl7VnH6myUAE1zIyUahz1IVQeOE6IHjRuwl7U+yag/2haNv8qU
H+M8TQ8K0VQdJvWF/MGN4Sn/QNwxRLGWA9Qrjbta9E9Zd+P2EeoeLnDrYnboUPiabwrH3mbQLzoU
HWL40SGAEoe+L1MCauC3UkcEGeAVJBRlAot6HpDQOBIvTpZsrPQ+dPhfezvTCl7Myn2145pTykcy
VEM87UiuCTsVkXkl6DO7l2DCoQ3xtbbadItR9M6d+IxOf2hy5A6Y1pFNBXF36ORAJWPbSYoNRkoz
XxrgU/3pFffni5LR56hojIwp5s1MWXKfdreVpMsvWoYVJ6JImXshEkKVis0EkGNrCP0yNvI1TgDU
A3zQ6N4ruMYraJ3s2zmv18zC9k4ucQBnrAGbILBPcYLGOqG2GVKciQy6m2WO+svuCxZHBGbq4N3v
UuM4NOP7UBUVVsX2Noxcj/Dn8otHoQt8tYEirQ035oANQ41afI5hDXSNVq0/g0jJJj53XOJCcKos
2mZ6WGdxiM0xSF6hlGGBDYtobWEaJzyU/dNNCA5kLPaa5tfOMMJyE5GvBjq3uSy28RTPgHLSdJ+7
2FGKFulKRHmrCMDUjsY0b7pSXGaHOs4SAyJ6QtQKsWlRzvpKeydsrLitXI5HQXJaP5FqqUyEr3ng
3Qtm8vnoJuvx0wtgKSrhadpaLOViC2E8UTlMeZnK51aJZrTWR8/4afmuf4DLsCRkBxTLkoq/vYvv
TBK+WYSzay3iQps0200u+ArBtxE7A53yqPwOHSJuv3qSQCMIJ8kmj8YPVqzjFQaCbJixygsLdOWA
5Q9zqaO17QPdjGV/qZGTWTE9NmErtgp+9wJsc0Whuqe3S+l0SIZHUHdf8r4Gdwi2Z5UtI941O6Il
ooCMGtxnPimuzJ9melnMv+1wK+yWzlWGdFl7cuvUnrvrhf09gHky+/5Tw05fBfeZyv2TPwXeagrs
nyElDLC5UXeQMSL6EC2RGiEV6i+yro91GrJMFza99Dq+mcwtC2RK0mn1pc65KNlt+7OM0Edn7OgV
4ypRvMtyNLQGDMQER5PX9FyD5d8yebiX/QC90Mi++SZXQPjkFOtp6FUO0blD3mMN9bZujBxd4zom
qMdOh3o/9R0yOYKHMK/kFFVRFZm5cctRcJZedmdE3iO585fAeAyG7mJsxrQChosHinSuU54ynBj2
l8BKAQHyNSg0VkueYpwGr87cgzhXQw9z5rFk5Vk5KCxzB5dTCWeTVtouNk36Tq5PxnKuPuysa9fw
dw+x2WBzCr8RElxsOtB+66WJ7rsVPcxGR8S4r2lF4KdT902DeURQF69jz4U/BAv5vvSIvfMq9ZR7
xkOSc/qJEBdAkjff4QgchihFGTo63xT5jI+2+OFl/aFrAv04Vog/ZlZDCjSErMxD6fTvdczEwpvu
B4vQkxFycN5xeImExkwWBkyRZ5SFIHNLqM4FHZnJqrPNXEY/hsr+olrqJgwitDYoMW9ntGocKae0
oK5FxBZfonAP2hM+fOEk36ieYZeC8GdLeO+6UB2C/jj84kbOp8yjhc5AYcuS+TMCPbJKXsps/h7O
Jao9G2Nnp7z3WZVkdIfi4FvzXVHwvRJftQ5YNqAcHz9aEplWmTfFh2Yx0Y6PUdWu6cV9UzlpoPHe
q0q2Kg5U3j/aSiQbpxWMiT3ghLi+7b04OjYUpTdZAteksqf5tvdp4hpQhXNqNLmRPE5D/iGcMj5E
xHxN/VTv6SLTAQ6CFy/OrqlnamMlHsKsmgs01n6fhDzWvjPknl2kvRu3Cva26eEZdC5S96i6K7F4
Xvsd9MFqp+kp68Rn/DDA/RQJvYdmfityuMW9Ygk0Gg1SulLfTR4G5dSRp95NDpFM1NoeNJrfWtO/
7X3w1bV/r9MRnNtPR7b1DvVvDv4lgRwwV0vFPHzrugDZZW0/5Z3xOoW1BMTKEj7uLiZW/1MgbxxA
FMePJIFPqlXNbq6ROtreyRqH/ESEM0Jlu3rXMDsQsrk/RFv8CCyGTV9ZekX321yHDaLnMLPoA/i3
hbbhy2WUOoT216qwWX2GHrZT9Fil5x08vPaAMeIFfzK05/ohbmhIgepcOmTFfE+UBSAZiKlu5REE
Xc7qVJXhy0EaxUeptiS8ySNQHppJgbk1CD9dZ/WyZHedfUGpY5V1aYnxrl3a4v7Bcu3gbsAkCEKH
CO5aPUWd/dPKDBRNMD4Y2MCKMBRjg47RpjGvKxLza8ikqYNcu8SIO7u4cj0AHnrY0SQZCeELkF5w
9hOyDBZf8KdP8bgfOvct8TWzawtKRjc3zKflmS7sJoORRsxPPW5z0BNoEuXFEMFLXlRy5cwe4lwA
lxtXZV+EMz21hFFypa0MlOj1F4rh6qgQWLawktFKUJnZONYcHVtpvQ7wfep50huzBuHlAHAwbfxu
Zs5Vt6OB2nFRFMGlDcrbvsFl4ApMgrZT2FtZkoPmwUmPfcSz9MamUcH0LPCkOknMcVjd91b4aGg7
23ixRYTl2D4bwVmZ+WLgmvGy0ral2c3et4SzEJKWzjbsZXv02Cc05SmVvjU+SYtokvgqWOH4jrp1
GyqBQxnfKVA/VIEbiIHOPW7wk5O1FzPk4zCpurCf6Lf6d1ZoWzvVem/TQp4ai+a11MNjUtqvleyY
8bYa+a9IHlOzg/VSTs423ZrR4K/CjxTw/zoiqWWTINXGwY4NRO6ncXiMYt87lCK8GF7lnuYuVptV
aWcxLOn9lFgI0pv82NF+24GX62gXOcfK7OPbrstv02Yct8toUZYTqznpy0NDlR/YW2+96wDgoj9k
4baUFu4eY6SemUim0rCPtLC+lwQZnFgE0XWj+A9cDQqUU6yz8liPbM4NyxNIKO+QkYa6Chz92lO7
flNhW96MktANsmCgouTfZfrUVclEST7w9qjCHyNIItupdskl4uKwKYMfWQlHqQoQ/OfdukP1vDHc
zNl6pcfiq6bbPxDcyLeYZ7sixxeUcVFUyDGpJlLCag8edfItqx61TpgT2xmtxEppLE5jcSCiCGc7
Q4dfIRzrQwunpX8XuPYlib1+x5HsHCFGP1txfw+sx0P4iTQv1eLZ1SRJQD1iMd0cocozd+2YHbXH
Ic4OczidvCLEfg6AgUurdZ4hTyGjh/MzAbNmBW05TPMpkQbeTO6UOx/tNvjp0w0+RDhUGMmxi+Ud
elmX6YY9awAb+L1txRjccy3c6i4Z15Umd6Ir2ue4aSxCq1j0ZLFlnlA2HOk10KYwEPUGLoaltttV
U/xsKtQ6umrRVGLwCfphwOqiqMWZiGX5rL3r4crwubx37k3fNfnOjSYmwTmS4JQDypTlwbXyCrOn
M6HKsBEnDCWXwDKu1hMRZzD7Lbr90bpKAbh5pvPDNSxkd0PwJYoPXguWug3teBd2zkebFowfac8S
A1VA5LqfU1Ciwkw75sHugENtutXUm9dBE9tQ4WPQN6les8dY2kgUxvNwIF/0GTar2JidSwe3Nayd
w9BfGhlCopGpSu69Bn7dsY8B1FlaVGvZsXg2covwJTwKQRM+lOAMmL/RPDKMaj1XH5KStdm81inC
S7trisscIX6x23dkCqxma/EVMRiT7FGeGxM9/gLcKIOdl1Xuo0gdcPwIQVqwZJQBJ58yhP1Dz8Er
SZMZ4OYRfL6w4P3I4bMoUVyFRvw6V7dB3AaXOsyLezDf1W5mbr7N69dcUjUoZgo5rsDeaVc7JzW4
foy5uUoQsm0q5Cb7fsieZeB3yKuZllpG/tZIasDzaG3nZP7OUnB2LGOb0zQqJ5LD+caoccdc5+/h
Lm+dFr1JsrSgO60e7Cr+if7grs/651oM7tZVtDzMtoTsClCSBVe/lZ+NP2JWrbAIqIgF6SxVvban
6Bl8NVkftn7sZusmd8c9+MdLbfjxnv4f4acorWNQeQ4scpqTr1RFiyXF5bFdTlLqkeRApmKdp0SQ
tEF0GtxV8nXu6+VQsyOggBNtOunrXYSSIO4E6hIMRqOYD57EltgKd9rpliOTBHdzbxAtPcT266DQ
HE8OqmhkDT/nQcJyEMTAVZ6xrr75Qb8nA+zJ6+FjBeN3Z+7GfTiJm9qr3mH5ddu8KInUkpr6la9/
Zp077soKKZdMzQOXzUV43kxruiwgyUbs/BP8JEJC8L1mQbgmDw077STuDRqzqLO+pk1wrr3yWfZG
tIv8BnFyCdm7SVCz2s9DimXObJqMmr37VlkJTUgb51y26DQD1sDzVxMFwnas6lMIaJoZG0vFoLbR
UKCwT4l2OE8hxgcTE8gwFHclhwjnNQ7ldCB7tJTpey0lRtrShORtgtI0Laq21FgEGE+tiWooEZtl
PrnS01GicmF1gT3A/u4I97lGgpQKlNhFMn4C/ceLO3kV6Ks1YbJwxjlBRdCkB5E99c3XuAqHUyXl
R9bmW8ygycaMunAljcY4qvE7c8z4yVV0G52uP81ecez6mipgiWIqQ+EMiShxHBZtUcf0mSoYDjQg
83RFf8z9vHKV7dxaLjPyqmmovOT3lqbxHNoCzHc98NEYsUuv9261LMyDs0Svpob8ngQ4tsw6/d4m
tMDDqvNhBSqajJ1P44rpJQZqAZxPdP0qZUDbiFZQlwzyTT0X2S6Zg4uhEGUiYqSFOnj70gv2nECo
80nh0WkUHUWY77zIjg4JJMJ1XE0vU9v4a/r16W6qvWMbVTFBxPFGZzY9KDJ+92HHJy6c2cECQ3SA
LS5N3NNVqbM7O27OU07xsCamd+9SOr6RPdWXRr4V/uBsx9yh/6Dq24jpqwPf3u6EvW7FcC8i0z1w
xlA1aJMH3cVcM4caTNvQdhvQrzsoUMPKlrrdF6a+b1MsKo7Rr82wQJZa6LNUL/gRsWo3y/IoRiCX
Gx3IrX6fGfknK6vLbBytWXh3Q6Vvxwkkox4F5DFqYT2Vgv3kYXKXaXMRKgzWo46r7eSofleEBirD
/LYH4TsBSHQWZibXzUbqNWR1i8uJ/S1SHTCn4kmm90MHyLL2BfNZP2i3pXCR1ec2yZoOJERBlUGI
R48kTOyUq9rEawH0aUMRiLq5ce9RLd3nAm9i4gxM6lN5iWz17Lr13vHabl9PKeKdfnbXFcmnhy6k
NjCeFSFE675DJi9LLOfedHJinN0lWRTHKB0vlrdQW21Kjw6GH8MoqUb3TNEh8coofwCr+0lvylq5
R6uYxh0QVyS7SUQVeoCUGhlf61AHj4zNP93Qp4hCcDNaS2vJaZbJFtV4RErffQQytzAteJ1Bfs67
gOwtAUh+TsBtyv6ezj9mxRglZxwjNDN8RSEnpVDdo4QUQa4vxti/hRU7bW4TdnDSedu+RbwF8vWV
mYjcWBzUlmGswyoFS9BQUp3Eh+825DjaPTYgBXC/H+6jBtMPQjUc6UYBeKYPIhwYbrdHxDbfDCKg
jNAH3Z6rOOXPZvxEzvlBQ+LQGmHP8dGgd7DTYK2ssyOx/wRT8dItfaK/5yD9fny9Vy85iL9/dn2L
d80kvgYmXR9f7/3tNRFdbPxukcGpwBZ+5Z+Rb0zQkGc9/bGZBcmWYH1aYo7/tkkvlQglpwZ3zPVF
16e5GtKE/v3KX+90QWq1iNaZpUG3DH3/0CdewIR3+RN/f75f28lbk4QJQ0NHXH739em67k6smaL9
37d8ffzrhde/pMEqEA4+prFl0yGlJ7bwv3/L71913XHXh2EG0cfNfZAUC5br9x41HDPfE7x5imrx
4vcOxQZNrRJZ/Edq1UBBDYV3JBhqind9SICsYOXSc8UcLTTRdsJF1zKBFfQsipkzP9wqqYyNN1r6
GMt4rwwbAjPJ28zYupeUES5uLRKqAzRxTFnDIq5WXGKHbawmhnmIa4OmfW9hWfO7eEP0DLP5PH/R
XXWYJHoWJ35M+6/oPHGFz1m7drrk1iBNdJVNOJYn4SJbDs7gVk59FX9bWhj1JJa5Qnkp5fyZNCik
u8o5D5a912hJVkwxXGcncnErM1B6KfBPREnBsGmAvKL406sh8+8NyYAauygEpBNx1BMe4c2lu+aE
zWd9pwKGyLzvSAl3TlWsUZJjvI8kMs5I7Tt68as8DS9jNPdrpTIa3Zl1Gtrs61yzewtaXLJ0yUAf
QcLI5qXNLcg9Ce0al4MWwtJ45MKGodfbU0gzV6GaPiW1vGnAy6yI1gqs8Yw0B00isqTeg4CB6HIP
zXLAwC5hA09fkOWwcmh3vtcgXxbkTYwN2NmhpmVul69Zqr4Xgxw3fTV9H9wMjEZiM3DLAkhmwDXQ
7KBs9PN7GFjPRcr0tmQk2/R9mWyKt86gCjrOIYiRrWVh7K5FBAo76XzQs7GGC0EDPY5muEHa21dG
yfYSbAGRuaknKgO2zNN11zKa9inLjc41UYQPtkag2r1Xg0XYhp08Dz7zCgUOgmbPF/KViITJyEgz
6q+oL7v068RFbSuQeOxaNKZmpIazW+PQtZ2nihJnNdbBznLpyqOvv2UY2+oR8YLTCrGOM4CHqiLW
afYfysaH9dbPxXZs1OsgsfJ6uVrnIq127bTjWdpMuoYp1RV37axfm7m8cZL2cxEVzxNdSzvsvhhj
p7aOmRLJ2rru7qp5UiXG8j+A9ve/lHv/kXcZvLa8bf75D2sR7P1V0KcsR0og9JKpErq+vwr6Qn+h
5XUUpybislbgevWNm9BZiMz0PjVQd0S2/+yUldyKDB+iaEN/5wVUhdGfYjeTx6a29vRQAKnjvziZ
mdAP9oiXNnSzu4QDoXCbJ4aC4H/44OaSvvn3D64MDgfpOZKE37998DnKazVRoz3SCE6OpO0i16Cc
txpdOmddDP+jibFERml4R+5RdDNJMgD//c4z/8XOo/6hpLlIIT1meX/deVEVxWoMM1gnXTvdlal1
TMw4PDLzw70zu+JQpANxxqwORMWUoTNu1N0c5uWXf/85JNrPv+8LpKK2tk2LAFSlFtXmt89H1k58
5eb/SggFsevEDY5d6U+70KvtY9fSnjcYBIcmfu/noNgXqXomiqO6kPM1HgCgr/vSPpZ+Iy69bqsz
E/pVnRPiEyCY4XpFvGdognm2A4ZpFKHmxXeDk287oAuG5lKKxlqXLv3wWtCTzlMfF3VkfiqvJ5+y
IBpQF+75ehMt99p0fv/3f/a/OHZdUmBxFbmmZ3iuu3w9f/zZndF6YduHwVGZVoaouiy2sU6mrRlA
bgG+ENpzfe4JILanfj44VnnMIKTexvA9wmo851nQHzJjsA+mg1fDt8No1QehXtWl3+/TObQOnTU8
dX4hd9dP/v9Dg/8neTQn6r8NDb4lUjv8j/VnXeCt+kvwhvXrrf+tkHad/7Qd9My2pxzXstRy5g0/
mvaf/xBkcmCOU4gjfmVrSE6G/w7ekIrIYWrLnkOlwOJtvKspujb85z+k/E9GQKIyLKkdwyQu4/8p
eMP8P49N07aQSDMmWFDEpUuE8Z/HppuMVVanKDIi7Dx7NZYvjjehG1viVEure4ilGz4E8XCTZ2a6
N1qiGWVpyEfG8gUQDSrYySjiD7l6LEVFZlBj5bsIVfEZa0aIGc927nsa/UHZ36su2NGbjZ8KVCcA
YAYoM11Zvsn6ognXSiJj/vC7HMyQHqpbq83LUzID1Q/I/lu1rPEeKj3rpQqXPbkJvLNABZDFfPno
WWLaMUWzTg4GipPqqQZicfMJsqicXTmSUFZMzfit1fjtPFPwyVV6snOVHubRz/a9OQ3vRl1vcBiO
XyIPpHbVOlvKvu0+zlTxhjcOUUvIigge+g2tue5lnKjDh2IqL107ty8N7nPW9DhmSmjaK2WY4Use
wKoiNi/N5uxE4vLtND9Mfmgfe6/61K7ON6iX9ybJprsscsigpU24r6FaDcO2LFrzlpnOmyZUjPJU
SBUs6886O/deMp3Qdm18dtar0dYbPFfyGOv5uVAZF0Cnr1Ek2D/E4BEex68zGkwoyVxRZ0pHqB1U
4sMyPOTz8NglBD251tPgci0N7KvAkUwHuyn2Ajxj0+lXAC0PBqje+6Ab36mZD7tsTHGgZijepror
DnqfDEEPw5A2u8adP469eW+P/WNe9yYGkBgQSZaSo8CfYCm0pikgxaTCWU8PrK2N7DC1WD8aN0J9
Z9fxq995Gzua83vhoVi3K7M4lPZ3zqPqkMQZRKFJGXeRhqXJmPfcJLh1thijRi9s7jwrs9au45dH
XfaMkY417kurHXcOX86u1ejRjKnfkShToyOrmFXG+G7ybIJ/F1fdgWoJzqcSw6E5iJ9FY3wthTEd
pqCSD4a4CXpfHk0r12en0+VxZKPr1CfklFyN4IbyHFKBqEpR0ETwHP1Y71vl5eu41/Ke4EjYQX3W
rJG9fNTSSM7lcuPO7clH5IYArStPRpJy3DNfRUB7k/nI/Fz9SJXMungsGS4oZbJNk6Lyj+z4KUGG
EnFk3Xj+5G2GeLrxbJ+OG1UuVXnqYZQTjLYQMYlqKiasWb1g3PJ0q43I3wYVJJfSnhCiBxmFW6oN
N6I3+PpBbQHGdgnpE9Sqi+k1nyyMjezytRvN1T4maxgLI1gIcgH2VgYqUk7UO9wOxRz669XzMOas
8+rwK+Gv6bGuZnRCql3nXkwuo1F7aw960ezW9WGaH4eoPVVV6d67BsipzFz+/AmdXi5BEY6imjet
DQq0XQ7W0m+jDSmC9qYxaUdPLD9P0ZC8GaFd3+vCelJBQhKmlBcr8F5D4RcnGkybpoH40xMK+k6O
+N6tMSnnjMAXzp03hyosI5fpQjQDFjiSSkJbgoM7ik+5D+ZI0vbfUrcG7tf5LHXapNzEceiuWBJA
JZhSOmlpwolmL9SPolQbCpzWrYxA8MYy3GOl/bDtqtoUXhHfUIJvxhfKM9vWjroLWXm0AmvqZVSu
4HjJ9oYu7MQSdX7NiUC5c228JCZt9WYYe+bu+t3TcJTn3KUa4mRfyH2HfWT7u8oTBV0IuZoMd9dV
ssT93bII0OP4WEYmQAK3BCczzSiNmJLQOjZduPEO3WqRdXct64gHOzHuLIIK7rzBfZjnRKzrAi+u
F6j+tqKlndGJwxYN3gN1clDGr8EQzFsvK8GubIoe/OfE0mHVsW469q7bUH9z9RYJ0RL2yMwlspAC
x6X46hB4+hT71l0BSc0OZXdRhoLoBfd9y3WoOKtaAkDs3oyJkd/8YbihdYcqONuGRmTcNtphuenh
jghG2NrB0pYJujrfRPSkbmomfaQRfwaRr18lqc23aOJu6oRg8rH06bzEAuJknFH9yoRFpcfROzXH
aDABlxHaXXwgDrLvXCleJkOe6EZ3LwWEG8sHcWG63sYicHxntCQORaR6C4O6fNIU4dnJKy4e/8XY
me3GrWxb9osIsA0GX7NPplJNqtcLYVs2m2Af7L++BnUubgFVF4V6OIL32ba3lMmMWM2cYxIZDBbI
nS+NVB95aj3H6WSgN4QBoHL10s5/6iF66BNbvuKH+QCEcKlrP9stSiQgsFipsxaGyuXx0hbkxSKY
btp7OyFle0a1DMjha0E2MQt+54B24NC3TXCOvRL5Z4yQuUo7XE888bsOv97TKsJxne+4SoK3Jm68
02LGj6lk+94rmTxnrFK345zeJhSMx7Llf2UG9ikBajRhWrcADlxcbSentCk/Vpz/dlQFgVKKve0g
oTpP6LuPQ1T3WA8z+ygoSTXr0pc+x1lY6mI6/jiOJEENJmXywUdItPUGz7wLGuBBFcErR7kgfvGn
AkhjaY47mbAgb+cyvh+NgHVlJb5swmusQdivo1Vhmc2sx4Xdw7Z1hXdzeYbiEZg0utawiyy8sp7t
Hbmp652dA6EfG/sfTPJfBMxYb7N1MYcyeJvz8UZh9GspE0j0sw72rtKv8RAkUFPNXt/hot/XSv5K
3HmESj9+1Do0LAeWX1NXW3xM6mq71uU/FwkG+3MiASfNmY+8qmnxkmnuxL7vbGqAziI+EdVv4uoC
LQj0hcX+ZTem9wQIyzqTk+zc2cpJUTFwUycu4AdXl/LUdj2ZjsyqX6o0W/aB5FrvIXrAQJrbU+7o
6tLaTnauitjaoGPHQ5nLEx938sTGPyK/5dESXZqJ9VRnyQxOhLJuKgdx2g2oPJuK1VobhNojoNJ3
HuLeNW9ddz/pmhG7lYbtXFXnWnUOm1jjMkzRcrASQU6urvWTDqJLwAF0V2Hh3iY44Y661eJuKJNQ
NNCCs7pg9pTnf5uloSowVub2+NQUPNl1rKdbbPbPnTa8l9bqNoShw7CzGpM8jRhMbNXdQZvNHbOE
BD1/tyY0xxIn3j4hmyNJJemzC3D8TrdMhz0Vl0dmtljZZR4deZ83A2ERXxgq5AEEAxxwNkuCGfA9
izV4TXWL5nuezAPvNCqu+FOy8+ZorHq9dzojPo8LqJpFYvGpZP8wiJ7iMRvvohm9VjRiK9Cth2RH
NnLTIsK4E171t28nmJaThWUBybx23fKsR9k+OobxPlbgEt3mufON6pls8rWMwPUutgvxz0VpHcyG
aTYDpfJjaNjfc7QZy6PlqT9+Rtnh2ho7eO1fJXUhyoG6PSZLAyMp+Cw9kEaoedzI/eUxlyHb7IRm
QgNez/STZUMy6jr/QrTIAXACQ1mEwuTlXfJh/gcxKYErG/toLxcuBT91AHfiCWfari4d2SN9Gs2M
uIAfd23WPRaUWpM7sl7P+kdq1uKu4FXcYmhZWHPG+SlxlNqaBpvkwYmtQ+6Lt8LWGjTwYp4Ktj9b
21ek2Qxmd1FgiSBNI6nMq/iEjurVxex9dOzoBRFMis2QUbGXjQ8JtdumbBdoWX20XTo+8x3fEYPB
l6wP7Ui2H2jq+RvYcGTNQ+2WezJrngI7bc6KWPg+q05M+9jcWLMZenZIrrJ132T4/SlkkKS1rPki
MUy3gklhwlhO9V59hrLA3VkvN4UFG/PZfK3SlmnuND1WMSoCJ7XOkEacszHBFmKqsHMMivAWj+F+
0Mo8JHn5XZZcuZHhpHeqxEXOKghhZecjn5JDz20nCN2eI+B1Bm6eJjH8g5ZLtc3WG0Wr4b1oM/f8
Uwzx/QKGmtbdRv2sU8KT6ALgksAfi8YluPMVigd0VemxtetnvJgxI7I0w/BOvB0ksiv/PsyFBEKl
4KQaSKBQ6y3t3hoHtFkuqK6fogx5AslQCQpzxGNQu7osuJhj8ZVVkNtaTDF3pMY356E0y51vpOrO
G8s93m6xD/y53kvRzHsswM6pJ/V3Iwa1zxqQbOmUe89IoJqdqOZgT6AGLgiCwciNq8abE8zWfevT
Pa3/Mh1kwreFA7WoyV2LjP0UeMUNSSmfXY7jRJgdypSg2s5DjfaUYhviFhD81G5yqsrgTGafgRKH
mtpoHZKiigr1DE8lOYnpMXGg1cNaKQM4NvzNBPnA4pSzLPdV/zWgoz169AEbNoX7zJ3++Qhydjrg
Ts079cdl4Hd2nXqAUFbzUVHIpkuXIW+snWU3LtgEyOIkEzJX5LgYRQiI42zHIFhS3dn3VW0hq6ua
JDo5hs0jkNgN2TbZR8YyZR9pCUJgPQZ46/Y6f8sEEVx6sT0AU7I9d6iElwSjPYuY8SRaC/+qHd8H
Y1m+YGIFiEcFvKpbYwrGnT1x1kcz5CN3mp4LUwCK6Ux5zCOHRTDlSjfRsIAxgaHepy+LVmQTqJYd
qy8a1BLIxPznWmAKtuuFU1T1BRc4lNBBRO3RNwyGUNn8zs7TumcInG9zHY27YH0sWyjc1ugMYaEU
qoz6PU1A0+UCqbAsHVQz5fypi2HZDi4ZeVkViYPUE7DBJeINTdVHDysK7inAQIVO7zBIcfVsowy9
cXXoRpV/ANgQh+4EGdR2m7PVeN+WbIf9FJURWnRC0omUN05THI3cq9pBJrratzUQeBruVCKOBeXw
zFSZV3yw/lXUL/shYyefxMOf2WPwn+dwNRpX3nU0nygoXX64opEn/AbBnTnyUUsxi2zG2YgPbQM3
plYluYNqkLsqKZzDbEsNJ1eetIaV6lpBskt90z/hmqOws8RVWWl1NVwnFD7ViptG5sFyccBstPcn
dZBvmg0pEmNsH+eoA81+DCxYUIniuu84t3EoNr+EN//Ry7mj7zwhaAyuNeGmhK2zGG0i41xPSp9a
3IO73nemm2VPgvdwTYesof4x60BaxDK5tJfoOkXDF50rvyEfohDD67v0B3Guba97bKvHMh2P3OLd
Q8R9dHQZ5eyamteFodURU7qz5MHdMg7+tkPoC8oE+b3ZKmtnxnCUMV79RVBq7aYGQ89U04Rls7zL
MYe9CKKKeEcWHCF+3SAMxUsZW+Utidqz49ndAy4ybMcd+gYh8eXIAsBjeT9Vtntnj35+Jj+T+EKf
DQYlugbyOy+IGuENbCpdwHaMsvRouDnpFppkvtkrrXuT8TMSSHCUSfSWWPrYm7U6xFnQ7yyHaqcq
NYjB5W4JimNKJt09HUF37APWMnUem3u5bnu6WbZb4djm1lqvwKm1TWyP2atou4lxNffcrE7L3D7i
vJkvhFcSvhbpF4HcRTsdWsLAu9J3HLOulI/dZN7qnIVFFrypiaLLFFKcSRWrqIkIVg4SqNtBphpE
EWynoOpyXS7HJvJ6WB9EYKatPWAoykKWoePZWOSTVWjrsZJfA1J3HKrVY20VB0t3wb5aCm9ncB2c
LfwobQ9AeymRZJcz5hAbTooiPW/nu6TCW+hhZ+va0w5DSx0/8s7Qbw3xYcZQ/ma5lD67efoRZUNx
iaPk6+fGIqRqE2FVAGjUwERcIPQziFks0QJ/5HxxWueq7MXcJH03HDnk7DPHCiX7kxN3+VviOAm0
pN3oBPxs7Yz0PS6ORTrYD6MJn7bC2XmseMg7QAdJE4pKnyRUiJcFHwSNiHkK1nAK7up7e/1pp9U7
tpRueg6ysUMO5TdnWJ/+RL0Xj4TcjRFobzemnGsym1mTBeZyAQKR5+LEblTfJkpAe74VXl9/Zka1
k13G7MhRKONAoqjMJeizzP5lbmtePTJ0vdVF7DLiPQNwcRFb2AwxtJnci70b9PLcsIHSa0RxBKI4
GY2zThd1SaeVOKaC7gCCxr+WVWWcGtk/V8HI998q8zwULXsCpzwOCd6qTK3LuDlJr/no2cRdEDUT
z4QdBJPr/u4hmTYsUHCSf1j4W100QeDgl+XBhTV4yrOIEh/4rqwMRBTVt5zARUygDVrdEQtqBp+J
waslmc9sKfZwY3C7PerCupnLyvzv6WaobMbH5ku6C3nmTtvsWgdfbBRVd0VheLckgcuqTZyMnfMV
Gx9RZPSX1PFCmEERhkz2NZnMwQQE48MKgmGQ2x5BCJinPOWc5xZH+WIYDGMK88nIWGLWqT/cj9Zw
zvKRaa4jFar55hgsEIa1V0/7AWUzIjqGtc6ob+yJGWbKAUtumfh4IwAgVy50R6CAb0jSJlZ0jFLE
HxuNXDiwX38gYJJp5PhCkqEPdfQcM0PHK7/S8yE3enqCLytmWpvAJbhIAKAcigkhv5QR88aeKVbp
8x/J8j6cIgNv8Iie1YgBhKeEyyL1hSZYqkhu6wERtN3p+ODVA3KRdWIxLIDJChbURyOtCN/N5w4a
gFEcmraFHpRWwdHno75UzMr9InmsjPlWOXTjuXDv+6kf3mY2t2fu5/vRlX8GrwqeVWYFz8h4MIgy
m5Du4ygM8i0tcH6MnLODLgQbQTPeGjJqnhMPcQLF3RXOwbvOaXs5LonOYM7wxHxkSxCx2o/LVJwn
aj3G+tgRq9k5lWrcGSwIMBjNxOM6ZDemyJTlaH/aTM03GetiPNjpu/Drk1TtW+P9GQZIJkw45G4w
zX9CoSOw1vEH3q/vMpmCsy9UE1Z1cy/ESGGLuuEpm6pnsXT+keprOueze0+pE59jE95mkCTZJhkq
TZIqW++8spm4NrY4Dwak3r63Qi/GO9sFLVvrIWtPBnEE0i+pj7gr0BcDpi317wGwFwJ4gztnth6n
AjWnNMpf0rCJx1SEPttVyI0zUw5zJP/4s7vJJ2qjtcFsch8JwVAh9sdjhuHZNxsdAmQjotHZ6Iyx
sSL/dXE2pLJOobV+Mb8nvNi6UDNmiAFeauo9m4xQDl0UfUFfg69acUxCldtQ3AMkbJm4IkF4NmDM
hLJPTnOB2BMoQYa/zHygAnEOo9viyNRus0YKtlutDXi/mK9Fx/Xla3SKAdMrpFUBlb/oH/qYqnpK
5MEjzJWxUbqfnGoM2ZqP4dQx3eZlY3aLpsRvk0fail3beMbRKdx7E830wczEPYprBdm3eXIjm4Y3
x1dnFHGFko3vUw1i4ef16LHzDvqxw+sfVK8kel4zjCLbqRG7fJDTiZKaw7UikY7o02oXm3Bu/nQc
2qFY4+Ey1NHHYlbnpll0+PMlplxXlW+e54bh4DiCpS/i/VB30QFQ6nuFGLKuKixjaFMLTVxkmdI6
Ol7+zwc4SHRnr2mLpc+cpux2SYefV83+cZyaP8hVuUWxOBvqLmuDzyX6+InNsxffJdM5grzmk7ay
fgEyglMjmQG/laiBTUPCKiimHhOc/C9aACNfcoPZv+yMYMam4VUKccJw92OknycwHVUy/u6SoCWU
RT371EG4Lyy9med1L+FWZ9eUW7iGI03DQEdoWbzTpbqVQDRWsbK301DGRS9CpoOIHHneQ3x7d7Oc
HOiwW2cicZB0GUWTtZlsNe7ThQrDKIPfcZN/Vy5RiLX/gorsLwDZg1kRF90sLDK4JQXPCgkFiQ4t
QEMHOzHfItMfQhuL7wYX1pdH6v0GoClVYH7Uk/GoJwnpAb3YIpFRrX71cEY4QqY8QPJm5o1oylfT
WQjyMU1kfsLF5jg98uRyBVZErq3CNuGC33B1dKlGOH1WVi9H5hM8PHH8NmBXfK0WoBmJ8k8eh8DZ
b3wSbeoqOiz1/IoU0tn97EgWXbUXp1z/W/d3Ftr/e0P26lNW3S4zqD48XxthbXkviTHhBzB8JzTL
+c0eJ7E3087YTBLvNnaBIyxVzmxMWx+zsPHdmmFsAc53FFNuJlYIOWvWJ/Qy+FvdJECTWNTx3vKm
Yg9jAmMSc/q0b8Jx/TLruiVx2Lz957mE28IJ6gQbbKWvborPdPZfiuCbuIw2TW7GnETQdZpf+K9H
JhcBHv5SPMjChLzcq3/4b3du0M07YaBoMQITNB+uLsbCxkbrThCNFXXsdVznVJe+HRr84cQu14Ej
77EoO7wRSYA3tqIo4qHEF8sM8SB6+vY/lCkBUSaB1hZGe/duzN0bE8dt3uegjdzgl7TrLzMd+PCS
Xa8ogMXzpB+XePpyA4ujwK9pcMbhwyjrd/1HJveFJZA0RXemzmLCLdam2n5tTf3s+hCTkdNF83Cr
Jcld9rRLuBJwxSJk6vudaUEgb4rgVcECjgz5mvBbQz+x9qOTqZMXpPhxIA+fxsXYFkTeNI1zZrvR
h0Vi8xKLEuSWRiJ07Kl4FyZkDRplkkMmlsxb0aVQzu/GjnawsWZCfebqSaoJnwWbJPTcNvgfGlYo
V+qQLHHM7A6qeZXGN2U3TCNKCz+tVvcuoKqFK3xOn2PGT5QvqEjhjwFTHJdd4gysjhfs6ow0TDKg
yk09iwLm3fT9w+QoT3XS7WSLGIuVKT89lvN6dopzu7inpPWCY0xDZAliLxzyfQimRyuynj34Pisi
Mdywb+qJKZptnPDKIKQjJyALytOAVXJTN8Q+8qx9F4kBXTJGGrsCMWnyGX0xH9iubqPTEiBZFP4H
BXG8m6LmAR9yFfaYlKiwPesUt7F5TC2HQLpo/mQzQYuRSWASMwl5VmRmF3YoxDpWZkOlNLphUDfF
YYGkNEQEMVNPMsPrzWPsVOHiJVFYNJTVE6bAjZim98IKBvBa81u9/rEo1lx4De+ONp6oEDAC5NGD
ueanrNfdz5d6PdtdJMP7zJOPjZngkEz4+VA7b1q3BvGNN6vxQOPEEeDUukpIMCPmjLOuoVex6Qvz
IazYUK/fbRPxuifxsrqWigdUC822QKC8qfoYZSZ/RRCHtds/1B34baH4oKN2+iVHwOope7SubGma
11t6/c5/fgXtYsAbTwjLRJRFZXywwEReXRZv09MqFBS8sHWtmwOOrEtNObNa4xHXlxqTKnHCxAdm
hX/jvoK01jW3oCJ/iKZ0CT2zZwlgYchdCv8aTFj/hmx4t/3iVx/jD07ncdkaOeVvYdsuHbLzO1ir
E28fOBzPTslSTbrBzqA8DVVlyTCCo3tuSXR2bcs59tb45nncGRznQL4ixTw+UJgjc7eATr3mZ0mZ
bb08I+ksiLi68nn1+Q9BmFv2v8b1zq7HHHNanOPPvc0Aq4fX/MsxjRds9w/J+qRIJ7oAADoharxp
dDhHH64KBii1MC1bdb7D/NDrfDpG2WEyBcvJWhxdp3mbhyzm8W7vVTddHCZCF9dMQBm07s1pC2A3
NYyqAk8Y72SHEGB8iYfxgcr2iW6NLBEP50ARCGPrpuU/z+KAoFcGJoHX1l9IHuCT1PQ1bKthvo5u
fereldnbKMrhxZWjwzsXD+XeNf/qsaF6qjCgc9JFx3RgmDdi3m9pATdK6vaBiWgbpbQsWuKiRtwe
5ISejFhz8hzTt78O5hy/ig/qpckM4kaT5IlzApdmzhjDY7MtmWzXAKgLK9bnHqLPXhMylHX4YBne
orcsULwbwji2ThMdPYVpJbYgyjKxc7e2YRz6wjPPptRQeaDTGoX8THOEiqZFEeOTnMlK5NKmkmkC
ips+HR+6GBEAhUne9r+irPxt8hZvhCTQ1LN6jYGZ/fM4NF+lsL9WL6HTeRezduBrZL9LCwlLNSPq
hZQ3kp9H/AQNOxEydNZbxMMIUm+VPZ7peCxuSZAfJpkWqUPCDNuaXaAmg8vAH3ZUzm/B6K5Zld+m
ZZygs0Vnp0YL0+TbMrC8xyzjxet81R6tws82GD5ffBa2Jz33JzVEFrytv1EF9yNx47NHL7ltBbEo
QfUPtmr+EeAVx7q22jXUV3BsAiT9EHfy0+iSBLc43t+g1sRZaVCChMYxvY8uabLaMpcJnkVanx1t
rUI/Mz6YggGZi2uO4TLxZj5kiw67HnZKfKeRK954CCAuMhBKVkZivwoDYvz762Y+CoqHdMzjk93d
zAHpjgE7YUaUrLFV86HaliaZMhSs6zrljwhUAEyyZLeNZzeFOZl3kgM3wnSrzFYcDKgdPPfk/4qR
DZEV8XKOMZOm5xaX/xkJ1rxFyaDvexyhMeaImkQm3MLfjO+9R9n7xFE0126xoJvEtXGEcHBMe1g4
rNQeLBpsrxBgjuL4yAGFH7Kqcai7iC76c52b31GLvSl2JvS6QYAmyazqY0QedsRgiNOKKoUwh3y5
SvTpmLmGvb/Ml2kC6u/6xDS18LwmF9WW4yIbs11U5Xgjwb0TL9J5fodVxP87XJf9lDL/awucTrPr
ksckoDOLZTftTRZoEOPcL7t9cXynPfcjGoV0wn/J/grlz+onNLUA4cGQq3KQuajyCXGFPPgqb1ko
I2EoJLFSBtcRxFwbI06Am27LVoY2vmfp2M0j+0byu1Tpkma2dmsodKr0mPm4lvDUfvgwqgpBaiWn
oN8MLEhSkEGKNS4zCw4Nw2XZpFXxOxjxgZvrN+bVBFc083xnl2SqpbohiSKBFs88uDEvhjeRo5So
l7xurMsMnMRpDPq7QelNY1Akc81hJNshByPdC+tDlrU9mJ3mRpfHJW3mzbZOl73lzjt01lhBc3RA
LbEJHokBSTGWWPKKp4JBwQ4u0G/M9s9L1+LFj0gxrbNz9CCkUzA0ZW3E3BELcX8GN3qQ7tSGlQaV
P5vq1GESQCljH7JoZHvo1SS4O/qAap9dpzXejDbGg8jTUSsvZDGab5uIFDLXIJXPKs/eRFoyOkuF
5dfGpqqtP6x+iYOtfQcZNcboxZ4ezYyAv+lGh9OGXkraS2STDCCXryYF+VZFDZCubPoQ1TUG9sn+
xv2djw7EZShPhz7lc15UwyfiH6jxHb67LA8uLIKNY45DU/JHDrmcSFvGeVilEzKk9W8Z8YAcmopM
BqxD267KgXlJzCFG/SSK8jHD/x6yvxE7N5r/VWYynZxSXB0JOpAWQlM46p1jJ1y8qiLgN04e1AjS
OercU488r8gHCIoS95Q7ICDnaa0b8lVNo2LRzN5iF2Oehre6bOqx2MdG/NnaT2VXLnA7jgtPlDtS
Wo848w5pVtVb7XMXeYXJrNcfTWzBwR26MQeIA+yDYrFx54mPMp/JdtQ9QpfpOS6ISwe0C0pakytt
FuvToEGTp7m9BfEETa6DUmtmL70gHof1UeF2zFeQiUoLiFeUveboEA9INGjTeT4QkTn6yUlkcmFN
dR0hK4IGFwA3MHjDlnpPAsjRPemW2epzFi4p8fgXTusUH9gQwhjoDlhekFEY0OaBvOKOGXExuAlA
J3N4bOr8IfInfbAsHhvpthHivgYzYJGGRTsm9209f2b3U+/+cXI+rnNdvta4MzbmEHylcIoPSUCy
S5Ljs1wgvHJsXlBbW+RPdHwmUIMNm47mLYydbF83l45VfGpzLweswqjn0zcwCuBmHDsGwMKc0/S6
cCzXT+JEDc3Zhzc/XSv0xuyH7gI4H/F4dyanpA79tbr++fKff/RpnAQEJzx4dRUac6MYcuAj+gH5
Oetg4eeL9d+/+v/9/4qMvXNH47kE4AgSyeA2qoYyHDLTBzNJnzmL3jrIVj6btISqQrnft6TYtWoM
ofON4c+vkv/+1c8//k//389v+d9/4n/6La470SykHq5N14JjnDYg6nWbPIAikvt4ZcmZVYcyb44W
YEuMZ5Il25dJ++qOKxwpbuGsp+M+EgpCTyMv0LmYjgizPLjIkSG3ut/ugMy0c8hGwhiUWXUo7YGB
IDG0Ud8xLRyH7I4n78gRax+mmZqkD5LpYSTTtUsKd1d6MxmSdsemkjGHx6p24/bpJebfzwm6Y3Qs
2570WaONvr4sZQVXN//HmQmvxOSY6zXoC9F0R28F2NvWrzhzeiL68CuVhDMaZJJ3PWFpIz0hw3cr
rCL7U3J0nCOxKyfnq7ajxzkm0danhV+X2EY//rZrYV2itNtZHUtQ4TMXIiGGl+ehDTKHmaGD+HFA
UWQLoIdrRSki460v/pk6KJ5H67Oz5r8MVxMiYKPXuOkEQ/X56OiuDiulMpKl0NUsLdkdLSnTdQ+A
f6SzH6fqGy/QldqFa9DUb+ihmUsvHAWzzO8pF/aSjmiTWL7ap1YPA5m0WOOGigh+te29jq040qXD
DrJA7Nh2+kczoIBNn06HKRiKk90SXGqAeu3GccaflXaY1IcHZyk+ZT8+TwWFg0kIDh+FIEfT4zJs
ieOLTHrnmC7kADpO44VDLz3gHvIlNyzoRWtHNxUTOdzKnyBWz/Iwte09NmgjbAK/30Y9OXpR9914
fHC7hr+w0o4RVlPGIOspZgLb+B25dtODza56w6HZt1C8bLIXC5VAg8WDm0zF0zL3z0kgNet1e9i1
AxlWhkWsqSga8qnnotlrr3TPWKeRvzNOHYP8CLlM8N0xSy8KeNQtIYlw088yCfLLHFT7Tq3M1LXH
G6pasT/oIpzxaCWCitfCijHduf7yTqO4WbrA2sfBmJzApIV1rdB8T9bp5+e32gdH+IxQJvOebXlo
L7Og8y7efaUevcl5zEggSZI3CB/qIk2gpsRXkKmYerc+o96xGT/9/EUBKQKCn8kYGTknpGh3zAyG
pBUndBt4qhdmsYAK4NDOMsLhagNdD0YYlRhw4L4dHc+cWVoBZC+qi0o9nID3WZmFVdHz3x2Y6c8b
P/bF1vAigE3GCj7PSYdhUqhVcKDI+2wTekEX11khx2E715RvuSKlIr1Kz3oHwFVunSD6pWuLwANx
7HL/cynzj6kd0DSCSfHH6NOJkogtdtY/DzC+zIXkxD4BIuWxMnMdF8lz3jAqij6spjcPvpMx3E/n
TwVeho0/86gBLOw+ynChSzMxnyuv+WsW/hFgYnbrETJszAZu6wjnXbnprVwZ4/2Sv/nSD65GTr1O
+7D32UixmpbZQ6Gyk2lEycEAzHTNOhGcpzI1AQozdYG6XIH4O/Vpy8axJbAPowMa7+TB6i3amV9i
5U2Xyy/smvsZaMfEKCdm41gj6jjoOXnK1y4KSC4ojQXdgmTzwN6RhMR8fJE5cw6yNHB+rlsHSAUw
DqjOB6cnnEbmc2ivj1/nMaoPNC97XBKGxnr5ktjAmsFGuVuTipTAEz89RqW+T2LB3qrO3rN6Rb+P
WbnDTUEkrr8GYRVzvHD6kcPhWYLMyRgdcC/YOswTJCCYDpCTcKhmZOWYaGbY7YyfQ5BOodNP43++
BDVJRKPN3IDcr2tpYd612ERIB1EQeSNlvmRh1Nmgj8z6abDIm1oXGj9f+hqBimcapMXJ6G1SE3hH
SbKP76XgqYfpuzArgu8DpM4wai6UTJVabxDVEd0dA/ymUMQ5QcTzOnsSvcnYaf2yVAMjwo7N4o8b
2bLTN3yATEg0JORM2P3FLtemp/22U/gXP38QBQCN1Xqm4Sn8B3q728JXegNftuJjWGg3DjvPob1K
9E2fdc0Gr0ZoVkbTe7tusCup1M4c1TdyqeQ8rFDOQaN+93uXYWBqvKFXLJYofURk3G0ngzhF0wdC
NmqhuTUn9gAmyQW1JD+RcVxyWYx/M/N6Ogn3InQqHoKOlXa5WO1fWe9J3fFA5bqjxa3ifIwAF44A
AkBTjTJ9UG5zx/wcQiTDJuoyYFF892T1VLfI935P2nkGdbh8GlV1Cfxx+ls46TV4HL0l+WxJItkt
BvxZ5ACok2VGjFlcvdkJoInFGw9DxgR/xjKwJCxRA7tOP+we0uHotd+zfvfxCWOffow7V9Atjd7O
LZ1/kY8YNatiY5O1MttHg01vWCLYwmds7KwEkImTRn/V4qKj7hZYqcgA42opr7OPRLS1luDZXyXg
QdXKL4v4vloTu+zdRJP2O6+N1VlLuWJyXplRsbjKV7dAsRxQxv3yskd3SpOXsiUuU6SQMVnq88ng
ZPOb7Jedt/HFi1BTEq/QH6iy6zOAYMLDq+q5QiNXR6ZGX6xN2tnmNiIbdQNn+ENe2MhVErQvdVKH
GZUtwImbmPvuLrKWfQNkLMxSC4BOgrBrhrqHA8bCFMX7KBK/PsdA0wd7/hs4+V0Zw7BRI9y1JjnL
Fsk3zbsg8p0XKugd76GXmJY5Cvuji8LiGc8XfS6epr9efLIWoz4tVLg7P176S5x4OGZ667H1kGpP
LWtFX4g7u6+OczU21yFxYMiJPjkqO2EEzLjtKoX51CGXRr6syys0TLarGcPUoTWh+OW99alBqh1S
Zfuhv64pfr4U9ISheh+hb11LoGjXok0FAC2mq//5Rwb5R92589ahVpndZXyUXfKRkOtFl8aGp6/t
WyYjbwcDcA35S+t9bjSrTYQ8I5V0W5j1PucdnDlv6tqtikR37nz94fuLuou99TWvmdy4ynLvGmW8
er1N3jR8wn2X/LP8NWhHzG+sgwikWki7GVzU0h7r4B5fK28PKkddK0Su+QLmyougwMUHJydOMZnV
o3wehUJC5MEBk1WPQCKY8m1L6KnGXr/BvEFJbLvMkmpMM+AJNWSaUu5lBBTg/21m9f4vP7PlevgZ
bWyDto958P/w8PZJlKd1B+pK2ODC5KLt69CZYWp3wRMvF9hYlYaY6stuw9xmL9wZ0LLJ5n8pMaVQ
SiFmz+c0R9GSvQ1aUuAWuR2milgS5CtFsZUCcORYO/9lhXLyxN5W5KPs4lqD20uBl1LCoxjAKNzl
gcb70VsXR6HDByBCWq9lkp3QoW2x6+gzL53/xd55LEeuZNn2V9p6jmo4lAPPXr9BaB3UTOYExmRm
QmuNr38L4K0ii112r9W8BwwLgUBEgBDu5+y9dneunCLca41+zYkXOn/c2Ela7WKvefBEQV/LYJzU
ooBTBwn2eGxIgshVcddI8Ih/vhmN/2GFFoatC/pdhrR1NqXxz75L4KyCHkPt7epO/sxbT7w0ZdgC
ycYMjunGosLRBt/Gb/lQofmRsb6ijK/foXYEShTHMISMWL+j/1pdpTFu0CxgYDES7C8Uu+85cDHj
NPJBHSplHzlgJCnJ3fQRAD22fbXOLOstFmV1QBzs304hKkguIPGVMZqifkyeiGBKV0YGopVTtFwi
/3QvUjR7u4dkiCT0ptbw6RlVAcEAi6akFvNkQxL7C+u6ju32ny3jbCPdZgiokctlyK/e6VTH1uyj
C9g1GpFladKuLbfa5l3Gzw21gaGkGS5RHNXHVkXK6rcTjU7ddnqD290YLm7qkN9Bh0LCvtnNBrbQ
rIud6ZnOOqHfuPxp5ol3tddFPw6PsA0uvZr0KzdCy6i4gB7DsL1XOuOIhufP9wE+91/+OIsfaCEX
Fsb0+idjeArMo0kxve/ggcV75KWUTwmn0YPvfk4okOFlBYcS/wi6V8YG/lO/yJWAXM6CZNM2YxBc
xvnOCM14ndo0W+mftgssU+pj6ZjdSpYJpW52q0U1QnSidFVdPV3Gn+6R5nqRml5fhgbCl6JF9VvL
KdJSh/TZqt1yY28R//QHXLniMmZVuvI8Vb64ebJPDLpxaa8+qXX4Emht8MjoptkSL2bvDNlodzFC
8AVaJISYHUGGo6c8U/Wx7rFKAHIJA2NdMudYZiCBlwV9k90QA9DUVxw54qj5NyUZKNA7hX3PRY+o
BToEXRH7pxx0y4XJLCcEFy9lGfbusSrS57ay2l8tzS7XqL9n4KvRuCMF1cy7ukXHEEmT7GWzNu5z
avnbHI/9wWZCvSIfCJsu3FdGSa31reizqyhH8xen1h3VT5eYwB5DbeC6QAZt7yF0yRVoBIhMbHY4
LpRkh+ky4DpBDdLfcN0uNyPx7HW3AZlRvWB7Qzhe7Tl28e92Tn3SQlwuBphPvSvzb6m0IKYhUkCL
ZRxC30x2tV4OWxO+BzByTaKsqvV1zDAD6Kb4t6EMwpSSP93RyBEWX48wGjyBouPJ3TkUTHcq0mWd
0uZZts9xq90EEniI4ZH6STFRO8YiIhMniLwdEnpm/HDI1+XUcwxU7UdiUuc16N1tpUqfXB2AfCXD
AEVkAotXOAWaSVU/1vZC1qDfkoEaZFXaaz1zqN+7/gvCNkQbVEeXRjKe1ZolY7szdwm9yj8/+CZ7
/ZcTC2oKXG8WRApdqDMz49Oxp5iFMjaa9HeEa16DaNCu2hBAbSKq4eKZzRGKSLKDQ/+Qac4U9KM2
D8xorkrXMMEsq+amMvBYthI+y2B6Z9KzrKlYqSOTwbOct6i/vaRFOTgJIcf+VeD+W+gKDkAvDB85
iHL4NAs1KitgQv5By8wd5ehoE/cu/WlZmKtYS8xNYW4r+l+rkXbWX2wCYf3PixBEAgPUEX4Pqo/i
CxdEtmqOI7iYEqrz9jrEnn1uwA6LRPtmybq+HT3LPxRe8CYNtBtGkD93gbsqpddvLKlSkEuc/CWO
rnUr7mOSoc8y0fSHRHrGooBAZHMROZpF2T47wYuLTOGm7dofRa+qO60Y8Lkphvqkh5JUDIsjrYKS
1w+wZnQX+T5tbD+Ln1Iab9cxKJ8Vrybg0Y1gvyplc+/Ig+um+UNDRWhVJH2+I5PqJs7V7lrSQj71
3vDdVqsWmSkJPQAh94FpPVVDaF5rzTCunC+/xUYAdF4T7KZ1UN+hH9JPsAYuWtEAt/QS7CGdcm5w
FS1JnDTBCI35taJVs6oH7TxrSzhn7yuQIgTP9DbykGK8y01xZzd5dmyK8k7Xa/vUI4i6S5gM5s6I
4hi9JFDO7qiAxqRelwZbuyH9oB3tbTM6x1otaBV0asApz741yR/ZKhY5i37tGetOQZCKTdHLDRTo
MrdPmknwhokWj1jemKlH1/6Ug0MCDcyTBRYwKNNNTDR5Iq5UHMhRaWPi5G2UxBXJkuuA6ftaFUmx
6m2J+E4o0SYAx3gDXXWH5BT5XsC8nDA5ap2CAPVxSthC013Bn6Vobvq2uxaF0LZGDcwtfmJwxfgP
OiDkdozP1Q9T5FS+xgEp19i+qFKvtqOPCAVnJGO/BoNjnkJSaEPmDeXo/y5i7QbdJtBrXb92CcVR
A4epjTBnUTDtuoHN6KyJENTX/UDBJRhERGs9RQsoUVsMgfqAzzy7jf0+WHYW7/Rdi7H6aD+hFFvo
knkfClPrlDQDDZ7cVR7//MwiNGIPv55apCYNS9iGMCzH+DJE9oVCYaiVypZuar+cTITkAbruEkU3
aaaj8ROOjX+X5iEgUBB+61wa6aHzxfc2lR70BAp3SghXInOc/qZSNH/fOFzWEt95MB072JUgCwDZ
dmKn69ZzDSSsz4k9MjOzusK0Q7pXtGTL+nF9cVxl6RCrwQTvBjClfzO1+24ZkOKtEJpcBymqX5iY
lKw0kOxtDTaqbnmfRzmll2nMVUiPzhb5pMvW7JoV0Wfm2TQS2uaZIMPZyV5pm1OptrMzPMEcdT/7
Y2AKedHiGhatFRBM0pVEAUOvgRpaPyedJm86WOo6brPJp7dJ/EOiNNWbHKp94KC+FcqNpv2gfNHu
lIxueRZuRgYRF8kIlytJ1+2Ah6A/seAGcUJedy2f4mkAqyF6jjvd8m7qNERywxSM1tywh3thrmYf
vCmPukVZL3ZzohGp2Cxiq3OesNGeo6GATmHcpgTKHhh46wffdLAD1rLYYZ/3cSY4+trAhr0Yi1S/
RilDc4RJEHq6pSDUb5K5HsoYZUyHNelI6LG6QcY+idomJQTiavQu5kOI84bKF0DQ1kWLGUbZCJg/
Ki4BepARbAUsI8x4qCRDL0zenAhhgBNqRCy42hG017ia99j/xfz8JeZHnRBV//X//u9b/3+8X9nq
tX79j18p5/rh8pr8+u//vPxqX39+wfvMb/kD7yOE8TeVY0xaTOMMC8b6P/A+82D/D56Pof1NVUGW
OSSi2oyxbCY5f+f5TJmopsWzNjYQitHWv8PzEaZBhurnc49KRoqUloazUncwTkzAoc9TCr+Gu5KW
uX7GvragUGiuZakziSOkE01yEy8D9JTLMKGF5b82zRgu68g3T2jG0Yto5aOb0QAllJwrvOLC4dPK
NXPAXKGfW1uCUVpJEynTSk5RgkEN8y3f7ap10xAV1hlMmtWKIE5QxdRqsPz08hEVBq6l0CUpWKQ3
bpWZWxRlJdFr53ZAl5qZcjXSiiVnJQgNCu8I83xc72F9T3m3OGGxfrARQG8h2NYAbXEoqF0r16HW
7tVaUdE/EWssmr56qr3ywdQbsNZq9qyTAsBI9uLYbgVZoyM8se3oHyohtBSjuPoEalNpL+O16Yk3
qTg0ACfTYNBJWmka9VIVXp1C2UmCF1s5WmMfG6sgODGMbxUjWtCHIZlZU58biAahGI+OGe8y18tf
sqy6CdThPOYYX9BCiYWWdgfbJ3s8KD3c0+qI5/+FjBIqpYLKazF2FUJhcQd3mhPW9A7LwyViWwyM
NTslVRXczGpKwVvKiugawKYUgEIwrC7NGjLOtnWGLVtHVxswfkNhkRUGGzv/PdkdykzFm19X+KeC
FO1S6sKl/kmYbbCskBTGvm4du8hxL/Bd6SOOQ2XisIKEmEZXo6ixYpJdiKC4+y2r7qU3k2KnuJP9
G0KMQwRW0PQSHgrdwzKMaYKncbUfXWNjRog9aU+kSyRPeAEzVIAdLcTYIA46U8myM+pNWkVrDR80
PboEWZCEoaiDUl2FI5f+VhE3edlFZ30ow7VdOmcrpv2qSLICY+wGy7Y9uDdeqOB9isAeTdsmG0Pl
gVCJPIYUx8Q339DT5Tiwh2brZSnoFqnF8U2ObAbGYX2S97bGhMarMhS/zW+zbN0zyKEfKeDPLbOW
dqOF5M7HNtYgNycv3cBF5dmdweZxj6PqQEfoUMtBhqXH2uoXvaqWXeIhM0dVko2d/hzlNqGJcheU
ZnTs0RLE0tGPoEOTJWqekSkv7Gsj8B4dxBzg63V221rF252oUD/6autXWrJ2RY8QnP8iogMSsQKt
XLZK1MOiYPKs6hhOOpOsdmZUN3zrHUUHjvkuNmHkMHCLo/QZgER1sjNErZX+QGGteSma9D720kdV
VdpV1sbmjr5KBeby2CMOPpZc1vaDX8oNI38b2FY3PlkBBnjTK5VXbF9n0RFyFwMrWueCc4jtQrtX
qDkZunopg6bbuiN2drzXk/40OyeaTSZPhhBHytDEg+zrFzuxT77BdGs6XU2qVL1ce96ovKixOONU
bn6ht8xOUnVP0LPbDXUSk36x6x8rlW0wEFyFEqbOzoFiq1vmyC+amSMeLYJ+3fUVAX8V/iHXxkxp
DYigRqVHGeLgiLVk4O6D3IjPOlftBcUYXBVl1dK2UVrmpgBxEd426wJ/NpkFOBmVtm/ByptiW1JM
WoUJEVKM7Z7q2kD5QmBsBnZp2WqBsYQxZh8yVdlWXjXe8DvrQWdLACFZYGFEyh0mJz82rfebOAzP
qenuKzlNnviXKxZ+D8K86quj97/g2Zr3kRfQvglrhv9De2zSfoW9Nkc+Yn0flNzY2l5y5NwPOMBw
S6DdJJCINMGnMd0gX6noaFYI8D4ez/dSnTAggl6av78+0E1ge/F4fv3j4fuS85PUelnT/NKnu/NL
vWnBD+3FzbyKeZH5+S9rRJOAOy/SHu1XzUan3whUcs44onv2c+vvd5WMu/Pj+d680Hzz8Z5ITpWz
+WW7Cnj7x0sf7/l4bn73/AJYEhRKDakOg4wbNNHTZ/3rb6DM32te4P3j5rV8uvv+tvlT3u/qDpJ3
M4q3H1/+06o/vti//K3vS375nfN7+tJF4yTLcvmx3o/lqrK9pxyRbr5+1PsP/PjpH2+Z731dfH7y
06+bP/rTN/14+/s7P61+3gTUg6f22fRvnN+a5+SJmVU8aSEVtvT8/vnGsIpKXc8LffoS80vzk/O9
3MHAGpslKsD+xTNb7f0N70shCMXOQkQWMxWoFtSp+BDXPIcZgRjE0ZG06Aekg/T5baIIVFUD0ioy
X6txCWaT3WV+9uOlutTiLfIY5iQs/fH8fA9YxR9r+Hj1fS2VV7KuT2ukJb8Ic53SZREVxw6KhBqW
BwxXtMjnu0qBje398RAwefDTwF59ejIFCrePsuf3ReYX5ve5/iCQvHdXNwoczgOKVRwoxRCXkA4j
p34CCGLbORaRmuMrwpQz3ysNtOJ6o8MhruMQGjrS/vECRa/ffhyi+XwqyDXoi7TUcBoeSbDicgV9
YckYGAxP5TBzb3/J6hdncgOLz/A9Vggcw3KPdGycboZJPzbfUAvM/uXDj+Xmt/HfQJ/cpoBaCWLu
+/zYo6smhSqFH9//SCcjHNrfJCaFxteXht69uIl1n7lc5gML+WU+KWytSRpX43U7zA+LHpiNVae7
ocPrrVsHiO3WQXUU6+BIQhXdviFvZ5IBzDc0SBijZRCDFknSeqQSe2yYpmVhfCDqdG9+iMNDbFtS
HJSeRPb5pkMQsITtkRApJ/CLcgVOj1VMQhhDN+r4//D9SfyeWudKdC8gzft/3DSB8jsX5kR9xKC4
cFw92EKFuSm7KjgOOmizAXgt03x7ZcUujbI+WijmmO4Ng2gdmM0mcCYri1YtkCWkCWG5KnBqHCRd
64NCFQczcahOajF8kyXIF7UTJV3I4kXk1rlkRMLljO0WMttFAryHDhlra1pq4E8K5EW0q9y9SojK
MBJrq/jiIIyjNOhaSoFdcjYphZOScb7XWVRyYGrv3jOSNYjqsVAhNzFvOWAC1rhiKX/co5bPIAuP
XzupMOb/AXs2El2vQcjPAAAX+7T95XTT1fgIi/huth6pk0VWkmXHpSvWdxhYJqMt34EQmuxAtR91
ZTfdnR/HtB8nZAa6PLyE2vQfMQvXTnYCo/QymPJt64kZ7yR98unGG3ybMj3m1k6BzyQR7bHlp/3b
HGA/LFVtaHchukiKo593wHlX/PLcUDfxyu89cmOns6EDo4Ex46ZiFBgv9NbID9r0kz49tqQfIPfC
T5gG08nFmkSh7z9n+qGzu2v+yU6OMisZie+a96n55817XTIOHJrv/4dpb7PdPe08DB+mmRzmHzzf
+7iZn6sjRVt3tv7NFQnkfRSiB+aP6UGpNRj89j+e7Eusem1Ndu181M270Hzv42beBvNDriYMV0Pj
3ZSnT848r+D6MN98PBxi9QVXGiaOQb2pA8QgSzi5kxl6uqsbvYNMBwfmbJ0E2M0OPe/V082Xh1lF
yiuRQdTDzJKTGXyzj5vZwDo/9Ai42LJbHOxO73FGdtqvWh3KdQq58jDf+NgyKEnz/0J27yKJSCng
Nr/zIDLW1bQ/zduvnfaf+d783MfDOk4PlUbQhWsayEFMa0MAI7vRqGuroZPl0WosbdHnIVDJDnYR
eWKQSAauefMPMjikzUygEVcp66UkemFO8DQs58qgcWSV/UFTjE1olPjntavtSnBALc7JYKBIPA4a
pFxfjY+ou05eED50XR2svSonf60ki33+snAAyXBwpxO6rQG7mHaP90NBUVdt2iLUHzFBdZMSspEw
Lr2B3MdpR6h1vI+9Hz9Ek3T4/T893fvYGWShkwJzn/aoF0rXI9dzmhsZ8WsvMv3glKl5lNMNkacb
sLsR+dNViU5wuqo5XXAA1ZZ6xDtbDK3BFPub1m+emtxRNh6tp1UR6wQtojfEPSLMU9BgCZuL1LWR
NltZ5bcIMshtGqXCcR5TLDfxjQxF06xKlQwB4jDiRSuzdA1gKdr5arATebXXQw1aSornLZpOFrXB
YNXAC03W9PRYEAC7cHB7rhyrcQ9pSpyMIexi6dgMm3HxTR1LRtE0V5mpNgp9joBiQXuJEyKrZeXc
2CEeerssHzprqzPtJZhtWruR8XSM8w6PF5/TjZm+LNQTNAkkASV69B7zc10z0iFTIakAuQEE4axB
J/Hgi0zZBGRu5EKFdzc/N786hrTU4Hk8+A3nmnH0Hl03djfEcWXHyvgxkiV00CqPYLVwIQNW18Nx
OARF+0hbRoO6ghkKagOBWhFInfmLAXKFlhNpp8zJriV1gbWKTGGh/PYrVuoX7TcgRcMUVLx2vU7b
gG7yFz2Cem86U843YD083LfqL6PCTG7jJhkr9R76BCXuA6Cx+hBPN/M9ZCX1wXVEjQ+8sfayvUq7
D9eh7+Mb41yyTieqyfsCHL37yHqVbdls6rCjvYNjjhaPvVORsL7/Nj+HUKT2HagXazrpTjdtgvC+
pciyihtOMwNJn0P55Cn1yGR7hAQoiZyVVvRU+1a8HiIXVSnpcWgzU4Kjycmwa64O89ah7Tn1TQPN
wJ2QOcukE8mByWZymO/ZdkB35uNJZ3pFqYADKaq/nZ/XpoNrvvdxMy9mfbx3fjyvNQpSfwsF4Dgv
/Gm5+S7iCoRLlvX7/b3zc9CbASapxA2bb5GaANjBcrjqstpbGYOhkB4f3uOvH8/OKKI7sALjLuzu
QgRRa10jYaGUUwkN7DbBighAMbKZA/CALkHkOBDJRqIAuUQTm2DECT6OaF97K38mlGqb2GJNyYL+
v09kbZl62gJZo7vyyv7YJXH55vYYyrrc+Z4lrg25m5qS2xZyaVQNUjeDmqSiRvgk21G5GzX/TYTb
3taN75Vuq4va69yr9L3y7ApFLNMoGF5lGZzGPrMeNWpfO0pM4MFbs/0eKcf5ddQH3doSHQwat3TJ
0WgerZ6mreFXpMQkrrwUiI8uaQXXZSq5vPpadpdqrnryoBbiEwwQlI5kVM0v4u4klix6rZwo3jTE
5O4BgKSPpT9e5rWy1djVA9M4O0HWXU3qwnic+bjaVl4QuyDIz0vtYBrE+CYDakrEtuNNpkaLoHfG
lwIB+SZNzWZXgKN76nJ/P/+IgW4lTKRAP+EaFjfMfjggGK/f2FbJaX4gPsZVS/dWjoE4Nr0/UF3j
p4zUFEbHir4lSjkCQ6rFVsSN/w1Pz2r+Vs3g47pHsEpQXUxHMrIxOc5bxyPJCtKsftN6gzil+uC9
r3KAidH2pvY0pGG9y1DDb4h57V4SsKrzO/2MLlxd6TrUURndN23/fX5ejZF/J56LrH5IdFwFNaEI
00dBP73YEFIfqQxm8BZL3OWK5b0SczX/dqNgdwoAj+7bjk59EI138wq73ExoXNmkpaMKv2RkOL3/
A007fdRUv2JaGMU47ZvoIMwQbtC0SdTq6JB7/R1yQ01mlO7uNHjQj6MWn+a1jj6t0nkXgwbtXufd
bn6jUahvVKO1O0MdgqNvY8acv34qGF5iu3gKUG2KRO036DCNvS8z5zb0KLA6g56+pYh0jdDXnnsy
gTdMlL2DF5b9LRRQTEXTEo2HCc5Swm8K8G8sLWVxyDkh3VaKCTlITbI3DGkYKoPhWxOkztrXi5Hx
G9VRkVk7dEhcs6b1JEQ40y72XxhtaevQ0+2DcNzqBg47pc1pPUR9rcNOaV9ik0qYIs2E8UOKKKck
DmtewksmJkvrvlSOzNdRntDR9oW4UiZOlvOnlNA9Kty+371B49/talzokcZeVdcv39dh4YdIatP+
PhbSWfVAEU9pRh069okQmj9lole141i92pWpI043IMLS472YLjrY+VN6zgG4g17jzO5Xaa/op8ry
c+JryVufV+G0Owuv/2leQM3xKGPdCM51je6eSwTmiekHS0jo4SB/tI2VcE2XtANxrrALCnqMbRW/
xX98oUz4q97o9LNudNk55rMwbnbiB3XN9+9TgGZpFMW/uFiATkFABl2hG/GPRDnOnyTGHCgyl7ZL
jqz11Li+uqK/rr22xvO8QDWxu0qcqhdcOfkJXLC1qr1avWQN/562pUyt5OVPhuSUIrtavZOen3Nt
Q/ZJ5k97N+KtXrTCKn5WoAtjqzFeCz3B2hSwjoL985jyHaEcogeHRXX3vjbHv8/tzHxCM6pgvrei
o0SPdGFnIqqOLv+rzT9rXjTSMTyDiizuCChud1lEYpGeZeZdZtHQmBdJsx5jsla+GnCqsEdM9Gph
dNBekVFrbV484zi9mRfl6Hlo1LJ+orQSbWoOiQOkGf+KxI80IxUQkw7OyZh+sc6kdmHVlnIrCGTY
MXgCIW/p6EY8StIpo/yfCXul6rTKd8QliNVWsVJ5F1/2xrH27H4dgP14NsitnjcP6OenVi2DJ6Oq
iw2cOBgUQVpe+0pRl5qBMXQ0nuclxwZIRdMKcQsd0dl1A2KHui2PfVM0953EzDMvNnjxOjOcAeM7
2o62qc1zp3r+CegTPTJX+t/GJjrPv8XJnW9q2+iPEjDCZkT3f4hUVb0KidAwoGzzJtrzvIEKZnIk
P4/lLVL+aB/47QAJ3zPvg3ZkTjhtGNeCQEe76ruLdmpla053lhr5DS4+4rUZVPU3kYjjvCiVutfA
T7lOJl12lG6cbIXSZ3srdexbWL540HPdeGuScq05pfKCDtJddTUwrdQU/sUMsZ4ziKx/JPbtADzg
rZ/E/a0jlaueqNohLwzMnlnbYEgYzvO6/Fr9rdDKfqC/IAECNf2uGbl0Sw+HP98aAljg7PrBFd9w
Ure09f3+GI6pd00qqPfv65i+1PywAQB7sVV2JjGdmua3Te+fF9O9w//2xucO91/0xk1iWv+sNb58
jQNgqGnwT+3x93d96o4L3RYSgZmhM6uiV/1H+I3QjL8ZqqmScULrXDPlR/jN1CwX7KGOULVJGq3q
H81y7W+mrtsoplUSwCQox3+nWf5VpqPytQQJPLYldYSA2izR/qQArEcdpFzT9BegHc6afIVNXvfG
CVFcv/UArjxmSG/RWVPBK4DFAl5ApSVqeq2B29y3bpY8JGr8xnXw1PYOO72eXoIpp4Xepaml14RS
48E1hu+0pfKtX8btvneMHdD4x862+2saDj12GtvafPpH3EC+oEn5OSvNnLTj70/vf/73f5rTDzNU
R0MIYKgo9a1JU/3ph9FLnPxoTXvxND3Zdk641GrjbTRKc4eILD1lUuKyJZcF1r8CKL+p7FPZ9eKS
+8av2h9zBN7tNbPy/kySa7rTGwW3K8ijcxnla7UrmxsZ+ACMjC7aiR6hQWm78dm13Z9t1AU7tU/v
MtmIB5lk5VJoVYstLkeKZ6f1Fi/u7xq6GTggGzWUUUOFK8Artml41Bu0ZVENabiXlaT6Gnlrqxfu
ESrjjasoyGjdVn9kcmbjKDT8o782Uzjt6WAr0ABzLJNEaGHdKYO/2KbWV13FtE3ReRC85JhIG2cp
9+dtGnAJtJyhvniTkq1tfHzqrdGsvVp6D61HTmM+DgdlNPiygRJsUXd9r7Pup214FayLQjtipd3E
LukaLWf9XZ2R4pdaOMGKcFv24BRCK47uhFcu2NDaI/DoYlG65jcvrmmNo1FatHmbHr1eXXuGPU6E
j5GyoNo9RFlJEJEV3vexn9KnpkuIChtzrtSS7GL0wt8WpltOlwWxUDI7vramu5os5+GqEBInpdYJ
YBhsS2e8wTCdPA2euWoldLnaBPcaiew6tFAEKXhxaRrrnY+omoRXpoR+nTxp9aUwm+KkA1QKEovC
wT9uZpfeMITBX2lXv2js2MclHWTJXo5AE7buF/+EBLbcKfRwLqn5I/LG7AhLkto6Hswds0qgDXhx
j61hWue+NYLthAez3HRdaD4+/TI8aKl5aWpDPQVkNuu+snVA/BSF+vTnx+Ikt/l8KKKnnirgaKs5
x3Az7VafdhtT7T0jr7z0ompKdQgj85xaCVxYv+MqOljOX3zc7L75+nmOymzEsMkanJVGnz8vZ/8f
i5LJ0qpShH9VxC8KaoBTyLKm2ieMCwOXlMhOfGxgodEfGxWyuAb/nVovvMZgLHmnD473VOtqslc7
ALzEvYQFKrma0SLEgnbBDDnfZlMMd+UM8gxDuNzkGoPDilTe819sv+lc9c8/iGNNMzUctpY1XU3+
eQNKqQc+nMPgYhr6dxn7/lH67PwABUtOV16xxFgK50Sa7bpqc+WkcyY6lii7N+CE74JAY0oK/akW
vEkfOBviAb6ZbyLD+SWwkO2hDITbgaRhCqyjd+zHtCbxtNxoDdDYVvDrJKTGTdfAVXKL7lDYJSD7
pBWHUdHFQQ0KY1PhT7qo0gXZMYbyGSezv/R9EH6uf8FSLGnKxBO/rl4SVFNxCsjRK+ZUn1wz6s9k
flPTQ7SbCg0WqGR+oFBfBhPlX5SSEA2XCyrwpUCcbJsI5XyIxp1nxdXRzYAG5AYhP3++3c0v8niM
AATZcnlEtaZhuzGm4+/TjqtakPRN01XOg40yv0d8qJjdLWysb52vcOLFl7DsSrsjYW34GQk7/KUn
YqWR6fNaRMyOy8gAKaiE6j5iFrll8uvehTSxFsG0bAvGR1eGn0y7L0Qz73sNQE+Y2Uwr7AH0iT8M
N0WMDaw0Y85EhD29GsKVuCQA0tlI40s00IQlyiVC8hsiRrrTGI04MA2ibrxU3HcaptZBK8DjjTbF
FuYRMHDUYpMaPfSc1ForStrtSA8pcCykMZL/GkpS+dJGfX6NAUk9GfK21Kr+mYlnfVbF+s83sIbD
/euujfuAM4KFe18YXFUY6HzexFZpBxByav1cJ7hHChGLI8VjkmkACk5lUkG2o2XDP+OF+aa3ASdT
r2aZUgEBsvl4j3CVt3zEePLx1KdFTBmiOZpX/rG2tkpI/sWjg/J7Wu/8sgsO+o+770uOECSXNDHh
WuJjWsxPKl2Z7BUYgp/eOL/w/pHzF/QTdRKZGU/vz+nzN/j48MFBGrZxZaPuiUNf/cvf9LH0H+sV
PxPPHg7v32HaCvO9Lz/r/TvNr7x/aJMn11CsRNk2iJltFZPg3zeoa5S28r7l51fmm2He/PNdg0MW
WS4UIG8rWsy0UDpOCly6AFH4DgNvVjXnVnDqa51eX4f0wTd1S1e5Yxz71Jrj7zGuo81QPw5K97vN
DLFvIv0UGuNvta+tFTzIB9p7r3FfQ4GM+h85AM9V2LThspN2tOz7Y+Oo+aPbyEtY4ZqKK8uDAJ4+
awHDVYJUzmmjUvcS3raBTsMFPyd5K8YEl05lWldfoIaiBFtDBPMKhglE5l40DUrO0N92xHagdkKT
OIUMdxbibpfU57GGiRahQvJsI95oLlBFW+3v4fP466ZlHcS1wykMfzE6G5e4aPQ1QB0jBRbQadZz
ZWsXK/hZhO2ljWR4Jopuz7+NOppV3gjQ7czf4M6GaMVUEh6XiQWmVDbKNuEwIPnRDraant2RB8YF
Cb4xh+93I/5uJ2W2Moc8RztlL029MrZMNCGSI8RsEcrzrQCPoLhaolUtSV/IT1lUWOuKxIkFgbTf
CG5G5a4fIl1ePK+ic1+rOIozWhSm0+xKq1xXaUlmOwFZPB19i1y49FUbYeKeMJz5vYZYfJVZ2l1I
bdkpgKOPTnKHM4QNXOUQ4ip/S5NaSd0H18kpZ2NAyNRunTbtm+z7Fd7KaFuLuIYJWOhX6tVRTWpL
luvbesgVsCb9AiggrnwrRcqFEDNTOTOKFdfLYF/mO6WwjqVvWQeu2McIwMyq8WNsNMSMmJFgO0j+
e2H/FtAiT4hBOGs2Z8kZ8ir7jScUdT/IolopPTtYahN74lJNawC7pK0J89nLFwa98NKrdyI0ubz7
xakwh601tO6+KcKQs3rKlq5HMgV7BOmw8bzV2ISMboio1iL5KAokPqPmpXBCFknco0LTqgaKW4Y0
UFdpQrXavpQgtJMOdgG4rt+yiw5x/wQR8qeVNUiGSe8wjfAuxY52srFdU/jGJdgV9qbomkn2+0OX
/ilWyKxQgrua6zw5T5Sfi+i+VRf2VHkJDPqroqM9asQ7VxHHOjaf+tAvrl0OOstvUIxU7U1ZWOWq
ZqY3qtm9r8MZaDDGrr0yvygmqSxZGLSLoBJUUzxn8//ZO4/mxrE1Tf+X3uMGvFnMYuitKENJqdwg
pMq88N7j1/fzQTVdtyt6oqP3vUGQFEmBIHFwzmv7ygxOxFkCnOV3oy/3qhsFm4bIrFWnQim2EQEh
05hbq9ZkaI3n9Nds4n7Uy3bYokWZS6TLxO1azLr7hy5rIYgGGASD0K5aoVx1sh8sXSUG2KFuAbUw
/KIbnAZt2uUxwKQSULlRpye3Sd6mTiFhG9PgIdfJWvcnYJ5ERVxBWrZJyhwZysGTWfiE29ApGPqf
ma20G4PJBp0C7o7Veoukpdy5djA99HcnTm/GEG5VBkT61lFBzzNMf+PSWW+N8UPXmPo6o5tzFVvN
vepZD2qzRrhDMeAS4VSmpvAwM79c2UR5M9naxbH3OthBvAPovGgqQYqtXn3wG5IcLRyiRpIhDSYQ
eVWhe+YCbX3gQayIkqUqiKAafWcWEW2DXUo6WXJx7YKKT0xMBK6aLzoz1BWXbQJsVR1roVIpm9hz
fw9NhfbRwqWqRM6Z5dCXhWC6kCON+2vemi6AZ4Q+crKD994x9yzFxnVJSg708N6K4utYUd/WB47K
AJlu4iJkoURptWSsxKuUVdEcm/FT6kZbEhOax4a0wlharOs44gsw6r1t0xhT+vBafut5uxnGfmxJ
1KAy8mfSI+7mQDa2nazT9j1skuOYdAQVYuFe1WNSb7wOK671WFSKfsQI2CAgQx5Ozr62Ce2ndtYx
S04sGtvMO9dCDXmko0xqSpF5qhp7UyMJt6poabsNvaufM+LyvBakUE2RPicVNTSJEM3ZvNLr7CUn
tpn9NLs166IDjHC+16yfndcT0gB9meTGHXLq4vh8w3NLIERP8v+EcnZDT8WLXjkFHw5dkl5o4643
PjnB6ALqoteEgVNckvqKHGRKyoIzVRGouwaT5hei87MUd5GHIZT+2JKEB+7WTvmGTu2ZIN75I/cy
6twKdC9eLO3t9o+6Gh8wNG3LbN53vt7tHKckb88knSuzXKJz0mQ3JDQpmJGyH+OG4hFlnKibp85J
jbzjgP160xnGi6bQRBv5hWjGcGNORXvv8L8ys1GqTaZUzs5rMeH5pUVgb/XoxONLTCs3wYlXyI7f
XZ781romXGn9eLDmOVtr2vhDzclr1ELI+Mgkti8qQ2sVY6KtcCRszAGYM0BA11qYqmtE9zM/ckwW
/cYm0Zm4h+oYUoWMxo0BJhKgcwDPhEHWfugCcRI9O5x7gT1zwUOXZyyb5S4VycFNFcjUF/B0eZm8
XhNg1RWIFf5EeW4Fdi0FgCWeJ75DBfxzeQ9sVVcETd17JcCtKRDuIGDuJLDuLO+Ru0+9AL62QL+F
gMCjwMFUO/rkZQAR00ayXd7LEfjYESBZF0iZpVi2JyKKZicBnJEHfDqCVuuCRQsoLTGXW7qbiwuw
y3CF+x7J2QXGhtrbLU/l0Kd0GgJ2xwJ7ozVPjqFA4bWA4t/v1l9jgct1Ac5TgdBVAdNdgdU1Adh9
kHaavOpfKth7LyA8DnkxYQDMDwLRBwmXDJoxKNUEvx+EOBkF0p8E3GfKcx4F7p8E+O+FAlCFDFie
pprvJJGaX6QsqCTHQB1MQiJYQicMQiw4MAzLMy04h1jIh26hIYSQyBZqYpMIUUG6tfIzh7sohMRw
hc5QhdjwhOJAMS5VZdAeZgUBsnwWE06kFnJkFJqkFsKkE+rEFhIFTqNlBe/elwOkwbRwuareUyFf
OA8GpKEQMpZQM4WQNAVszfLUUggcU6icUkgdbH/9IReihxRfvlk5iOgNV24IHUQ2j7d2hSLyhCxS
hDaqFgIJJml5atAFz4OQTIXQTbUQT5lQULWQUcSfmp/Ed/x5IIWyyoW80oTGcoXQQvuuPsMkYBWQ
fzzAe5VCgHVChVlCinVCjzWqEGVCmYXC4w3mu7KQaUKrVUKwFUK16UK6LU/IlXMtdFwsxJwiFF0v
ZN3EPq59IUe9gvUlhF4m1J4pJN8kdF8vxN/yDtl6FEIQLxZZtUIS+kIXDkIcVkIhksfzvStCLuIJ
966uEI6aUI+ZsJSO0JEYJZZnMeWz1q1QloWQl8sTVCE0J+V52R8CL4gLENIzEfrTEyJ0EEq0hxv9
3iGhS8lR8B8moVBVIVNzoVWJp/l+BjgErR1CvjJ4WmfKKaQ8Dmq2gaNd/osltC2LTu2WCpVLPjFN
pULvhvwql//SCPXLAQofAxc6OJOhSRb3HzZc8fIMnP3eShciORFKeRZyeRKamUyK3fJffKGgdbjo
SEjpSOjpXohqfkzTjxjuenmfVujsSohtSyjugGvuzhbau4f/Xt4nFEo8FHK8EZp8EsLcEuqc6cFp
eUYitHokBPssVLsupHsM+47nv3gr4OMt0RVEQtFbQtZXQttb8PeDKAA4eYgDE3LfFSWJuhD+8gIV
DQC4pPWaiixAFYGAL1IBrTkvL9RFRNCKnIDrebo1RGJgozVY/liK/IDyR/thEEnCKOIEGsPGzxi9
wiDChVgkDJaIGQrRrRBCqIvMoRXBQyfSB09EEBheHpbdV20EEsBaxjUX0YQm8onlDXsUFQQiJy+d
iCwikVssj+coMFKRYpQiyphFnjGIUENaTJZdLETEMYicIxZhhyUSj+WVtsg+RhGARCIF6UUU8v0H
dCK6CEYojtKI+kJEooqcREVXsrxlL1ITV0QnishPWhGieCJJoRjFeyxFplKJYAUVjXGZFxGLfPYR
XQswz/xWiNSlFtFLLPKXEh2MJoIYaA7YZhHJjCKXwTyYvXQoaL73SkQ1RKsPN1WENq5IbpY/NKhw
EpHj9CLMQbDFGlfEOq26Wva2ExlPJYKeUKQ9hYh8aPp5/j46IgCqRQoUiyjIEnnQ8q41iqFBpEOO
iIhGkRMtX2CqnHURGrkiOTJEfKSKDMlFj7T8XRGJ0vIT60S2tPzsJpEy6fFeRdk0isQp0BA7eSJ7
MpgStL5LIkiZUntLz+exju2fhIaWh8ywqmtBhBn2HqPf22bhXMvEtnYuhd+MhD1X1e7ZU63iGDsU
Hgwqi1XN1PZ0qYUrKkQojvB69xa38/PU1ib2c5IB3NKjDZrMi3r+sqcEX3ZkzltjwGoNG21uvNGe
NtAvP7/rMbUIT/jgFq+F6x2jeBhXmV8Zp7HH0JmzBoyc1rk6BqvqwKThyYsg3madgJ3U/AmMQTCz
a711ehgQBUo8ZGe3pPA6nKONlHqFyDVOMyG+Z79yyu8NcZeI8sCT5EvLT86ijltujhYi1q7Xz/VY
hXtXJHZ/Pf735y1PXjaGCO++73ZmuCfa8Ly8bHmD5fG5r1HvLTf/epBhHE8jAvFVZxIEuWpEMJr0
CBxp7EVzRJ7PTGLslffCv0MwzRYR8Fvu4K6NRFwYisywcNu3KCQsfSRP2cnoVlrEiZ2JyUs2Sacy
1xXp4iQCTU3kjKh5ObiqsrHc2Vq5InpMET+KCFIRvWQhwsjZLMptT5cUFwFkky7ySZFRLk/oRVqZ
iNIyk81yK6Efe4oOxqi/JPQVWiLQbNXfxaLYDEXBuWwm9JyzRfYlbIy+89B6IjCdtghHf0QiA3Ui
FgA+Gk/Rh5pWdcsc4+LgsCPUhMPDWUYhR4J2vUikt0i0pjGi0+XDgY6WtBetMrVk5BiKGQ3uVyKK
VbJW/F3uRK9aj5WGuNi7KvrWRnSwrehgq0X+GiOEjUQRuzy2/DUXvaxtlJsQPekmR0obiqY2R1zL
RCEoW2IpZMdCYiM3RckqrkgzvkIcpQFfGmGs9b1JeNholMeQ5NFtgaTXRNpLMvqbgqlzuzjdXBcR
MA0tzakIuPAWog72RSfsi2IY9Mr6/n18v7tV41JY/m8Wad46Hi2if832qPnxgXARgt80cjcDhioo
FhTLs2iXbVExx4ueWZTNdo+jpW/rp05Uz6qEdMSihNYb50LPG+LoKCHLHBYaQkS003M9vEVmtHNE
VU2LrndisWi2VnQKxaakeWqNhnsEhOypQbPcUaNuBG6vLAvGX6K3tpp4apTR/2Noml+x45Pc1tUJ
9JrxYPZ5ua8L+5bOVbDRx4Gkt/8kjl8E5jUcBBA/hvRdG6KKbhN7PuS18TZHnn31EdvRN/CokPh5
RnrH/DAu3WPHS6/NgPM5bTxzV1cK6/TYMrcxkeYb4sy6ve/Uh6azh2Dl6/Za7xOylLTe2xq91j0o
0RwfSSJ5ay3CPNvYSM95Y5bPM5Ham2gK7KtlF8aO5PZ0PXUhiRKO5yBo8Q0MylhqfFKDvYnyqmj0
WRpzaUCGphh71AT5jSCXXV5JcUnCzLqsopU63QNz8B+TwospPEuLLVn787NC9D4tx0Z5qjsw24Ti
iJM2wXDEVjWv0kHTDqXE4oWmd6X30tkt1o9vU0tXFdRqGck5Zon87bjJRuPRa1SN5ax++cufsTg3
lk2iaATBFFS3qY7yR5BEr6rntmsmYD4Gve7NDhWKQ0bIBgCRpaqO+m76zPqflptoOyrJMLDisHAa
iyW4Gx9Cg4UOKl6ExabVE6YdJhwgXav3g0HrIwE5p782BY0oEh49ko9RfPlh5tHrNuXrEIPs8iEW
n87Yp7iYyj7cLNU9ywbIqTtFzhtat/HYcIKe2ja+YTC3dqk+thiGeCj/j1u9RwAX2aJvM3EioIrE
dxMHyGm4FBPpk6FsKVP4ESRw4qA1j5lGS1pj0rqbdn4MHLyYK5bfuUOqHKPh0s9mEVfTBrN6HNxk
OlvZeKFx01upus/kyOEyWlF38L1Z7hL2gBT+2zcGfE6SbUEYHZ9k2WSGYm38PBewi56jpeyoDPp0
m+Ud3lwVg1s+Fw9Fr94pcqbnWiqtlo2L5+n7lv8ft3gzersruPwkJoydkIbhtNwyR/9f7y5/UEtn
k8V2eVhMN8tmcd4kVfYamHq8C7FDYSNgk1VYGHxmbN93l8fcRIFZp11qrVRYNOiPxrQYZ80qdB2y
9wz7lX6hGQrUmKgy56VUh/F6gypzMgOovzSd8Tj3rCS1sjxrtGkSEJdRpAXrBjTqMrbr6gAMDQWq
7+aheDP7GaDGVJ/8NicRxSdWadCQg7cT40UgHKzSEimW1kKUcqyWDamm4IRqlH0fki7DnaelHiil
/CqWT0K9dUqE/W2iASE3XNSwUfKpdlZ8Js92Q2bq8G0UW4atjrNzU4AZQoT4j8BrnXh3Uvo2hhGV
tjmeELr4sAE0lS01XhRQBMeEFACWSAzamcOppudq9ud9ryOQw+/Soy45yCqoGnFnxjqjwejU1TmR
xxiPln6yttONlLAADL2h390Xw9cknra/OcH+eiyw+SF6bQXjKp7AtvC2JWqDazxn8TYN65A42SS/
wBV6uMvpU1bI6yO1Ixj3Tqa2sLssxvTCvONQqnbqGLu30dZ3HcvcTziYbJN5mAK9pEW46/vDcaiU
SwUnfe1GAqPmOuBxIzgg7E0uBiqek181u4is2Z9epl8jKNZ7ZqHzd3sj3SQvoQTs5M3sPeRoDApD
6U+xByFoULXF1cijwzAQLxRNNrehIiTEbpV84xNtAEDo2cSn6wM0TdqHYLG6ddGsYp8ldviYDUmG
dUDPyMjPAiDlWJYrjvWA4mV40kF4t6Nb4W1Kh+HJsdCRExLnH0Kc6/qs5I+ZtOzYtoGHnQgt3YO6
qQm8cwBffmieSUxSJaN1THeXlfTJRUMnttImo9gtydtOSaJ1F7o6Yc6Bd0/7+Fet+uV1uQcWzxSw
YFBJY0k78izzfcyxtCmO9rMzFZtkJA31hZ5F76NZbZfHnbKHRdBDjYhEalPrrN4XRWw9e0PxUU8B
fsLEAFOqiFLTJwQw+mzdS9Wq3+nQ047EF6Ub1OPNe6HN1mYMcuOw/NVN1HVlUVph0PRMB2wwmVjK
QuWokru0cvqpfnds/8R03vuqTI3vw5i3SUZfpaq2IVDOLsqG8bl9SOy4uS0boykjxBP0tsZVglKi
LLTPVqkRD2TWPej8joUBE4/GSqfHDrqdtcdb1SrumzE10SEn7AMihT7AItQfA7k1UT2zDSWnvTaJ
J4SqT05NYk5PYVora520gfU0T1KB3Lcc6gajLPVWJIqRIqKVM6HxMyNQ2k31UQ0t/dDk6e+s7lTs
XWX55vUJ3EbUALaZs7LRaXPeuq7ZY9Kb2pXKtfKrD168pD8EpaG+jW50asaEBh07qO6OPqbHfCTI
FwUXeLL6QMGqxU442SrW6FrzTFrZR29sryGVXVs7Sf1VGidcCr22eaorMu6xwfm/SROn8K9BSrTV
mu441FX5VkNwYKBObyYlF4E5Gg+2lz/DTOn3KDTau01Iu0NsZzS18bEeu+aW8ylsZ5IAyTa/LGd6
RC/PmdQXZ4LqmngN3xqXuvw5zdPuaujYZOSe5iDaU9QK5sap6O2VJGx/Dm8HsjLMd2dM9zVRKl+D
B87mU7D20KfjR0Xu2AVaFOzbMpyj41r6kyWbuZ8vVgyOnqlmworFYfyrpBmFHpxHtE/rDmkFeVY1
2TG+PT0Z1lwe+xC2zcfDT3aWT5MphLbuM/f0+9z4oQNWrsJRXTulFn7RubhSfFJt67z7QHdlb/CL
W/jDguLuecAWduX+DARKAKosLxBE3dqh0402K0uF+pimP9yUhOiZ9HHPo60tSsNsE7gkzpRq0ewU
c2pf2oyGzq6aoz/GINq4GC1+KzF2kZ3SD5IfmpLuUVLqSI7KBwLIYJe5YXYaOtV76qaYddH4rnmB
8VpZagSByIVAD1X91cLf9n13+SsMJySpxVSROvPqxR4ZnMfJ/EEvkrS6B0hW5G5Vjz968scPsT78
s7HU+aEPqeLuSUecEAOc3dhjgmuCAFvEJxM7WeASqAO40mgCNwHeVe0/vAz6HolHeDd9iABYkukQ
qK7zPGuq0DA0EpjGPNzzvWUF5j/Vtv8qIJPfMfn3G8Q72S0NmCVFXq6siNiGx5mS+McQ1Tu0ifEr
uYsfaiIu2TEh06NxnypXr34PNqXgiU/85VxQLR/5Eb0NDoHZFsNykQKRWolP0W7QnMhdtu/+PATb
mBnBXnFmHdejom0N0mhuUap9pFEwH028qFcMnVRexuVbyciexeZrb9vDS8Y5nxtme4uUIF8rE4Zx
fkS48AjB29Zqkm26pqP407Stc9m3L0Qi3rXKaLexMf9M9YKiEVdnXdO00XOj0HBad71yCOayf+c1
P5KalO224sSooYrXFQ0966kF35q8kiWaabrvc0ESpNmsk8awfxgw/Fl+HCtVu5Hfu0+DUN1Vpt8B
mIYHAyjpAMxEAZc9mIe8z1W5vlKU3CbWNpRqMcNPGxxiKgvGXicWld7WbZHrzkst0fRNkdunNMG8
ToWwc2qTLjiCHs17I7WucaKGHyFZgas5Vb5CVP67PiY4wMC7u5kYkf9oxl/mOMDBDkZ5NRTqJ/O6
1x6auHsbFdKx3CKzLnHX/KxrrSYmqCxPvuCbtltbn+7HWJAl37SWdh80PT17baY951w8V4ym6Umt
c+N1np3PuNQ2Sli0K9u2MQb6enDUdKqxmziO980MMOcWVXvsLcMllt9jdda6tKAolCrrajBdkMqA
K0QF1gEadK5kRxElZSrXGJH2Fr64fC5rg6TittDXf36DLe5oI9DvdtZghyDp57OJ4h1qZGVvDWF6
dAs5KqrxUiWRcVSTtDxTkGIeqSIkJcwan8N5VB60tt8v9yy79yFY4+ba0Atd2HMeEnSUbiwnMn4l
c/GrtjSs5nz7+KqjkWWE8zkgiZ1XRD5SMp+H1UPbQmTQdvmKeY20QDcyP7z+NQ/j6WIP7oSgslGu
hmpm52lqREqknpts/n+butg7SvcbJuNxiH2EhQre8T4ipkkppktKbclrpEzOWUE+R45I7N2mpPNu
nJUT4m+NylM0W79HK1XXcWjOB2iq+CWlQLZuyGKbbOcUqMpLYwT8CpsGhNTW5weysogkokW1Genb
nP023CVdSth4SC3Tsphusq490+d2HIbGe0k1OtL6KHrsMmQPo+01DwxRTuE+pAOe9VI+Ifon5UqZ
6mNWDRjMXjOCNa6AF+5D09ItqFS99VYTHJp59GaMvlaSrWWWm7lqCsIqeS2lI96Jt3tN1OE9YlH1
po+UKftE7dNKW34I84jBpSK9PB7s7dRMzNAyCAQ+TXo1y4HSLvAF2momOpjK/A8Q3lubRvrTkATu
LgEe25RNrO471wrosbCpvLGbU25WzZutgqUHWbjO5DTpm5zylKgan5LJ+lLLzJYl/PCExD4707dG
/UmoRZugaPZYheST06xkjBL+lYZ/+DKjVMYDKaL6tiAuqnCfyAtzpMWt/3K5sNj0Tm3Bi1LkQVr0
OPfC3/vKRtXn7lXxY+LLi4hLnQ+iNBfB2mD824UUHlysxngxHVgWO1Lmm65E6WZAhE3A8OjvUrgP
Cb/6JIczprYo+ycYDaya5mSXgWSNk25Hz5VbRpvUjOmKd3s8lgYD9mxb6dnMimnVGYFzVNS0ODSu
pnHsO+RiszLQAqmPxsEMzU3pFOm7latALOD1eZtwzbdb70vlYqGGQfZSOrHYxtWN2dveLdKNdl86
YU93YRScaTO191oBn6p3cFl2/5EVVQB5m6Xn0dH2jddyDYuCH1bgDOwwkSi1sinw7V+jeInKpv8U
T3H+qMdWt2YX4J80lkJ8bHbKeKXco0XfEDyVcaJt2fV0C4ClPWdVrD5zAtfjKmnFvkZl4mTWl0Uq
nlE0tlWiBu/9TOWe64X+PizVfs/1A1lUR9e9UbX1uYy4yhf1dAwQ4O+ZcfgrzdPTrZqnVEfwl3Pt
jvWZtfKDYqPJ8tvhdazTa4XX6sjcJN/kpg7MF4fGmWkWV7fmI2yr+HHsrOqsJsqVSoTkgdyClisc
5UAgXxm+czW80Au7N7O2OWsEm2lqpjz6waxRDcqpTD2V/V4ncJR5R1TiLkqj7KF1aVtSqlk7tlb4
uDyUJRpy2kxf0+UzPZR6cg8i1bn3aqshL/Xe+6i2n6LqvR/3I9DJcxwVAMB2pe/7kS6a0ky2xOhM
Z0c7tGHBCVPOm96oycxQmOpk1l6Hrvhp2DC+cWH9tOyOFsqS0b7JMvtLrWggJrXpJZkcfW202GiC
6Gfc9R5Z2HZ+wAg5vrfokuJ8xFefmelRUczmJbH4wUJ/HFwvaOxVYQVAf5lRoXbJXzgagFJ1G55R
wqyC6aslGSJTjZ9jQC9VPPr+YZi98RRFyWXqmecUtUs8AM6KzxZZca8mlIwmjn7uwnHG+MGRiKdu
fMd4Mq9i9BQQTM74zpwFIaVfP3emsdHLIHliDZFvBgqatnZh1wcLAEOwA/LCZUPhEu+ba/3GC9p1
bbbOfdkkElChUyoZZeP7kCGGqrDP7SMjxNtie1hwiL30SfO8Nj6XYzNHAaONbXJI21A9Jf6gb7Ks
KX+CVD2Spv1DsZQDa/GeqRVDQdyxfHU7N33If+oTw13cBRFyKrfYNdA5CFJSBdlWn+6nzCOiBtrn
3s4QNRQEvveVsuIqpT34Je3XtmKyVo+yu+IlxVkFrY0DpNstCxovUaYTzbDD2i3r8qxThkrZoYqG
fDCNY4toL2817To1LDNpy6yYmyjxHpGtxW+Sdds4pE+dbbbXuPcugT2GLCkLRGYZhLOCqIVoI34H
ZZWdVIBvr+FES3rjZCYRs2sXjopAIO/ZbWj0TQOSARzvrSscKtGZjqARLfy3mVqw3RuL/Bx3S5rf
EJhsyXMfLuGetKLgFoRV8mqF0abX1OFa6cIGZo12qwPTOVbkh2t1qN3QsZwx3FVHo7PzV4dM63ys
YgiZKiCbeiTD0Y2jr5G2rHg/uLp/r4ZpuOtzwjIk+QWP1V4VK2ieWAFn8HtkCo6+AryQFQVmn7i6
OgPEq9oM5LJbHRSE2lIz3TjRgYJxulz9Nj20rVczwWBjN7TPtcZ4xhmUXSzKHw7MgTQqdEfgs8KC
Hh5U6x6SKhjkZvbp6S7xIvo2curgpTTmdN13SfGRlwEEjmP9NqDZcYaWTEQJWR1omq8I/jhl5NFc
ganUawbVckWOR7NlrVzavCKDrGk/nB5hbdWG0bkI/PcWTPgAgwfcx/IdzPkxqrExYUq+08nVPVE/
sLIyevB05qGZWqufneKit1PgjDuN+rcR1vRouXTAgFQab4Tt0gE0EXpTJ5b+Ru4zQxzG1pch04Dq
3eZXNKevTolMp++imeVrU+4gtU3iUWGSdf/SaL37kjnlNUyyLaCVdRoLQLKpng6RxUhHzIfP7E0N
jJ0OqnOjWzlgTdC8201h3paHCAVyt3nRlwerLMAMuWqmkepvuaxS71wOoJrILC+Tbv1hAmmti055
z6p5PPldNTxS3jw+alYZ7DwsgDA3HSIi2OTYctH9j2r6xorvAatStSFFMznAx9AzjfDyAPtugHwE
9iXWq5uDBKJ19eA6YNd6bsEzcDQqr07XkphtmTusafHOUAznalNSicC5fLYtTqZcKcgPItVb91JI
kQlwMgdUPVC87O3xNuobJS1e9Tnl5JuzxwpnypawMcZYV3slAbQ6BEHChEEr0DJM5QFWDDFiHfnb
Qip2UtP7cxN5tXdK8jnLGKfKzyxT7POyUZoWMQS+QCAXL90gxwZGKKoXxP7ak9MVyUGlU3pVBilt
fjXrUAQQEbP20TWfphjuoG6fYtkQyVuRx3tWHOroWljVDTko4aAmH1qOtJEeEEpjJoLLWmYrp4Q0
IlSc5HG3pNOtjCzOD3DRGp31NOjVY6nfopoSd9x+7aFXgA2nQRn2ePKdbQ2SioEnd0/5ELo7Lape
Ottxz0Da7tkLwnjTxHO1VeyChPCkKS6Rks8vTXw3Zdyld93d99lQ35GGsJBvWn2ttM0vCrP9mzmF
86YcxvJkpYg1bLfJSKQNT14pKpj8s/Gz4Dr1ixh06m5DxInpq68GHvMrIeLKNql05ahowfM0K87D
WHT2fWo536kb0L7X1X04zWsYaTBqNHBt/dOr+vljtFmDWr4R75a7CEQudkG56ghEsFKLPDzpo2be
SmOqkJfOJnkx5Q+jaY3HYfg1DFr3ODcBVoYCNVAHBHtlLblLNIcwuoFClxOVLxsXdYllhv57TDr1
LhlU9ahH3SMnGky+rvYbv0Mvate+gxedn2pIjzKczkzCS0UtXS8EduTTpb1sxgdQn+rUQq0WqxA5
D+WW3clOdPUhG6hArYf8LdMHsudz1/iwK2LeZ8N+IufHRSR1LArD/mVSY7MaO/LuMO9fmB3g6Y9U
5LZFEr9CB3oPkcjJXYMK6Zq5tWt65nNOy3FZg+klFHaQlBTWsb9yfCJ1MQx1ezKS4fj1/FdUBSx5
ouYhjQdzxe+iP2oAKifqZVaGqXvP6KbjtZaE5mG5i9ir3zhYcx9nV7uMZY5mrafWOnE5VwxFvaJm
LrYgpQTLEthxLdRevaaDzohOl/NBM4LmZew+MkWPnnWnaV4KpshKoH/ktqq+RjaHIlDyP28tjym9
S21yZuwdcm6vMaarFyP1rsAo/cc8AXGRL4uwSavX+ViTfRwUDBkaGiTMqB0UYjD9BBh9MYZ6fIkI
3gNGTzAA2AiWuyGrb1ajR/RmzwaJTr31arqINafCbn/wkSDGqKD+7Fr3tQ6Cp4hTfR9aM/ii2j6S
C9CCO2CB2rQ+pe5WOLpf4pLVYweFdhikx1RF86TmiHdA4/y72aCd1kP75ITp+GComM3CqBHnQJEe
MdnWJ13V/BPFKuR1XOK0zzdu2/mfrRWjjS/tH31sObuitX8NDsiv1qUoX3QEWFWqKs9AyOVanfPk
A+HiewA5ec5n3mJgNX60W+QJhacET4yfyO0TbHwpciMwSqiCtBrDl2WjTAX2m9lzTvpA0cbsePNm
KJ3osmyiDoKjCo3PBcEN0VlqFFVsyq77rTNEHiu6DBi9DokydocY/BU+vXcpa4RmNhTaOWHakFdr
uCAxMqJm17I9SizaMnx6G5u+7eGzEoUFngmw3To0NMYK+JOpWHsb7ovmFbVaJzU0XhV6LIFgJg/u
Fx4076kF4Fo3qZvtoQMI/moIIyssAGXNkKrC8FaZg/5d+fW/bQT/TeICEyUcgP//MoL/m35+fWaf
//ZnQ4FY/b9f8mfcgmv+w/VcU7U9KedDOkG1wZ9xC677D9PR8BqCJdga27/iFgwpIHAsx3NVw7Rx
luBQboquDf/PvxnqP3TdNDyPZDDpSvqfxS1of7M74nCEaZDdUHVJdZB9+Fe7I03butkYpnJos9bb
6eAsa2zIZyUaGMCDnZaV+aGpGJYD1oGgbWJmoh/ju+viu8Dh8ds5/K/hCP/lbqDDIXgCv5FL58J/
3g3qSWqMo2C6FVmrqynVXcT+3RdIxC8PcC+o8DVFTalsiUR0QA6UeBMKqPEvX91/tRt8GWDZEt2w
ZDTI0fA0zWB8p7/WNq2/mT9pjokbrxcJaQ285adUik0apg/yGIzeAU8rfiS2/2hH3o90qqVtpV2X
FDNRo5iTKG70/cMQMdv+b3bLNP/mWF+MqARjWKrUrBmO+jfD9Zg0FhRpTUpaP4HkqozOZlzdtCJ0
LxlRH6txNMdNEYbKqZ5pW3QmvCmYwcwSFSfKqL630bgQprD3u+DUl4V30ca0vjjOPhHFTKPn88Hy
sseh0M0LepU/N2np1JvQGnDPTO60zYfCQo8Yjre5ilhIKtO7X2XkAvtAMyQsFFdQ7ARphfpbqVz7
ZD5ZwXNlBd3aG4f9ROwv6+wBM7CW/9PzXZBzAxV1BWrGLP7gVMRVaPQggugRCFYn7VXNml/EeKys
eQCyV7v8qsbzi1vU/k6Z/vBZnxtNXOxGmgSDk98P7Z7lSLFJph6xz1FzwfDQJLV2ZuwqpXpw4l8e
zZ1gkOE5TVJvj2FwXhlVOp1zfbj7QR/v3K7DoOidVYXOY13PL6lq2jvNi2mFcIjvd4dLEVEwVVPm
aKM4hyNxzZ3ubIp/Z+/MdtvW0m39KvsFuMBmsgMOzoXYqLfkJnbiGyJxbPZ9z6ffH5W1yqmFqrPP
vi8EUNSQFCVT5Jz/P8Y3AkrY0aqWZLfS/APtOobcijm1Ftnv3foHKaLpPMYvOc1RrgZ97i4hViQj
Cd10Aaw7tuJgW1rnxp21HQfSYes5fi9yKUTja3i5XX9ger+WdnitNW3lyQMoHer75LHI6h/MNRqn
JWfEQQbjNpxOLmk7b5Yqxg42INYMdXKztapzzGY4hbnYtlIkbYx+AUUgSDJs1OsSNDuzSENKY/oj
NnRjLQvtAWsk23AgT7WiqaLn4xdLVchMB9fpSVOYHaqp/mEoMiKfq7KYr6G5SH6layo6huDFnhhm
V2DkHUmT77upuzPT7F2BZ4hhihSUJscx3moToccjMqPCBH/8GCs5jUn09ZdE/hGCIaZE55rUdeQI
AzqycXmrpeP7VAImrbpVb2gjc84pW0CtznzT6p08KKZzT5aTj99GuxJStGAhiDgq5mg7NWRJIyl6
m0OFmNZEYSo4jx+ZQRBGSsF4Ax2U8g2TALfta2hMWdj5GmkRbiIqeBFBwzwesi/jLJ1TgNrs7Ewj
OEvTsYSJ/iDp3AgIbcA317tyMv5+k3cRhsMkrsgt4QU6jT9IAF28fBVNVVN0McJW92lEITlZnxpC
8Oeb2+PbTdcXX9bq5W+L3J6nhf3nGp/r3p77fHi71yBU3yaSvutXBSAEVKjJ4wTpLIgM7/YcWu7i
cLsn1MX0xJy9qFGB27pb0bpjLMr2+LmgMsL6Jw6Wqd768u2GBMkIe9X6mEMGBidfKUPXVfN2W/HX
k79ub0sRMoXoZdTEr5Waf2zp9upi9BYBWbdVf9uTWaZlF8wK4EJUpKJWsFCsK37umxUCk6WSse7C
7dn5tvO3zTM959nb3fq2u5xCCOKhGSoMPI56Yr/32FI2rcThKYXKjzGdAZoIfjwIHuDBhfWxi+hQ
DElwbQMiTkeKDTP+MugxiMSm4SkWTCb7yxDMyTOtNmKpDCaqxXBv1sszgcMf3YR+M6MzbOsMw4Mq
6rwMhtdOW+Bt8ruQ94gu0I+H6/ylaXaBHD4gR1FBiGE3GszkIYG1mxga5HkZh1rdoaSxqBcU/WuW
2Z7Z0z412ka4kZ0VZIRUVPEtcRcVc3AqildFts5TZaVul5CXwvmbYDm7eu8G1HIF5dFCi/Ekq0yx
Yj3JsOsoj3Yhx1uKLHcITaPDQu9OwE5/wiK+DaT2rTVnD4Cl6jUF2T6UpVJOzzUJXiRH4p+cXJBG
SDURtxBVluiuDDgGvUQVuvOSkQMDk5ksY04HGMLaCAIHitx+k2KKaeLZYkSdY1eOlguGlHeiSPVv
dX8xor50ycxc/O5nalKHMWKjQqldANWPpt7ru/WiZeP5NChDNhZotrYnf2BTTnLn09haORbx7Kbl
9GU2FC5nhUoHXbLEhgtcO0X61SQTdlTnwIVapftx/7MZ83exLD9wdn3RpQapxmDWO1Wyd0ixmFyM
cXUpMgztzAUpXPdJeRQfjPds7J3zpuzWUKdozpw6Hb63Ez0ts+mps5s4dzDWEBTYqMco7TkZy4ep
5RfW6NC6EVtjHgQaRMrZJjfw7tYDmTJB77bZ1aI4sFGZ6G+qKvqIywHJoHLUm/qnYlWjP4eWV9UX
JkFfY1ulHG4m0d6s+0Nu4gcfY+3F6L8XQ6weFYRBMAjqiaw36VHpcdEOIt9qSmxsCsX4oeb1uzEh
tKriGjHUIujr2xl9WCSExnTOKPY6gigDaCxIDPR2o6v0oEfg5FAKgg3uyX6j1prfmtoeX/tu1lX6
JPOWIcZOXmQB6Si5GHBMfDlkvCnWgohKopSqHut+mDwY8GtEJd4H4Pz2fpjeF5PDK6Wz4ifB4qMz
eQXHsLgixIcbRvf0Vd74idPRpk+SmrlnVvppQTuXYjtByEjloGyeDB2J54NFriTGmYc8QBQoNer3
hoKiFhW5J1VWRPUm+qrFlWPI4CDkYpk8u7rgLJ/4S5RHDSREPq3BgjUlRAlrEub9K2YlfnvLw2Bo
D3M+fB0xXTnQkqdjFCSIV8J1pn5l5LdPKTw7cHF3Ev5ZlHbTAxbu3DdqOtc0KD4IpePYUo9TqQ1c
LXPbG6pqa+Xy61TjsI3s6g2jPVYSs6ZiTTbupiYftE3jx9FWw409DJpLXYTao1ZdpqQVXKHqaIM0
zFPCXtpMeznvDmpuXS2zvraGgsNIomIyp98Qr55lYT43KacmcDqbQTrUFhzyZZyvE3JAujjWfdC0
HtLup9Ia0I+uTLImzCbHkuwHM8CGF0SIaaOw91D+cRFu5tbF5rWrzOElkQfdscJkk2hYkYYIUSmC
x64QJY3D+GQY8JpDFwJFvIsmevQdvR1myqdijeJehh7I0IO6RCr+VYTmYVC9VlpaY/5QnsFq5xu6
HE/mcrTW3MA4wDwsZ09zYrxbk/x9nhyUtF8kqhapwIjJkDZKyscQfc4mQBAgbOtnMeYvZYX6Ex65
fZz7ErdwDrdNC+3sbg2ukUl6nvK7rDY0OuNURG+v3J779bJC4PA2NIBtlNVTzUVmR6Dv19tSQYVl
t+qnbnXCt3cSg5gtUCmoDaoFdgNwsp+keXG3FDYCr4nmbpTPd2qle51KmyKrceqnhp0v7kL4Y9xU
/BrVJXTNGkaMXJNgK9LGCSz5g6iLsp5PWlibaDiKh0YE+7xqzbMGEuhMCsVIORL3uAmSIa4y1TEW
LmkBDL6zQtapafIJ1z0Rcrd4hJDnnFVNvj5acp6tkRPfLAO1EgqdcvxBV7e4TKsQf5rw64th+D5G
YMXVlAKzXoK6ob0fkOg6Y+fk773wf4krqVO7/GxX6jsu5MiRpOlVqjTyd6lEKVqAE26y9rlcXgkX
MnBDCVQRtFFpwxNdRY6lrFUfkmRcUlObsCeFF0pzGhe9TrtTEL7D2MzOP+Qk3rBKibDS2KslOLVR
b85iVBBJTPK9nqnynkZvfiLK040sqWVdE2X1+kes8jzxwywKkJyX0AtaBWpJPQROpQ/7uTFRQsf0
FSfj2Iva3nd11d+l7VjcTdEGmEOKoieqd8pc/4jL8KCJoDvaCdgNe1oegn6cgcRZAu7UGiOTfkQG
+2inW62lIWYR0uyki76W+dOzQv2RQaP+Uhec9/VW3ikqEWed+Q0Z2+TQNq+Y+83DndrI+yGVKapW
8yGyikuWKgFCSWKLhF6glV5q7HmwxGtIrmDsy/poz3CsO2u8y9YbWx3fR2sNcJA50I3lObOJa9Vh
kIdMhjpGLsIECyIHQXdHN+iHHU6EggZWejIBxeSZXO0DdflpldNVt38YscthMWLM42ZYb4gVnRXn
drftYVnAo+JZLewtLlLM6CLIyqLiC1nvJZFR0on4x+Pbk4K2Jr3k9fXo9joT+T+X/5dPtsJ2U6Tw
m6IvR6eL+LaNlgCg2714Fcr/24e3RZp1jdu9z3Vvq30+vN373JQlZs5VGU7225ZvG+D8rUudtb8p
+yUZof/t3ufNv33OopnCoHGV9f9tmZoTf7ymzwRiqX4tcVvMVJNadj43/Wkp+LWtz83Eqv3XklAd
8VWJPdrLTjaTX7v32+v0amzFu200tW65Zesefe5W3/evjQWBfjXBy0652hjSWudEfbuLPHiPjP5L
tsiMCoLkEklFxsBTy14MPd/SVFAuo0TAH9i81lGZ4gFvp4lcAO/YFKYVuDVBCB4pQdcooXo9wU9s
Fo5qvHUb0Iml24gyP8+92WxEl8MXRyh2tvK28THUUGJdHw6hkhFWR46sFOmTPyJxOimt9pzIusBI
xFQ60wP6bdmoV65h9ADLGmVvAUU9mRmFe7l5NGcsNyLZgSfITkkUZ6dqFffLGtcwJTIcAiWHvdXI
lwQACO0TjNSnmd2D7q1G/mzvzG4p0TocvjARX05DIS2n2z2rwQZCZAFX2vUFZb2hSnxoGTzs2zr+
czFUJctJM+aGXg8SikLb1hV7sujfgD8WZzQhtOpm5gT47upNBSoCB4HiyV3oNJqhQrQMwlO33ijU
Ltok1FGLE3QSjcJwszshQS9ipnIIsVMd1fCacWHjO2KDTOe5vKCyPHE2nU56mD/Vqm5yXmaJJpTG
UyqN4wY6leqRwUQdyKxypukZFYZpJTI01XmxrIyxG4wTWxRvka2rftBXm9ZuKX1HyOgXmTySodsF
NRO8JTPQKNhJvjWm+HtQT2ShJvFXGiPxNrRK+SRnFu7B9d7tRiMk+WSj0XXUjOCMRI99aj+Sxp9g
WFIVbPq6aDUjuKcyg+XHsvVjnRfGUdcUDHAkKs2K+WYznT+ZetMcihBK6vqoX48U5hfUKYUxcKX6
67nIpLQytYhEx4eqYNSL30PQX2Dx2z1EXKEPlbakDaDODBy7Uw+wYKfTGjvh29S2aZK8LJiMKxen
Y6orJ3N96fa6MVbayeoAa6Lii0gupGY7eqFcLnu9YkYJQwVr99Ss7giToZYVnFSkR6fbvSzEXxLD
xvDsvDrH+cns4nYX9zq4FU2XcLtk9ctCJlRjjIunoo7Y3AwVNxuFZnbfCKS3gZgSJorNIsTK6Boa
OYuATJOTuT53W/Lzhn5sYvRPFDpTv5+xtmpDDoZ/5kocr997lIuOpA6+w2496G83So8pd1GUimtr
xUQQH9AtQuZ2I8XhANRqtVT+uiuRzr3O2otNLy3PtxcwCibHMiGD/vcFby/dtnZ7/fbQlOkNaamm
/Hqbzxc+3/X23OdDJKSaK3qGvJ/Pfb5ppbX5Ye5ftAQB7KaJ4vS3Xa9CgymAsP3f9u/zHT93r77t
eYZ+C5sq1u7bKyMHly1QQn4u9/m2n7vyt729LfK33bgtfFuOFJa3rK/PdE7zbSiQo05ayKygSh/T
3jxZYwQkE9+dK/K4uJYUnHdapX0tMyHdJY1awKujPMkoPaY7GulnOwL7YyJYpYN7hC/2JjdS5Syp
za+h0Xu30DNC5jNVPVF8vIb6YuwY1Udzt1zC5KU1ZXBFEUT6Jn1TGed6dP2RV3XMdEVpBagDsG+H
1GMrWQNggw361Sq2MXqljbUg/xjHaTmIWJWh12HlNFRlK3rrW0B2FXqL7Cu+uHpLdYPpqAYNjofq
np1AXtIyHNRp/PoE3IIUDs9LULwihrVehuh7hdKWRrNywT+N1LTZSc1wXwycZzG7oWhg8uTAxWs8
TFrfIonL8jIu44kQDCAGvfbWi/YNpa7Yr5UOcGWw2DooXp0YvrWBdc112cDi4IRR2h4T5YV5mn7M
5sxb+Bt5nM8DLygVSqrWWB5XIJbUR/ZjoMuqUyYzZ6LcogEw1W4wh0fG/QGgPoLfiXbe1Lb4oVd2
B7h/3Bf8BB/UMtWpoEc5DsomRb5U6ugc2svU8FRRdoQ0U+9RRBtvlx4ultrKP8a6fe1kXSHhgonF
IjAZVV+XRA8f8zbdwmg2fA6S8zjiPyxFch1qFSNzM12kIbjDt55s+CkT4LxbJnQhVkzzszOae9nu
vCYlKwhJf7HDRD4eITihsrtISHy3iYzPyRbGabIAJpSlGlGA7qu77jUJDOs0DnP11NkxFvNJ7Msh
welfBGjPCky/EQgGR6lwPIue6VKZiwIPwOIDetUflCT0i6YzABUa51EalXMgB9ukyrVDVhDiSgiu
dazj8V0twnnLjeYxzp53UwfvjtoZPiyiMbdBrkqbFqnEhnxuEnaHofQCfLspU2JPxrznJFglfJzU
APFQgdxXc3TXWyON6iKnyoE+zdH7SiWQJfkQhJNcoNbZG4sjikqbRpFv3NLB6n0bg4uPCFD3+mz8
wawPhST0tBRnz77OrX2qGN2vttx/mr7/Q9OXIRsNtn/f9HXfs+/j9+b9967vr3X+7Pqa9G8FYe/0
B9YWrWyo/+j68pJpmYbOOUuhLazSgvwzkF6z/7AYZNH11YRuyprCSn81fWkVC4X2H9tD+0ej9n/D
2IcU/Pc+p6wbCjVemUGMxe7J/9xuTZMhIhrdrndDWhouBZzDogw13EGL+S/u5zgHARGKOd5oG+Rl
1UEaDG+M62KnDOPk5ugjaQjXyUZX8tBJpHYzJxhQS4Ua7JwyVdPBHGx8GfmMV7VdeBwKMIakRG+q
lJBFmowdPorGydLo1LfAIKTw1TLgfXV6Z6wkvh4sfYh4Hv2Zq9TRd9g11rY1V0TPnO9jmJCxIfRj
arhFJAvqataq6yzf0xISnSAly8e/yxQZvsBQtF/FRFmv4mMp2qbps1chNRbzon47TXXnzjOAUjsy
n2dNDtH2B8xdGyQcyLO9hgKMFzToTZZglczr/OB1/bFMsqMcUiaRer1zhiBajsYcbotFbJGQcCVV
dNoAFr/jfNpbvbzsTBn6mGjTqxqGr0aQKY/8xMtNap1w+mHsXpj4giXooUMyNl7N1BEMDA2EkiMS
03Qm+OibJZS/LQiiLPJ4wHTqj+OokoEo0vQxCM1vceUjWNcaVDhj10ZeI5T3pTBHTkHVnZKpClAE
25lmiFdqTmB708avPQ6OkGDJJCXhrsyViQxHnD3GSLsRNn6e57hLO59j6CMdKXNolU7QYNI9VmFF
W0Hhb+/Laoe2K8wIKAeoogMWjAxUUVb4U5dQvhZBTvsiUu+bASdi2reObaeRO/YRgz8Gcf4lStU7
jOKji37pYxYAvMzDMsgMQhSmbT2XjlxgQQtw+JitUTttMx/1Kkb0nVDYXgW0ej2bbgrn0dETJoG8
kUHnZPU4nju4rpteVe8JJdgQ9g3jqz8rgV3gXCweB6KynDiQLYcBjoPvCoVrWgwbjG97QJ/3qpWf
yhnVrvyjqfJrVaeHif4S5TgQR0nCHwWP3KtNEutKkAIYu5TpPtM07Cfpa60PFPXL8rFH0GpaRfac
Uh+aEHl1EC61KHJp2TRubkq7XsZyFa84xuBCyioFM673ZrKGKPPJhx4whY40kZ7FpsoVxc8Hpg1Y
BEALyww8ZsJ+QqnycirymOCqX22CnN/4poKJWI6joIJs7voKII4tjdOeWp1LSga5hejdt1pBoKNZ
YxqtQNTESfiEBWZCDd7VG+hfH4n1gLvj2I5W7dHYg3kqHbow4BrO0A8c+WPftOPFaPJTLhtbc6ke
DWnuHoDCIMxHVY4q+1kj3HIa4w+F1PYc/x0T6V1gLdbG0rv60hr2Lpkf51lrvWxSKCWl1lOPjSID
Akz0ogODNt52WUWf2K5KB1D2CZcNZTYtlWnlygX7X2NLoaDdppxq0maI99WPhln7Vb/DD9odbE2i
SpsyjlvPbUBHpE0ZhIkbKC/zyASS5KyHPDbxG1tr+iT+jX5WrQ1Ei0Jz0F9QAzVK8HPSCP7TqO/r
OZtO2jLFG7WzAWZ1c+hFWkFKKfH127yEuKswc1qG7MFiELbLYxn/wtz6QUorEznw4otIvtjDYvvI
GMe6Z6gfR49lVC9wAYpHpGbEVXf5BwRwZdstIAfmSHkz44OUL8phfAzaZDfQkpQLgUJtE9rK1QSz
TejVyJjrXtWSY7diMDWN8kMFy9kK5DcAurBxVIAcavEYh328GVRhMgwJjKMBM/qYTIOyLyhSD1Ye
gsQHrJIhXj1W6pL7Iztwc9TcvDXQEghdkpaf0CJceBi+Nk/PiYL3wVCw8w26tdXCrtvNfXyP4nva
2gpF8zKwuG6YjXFUVT3cVz1V6vy5WU/8qjL1R1mhZllmRUurX+52SxkfBUZTJw0S2+FoSU96Bp2f
JtA+s4ZtmY461jCajYPFeXS248W1MSo5RUBnLNfaD9WkNVIFi3Skuicd46zVUTSoVwme/pGGV0Xt
v4D2nNX5Mcp62SG8HsapYSZ435e7LlEKxvvlWZtm+QjLRXf5KkCyUcuNapv6ZqG92P2SbBFb0RgY
avpF4HJKikebhD6AFzWUUOJOgKVe94LkRgl3Izf18hGZiXm4PcgZxu440H7tJZnhE0hpUBptSJBw
RYFmrmnL/bpbx8YeMpVuA2EKDe2plHEfMinYzQpsiEao95MGNAtEzxCBgYGGCAtmvVcQMIA2gYJN
l+gyQ/nhIwew7ZdzXSPp/DpkPBsY2Rab/+I0q4hInsUVawK8TXs5ZytHJtSKYo8qwul7c9qO0nKu
J1n7j+rw/f8n58lWNIZk/48BKP6VJn7r/qv8+C+nzPr8xz8nPv1a/6/BqPGHzfgIFaJlaKqlrEPO
PyWIpvmHopiWzWhT+zUe/RyNWn/YtiDQxtZQJoKjQJL2ORq1ZFsjDcoydFNVeen//p9/0vq1f3v8
u/Zvfft/Ft3JZE4JTdFpm2uGtn7y3yWIs1IA/pkneSfZKl1rkiY/9AUfXujL/GaVnPM9I4LEYsSm
vDPZp5z2CHVxIy8/15Yy+SZeTBswzJPdOF7HCofCpau/KqIGd3797Wv+FwpBeIT/Ym/RPSES5Osh
m+dvSsUSWWZlWSF7O8kHJbKo7uXVVTYpwAXiK4bzE3R6D3fGqhaTcqJbEJ9Uy91sDbta6uibM1MU
KpYpvDYjnKYsOEOC9EfN2M8Cgu1I2x3rXs9Yx76Y2ntbzUgfKPEFFzZTc0rEte+ERXVdN0f12AnW
51gibUZf1OXbusyAlKar0D7wdqWOjt4OUEyjsuCtupAxBLXDVTTOU+si6ybrStmue7DqBNZNUeY+
tFbvyfST2fpfO1UDxl33ad3B2w7Xo1/KumdgFF6XidlcWM/4Tw03qFi2lOgpNXhyGb1wv+Z+OwZQ
7gVvnfotHJjYki/rMlFuYOdAd82qvCyKfBNWrLIuip0hIN5kxkNsdReRTnu1z50a/mzd9N66toCv
LOfBq9HWmbduIy4Lcr+wxzPwQ0Hq1MxRmMvX7NWY2yA2cFMmx35od0IbcPOpThqP9zVLl92cOuvb
jhCZVWT5Ydo7mkBCfxQY8lgD5v4ZsZR72y/eHHmm/9dHXd8PxRAFAq7Z8qYuht36ktCi2/8gquUf
bdJD3+i92wdgOwJsZkBE1fr1rJ99ffP1Mwgp8eoi9df761eIQ9lfX2txs8DETdInbLQrAPZZkPar
NlG7QSdv8n1R/mIA3Qt+Gip+Me4P5TVRnwKIuHLM4dAdYhu+n97B4g6cdeEW3UvZWrtZhnSMGKkG
1C6Swe8TOrx9cVyfD2A/DeQCJ8srzsHtut02HfwYqEzK5tZNqNy3O5OeWuyse0UFDhz6r1UtlTIU
VRr4gl4cCzrrYrO+Vq+bxaa6Dt5wo4iYEFulewSH6eesvu7ButqY+Yb9TQEZhhB3N9SzP9gMfZKh
/J4nCgRTzRGGuVKbOPxPzLVovkTud9yjDIvTh0kKnuwQJx/ekNe0pWmuGGv46hUP8/NYGbDqVnCX
xeCgNbkIm+e6gYPPALtLUgI31RtRyS3IOdlgvRk7pIeqZcFl+qq28NKlOEC1nxCZM8vjWyFCN8f3
j4iDHwzRT9eMik6LKiKNe08bu3s6os7Kku/LhW9Qu3ASC3+Fcv2niPM/FHGQtMvkj/37i+j2vYSN
/M/S/V/r/KXdl/9YSyS2MGUV3bXQONf/pd3X/zBkzv+yaRqa8Tft/ueFUv5D001h2DouSIa86v/q
OgmF/O/XHvTx/KMMpAjyGY312vRb/JOtloWFkTLbccl5LxMsdgsx1Ev9ga6dWanabXo7/RLn9Ymp
83aOohjSDpqGbFGw9FKwBMnlhVbLYHKCMJWhsoOrIqNqIxkVvexa6eAarLR25LSjcm/1ZHqOrYbT
SJMhwWkfzSxXLkPc98WoD7Ih2cdEG2I/i6CllYm4k0CruS0SD5zPSuNPplT4DZwNLU2Y1eVZ5Y06
SKWlnSNP6627XP06UqPt9CxxII+QVFHq10qCxNWnWIEMrT1L+Wz5DfTwDWsOTO85TSOe2mdDjgA/
VX8Wkx5yNtKQOMHuRqvYUE0oSvGqNGjlsc0pvGr4cyJ/h3p9pcI8bNq2OOR2vp+XEa120qOKK63L
0LVOnHL6MFcC/jyODhFmyjYWonbJtH8c8uG+DrjGWTZQnia2YPfIropz04PJnbtdi/5nqHUcUjDA
krRmd6svfTesQVjHsliA5IwDwgpazks+g0SoRE7daiS1MexHVyzRPcbud5FJp4TrHeeibcoEDHH+
NqbZNiYUsCNmwNiaaXMh9Juz+xRYgb7U1ICVxeW7utIBfLYimyY9OgYaLIQ9huXgNR00o1EGfVMz
s+kb2KymERnMjtCudNO0mVTrZz7EFGKkD5UTfCcR8sKERo22+qK/2WqwozD+UoTk3pbGNuyJqDdD
+hBddZn5WFwYrkxpXwJ6nGDLnLgLQhcDYLRJwPA69WS4ZdzfL9KM2z23HsZO4BmXHdGUzJpOatf/
BD8B4aF/AfuIRXcRa29/R0x064GTgqwhTky9MYFV2CznZiuhju+yGZZyJDgUaGto1U8CAbZCxN5Q
U3XS5jUkIj/QmyLbYgKzOqtqeBwJO7IsxXY74HuUCtv9UIfhkey2Rz1QuGbNb5r+DrBNdadIBuG0
gJELheylAd96lnY0NpTu3FaiYtDGTyYYszM5zQl2+IDaTEHrusVrAqtnfkiAMfpxi9qsl5O9SOf+
MWsZw6T1jhNLfj8iIUa2fezi6WkCTbyjkYmtQUIGFurBXreDr0uXAc1CIkk32c/qCOZhIomjpU5n
1Hy6E0u5qyctsT9kxnjwYriMxzRYiKvBx9AHtKgQ6gURsJ6+p5XWc/jOQfvE8C7aR1E9u0UPLZ0U
kbDw0g7dIkgtThdGeUYp8ErhzN7j2P2STJpCTc3wGy05EBGznBIJZnbJsTspxkIc1/ItGmy4cENz
Kjox+20wOTAlZqcT4lKmVuOY40iDH9dcEMSSF3CW8nuzvR8gC++Un9JcIZUiWsJVVKgHpBwMG/Je
PNSHBo7+9UNX09UqktFXZqwdLLALof7tJArEeoZNGkorNBbSUx01GkEwpXXlFIq2PGkRX40d/Ygl
GJA4Fh6nmW4LZkzCle3s0CBGvDcpg/Oa1kKvTY9jp0uYT4PaN8yvKVjmO73qXbRfPnxO/dTo4RsK
1GGLMft5bGKDMhtfbNQzja5Dggn5VdiMGql3WRTO/JV7MZMksOmHetyQfF26k1p9y3pT94Uk+mNG
6ltTqog/38SSx0/6lLqL0mA8HgfMV0on78QEXhE3Oo6J3DyNUkMNdpH4PGEKdmS1Wx+pPeR+vvwE
uNug5DIYVQ32OUHPzdpqwogra3ajjM+BDEZOlsZzJzQIpJxoaNnRz1ZTDDVR84DqZh+m9sQMIGs3
9miAbzIYFdUFGU8VsU0GbHBiNL9oyFBQr5hbzZjKYzm3exHFr1xAcZcvwUPMlAZJ8nQvU2yPFmJ9
U2NqTqNowdcs6Imlpcifu6L4bsrTOZnEeFFW/KZlB295IvH+8FGsoonOQOakpKC71y6VZ+hENEC6
+aK2yXPeSGiJi5h5o5i8NqZxacvwY+BUXywOA9UYCvh9lWNrurLT42F2o6FAi6Jb2N7m/mjhY/F7
hGu+VINdi6NvkqWq1zmxDtEsi7WKueb6YLoM2+lbhD/2jpTW52GGsWDH5iZsytmtEqIEdDBSLorM
B31pcbeEpIfb9UM00tGzjXb8KlQ646IxH4ZSh2nesatKRH6kZo4QNqxm2WsE+XwpJflq1fl0BNtG
pXaq822FRbVMlohQq2H6GlXKmQtau1MbLT7M1bUoF/xqqVDIJAvao9HzjaB9R1EZtFuLPsiFqAKV
CQRn0hSAfFDihda/92of73Mr83qta77pY4ONv1Bkl8TRHG7EeOqxvF8CIqlUoDFepw8ozfXyB9ca
44WIgi+z+oQDeTpmDXqSQrUfaZzAYLKal3TJ3rDT2XDJA9PlWNot1uIbo2urZKOgINa3jWz+bIm0
RrphfCUrgpCtKrkbbbk6jAejWzAOa+gGZiGhM2kBMlXzcqzW0bM0PBSg05ju2Bcrglig2VNCeRH4
iMXFGMsANJ5EnCMmAwdO1dTEovlOJgjHxYgiPcn8oOEQdN9or6RMnOVi25RpB/oVAarIcPuKRddd
O4NKGi6R5JjAiUEhz4YHocp2c6OJDn3ChCvt9jMynjOWj61RStuAo2rfLFwDBymL74ws29VDs6/B
tVQllxOVBuFqm2d0AkIp6qG/Vt/kFflw4z7Mcv3dShZfCfwJO6Q7qAQ86/xoq5zGlyFQlKkNCQUy
xV9ntqrOb2htO6WtTsSZ5dTtlOQ1lQZOJCgkuS5liLqtnvqvbaaelkbNISFQTQoWzpayLG/5DNFL
2Dz30Ufbvc52V7qy3Q7bxqyfQhNrfII0NdIabwJ/D+CUgQTI05C2/dI68AS6XWWE4A1zLH6mtS+K
kIHcpKE6ZCgiy+1dPySDk8+ThKy8PCuioqxowmRKS/M7LLzegW/B33glvtXJY9xkxyCkqC9Ug1l+
yKFpgpv3jCp7Zzhk03iohSunSEHShi9jSRQumov6ghQFXrmmQ7+RpN7vOn4qQnWbhsZJV+n7qowP
clEPH+oa7oMIui2iryKflK2RMxWtcFX4YwnAMwgGidEXNgPGlcGOcIVVljhWfq9WjZsW7VtiwdOl
F4YpAaHBCLIxJo6r7vURBsCdpRjzUQ5y6349ZKo00++n4QEqb+7VC4FiktGpnlFApQiCmRAJyqii
j42DrdLzA3vz0GsGdD1Gtxi8wvNkMtRXp2DLDJU8CMWUtvOaw4VyBSZAUVwbXC7pf7N3ZsmNK9mW
HRHK0DqAXxLsRZHqFfqBSSEF+s7RY/RvOW+m3cy0Z1k1gPphkFSIYgPC/Zyz99pe+6C7XXstTFld
OrpOAOodRVl4hqD5nIkETeRcYy0wGmaKsUujObcgPvpEVld5h4bPBW/Q8dx2Agg6oybhcgjUXxhO
stMk/ApRBv8NX5++sWMwkaVpXnzxUcSdS6vHzPduAZY3bmF5V/XdXJi/HIszQTfGeKqGjJFMB45e
jzwAWSzSQ4/C1wtLm2g5loJJL47MnC5VAXBxmN2PgWGlURfZblnSS9TlwWDAHHBkb6196I1sXTTw
yWXiPzKw+xRVe8BumK77OTxrdfmjF/a+aV6BY325EkssBH6mgCTfel/hWP3E3bRykl8ElV7mZN4v
A+XGq/QdMns+B4JGtKjbwbA7JI5/Zm960XT7EIaMNcMOITvEGpKMIhdyFB4UEIGKv0YGk0WfgfnO
HI87EiDWjdbutEVuO63bdeilnakl7Ds1A7oSJXMsPzCWhe6T82jBGV15rvsFoDDwou4OOs4T/xHg
/cC8yqwfvEI8s9LSF0l+Bjbeq3xu38LW2soekA3x2qesGXdmRxBJBzWP7otxroPaaV7VfzLr7MWj
ETjNFdCj8RHc5Z1XgOcqbeOpMpg4KLBlgu9zlTSstJaP+Eg8VLN35Mj+0zv+JoqgKGT1FmcR0zE4
MYPeb+scBf1ibz1ZP6HTfRvlQ+TXO47YZ9AZTqqjpfI2CzPhxrJ/hH0l+oZBM3+wsVrkBNQd/kK8
cwTjeybJ0IaxY2eoYbwjBfUqM8hwclnjNRJwKvtJzijJBqPcjppyeUzCxSZWFysXC5zmKc6PYOrT
6OoLcsYLQWTrGAiShNwkATJCNlYMgXSuk/3cmQGlxyGyJiZ3ekWbx/Z36A9IykzOhd12vyt7lXie
syoz/3WYTBRuxi+Qtu+jbO8m6ORG89nK4UXDz5hhbTFM5r/1dnam3wDqD4v3gTLjDbdLyMj2mWbY
Y5m1H609gXab6JMud7Gsd/YU7+u2+rJm/TqY5llINiz4LjyBu89056dy8p7FjJYXeMg7xNqzmK19
avSHYniC5g/fpb6woQfvRutqtGbsqCo1Pn92hnwfX2rJ4rqE9VYrrDnApYYjtTxQkeXwRzScNlVN
EGPNsBc28DaUV80ssDJypNQm20MdEGnnOs2qnfxLAXeFxMcKSjOV3smOCMYQsCdGbaU9DkQDaYV5
bZCNCpjUCNnoa2VnADeb2sAy00SPbUEYYN1NT8BNnr0F3WmbAInptymRMk7v3I9ld0SvftGb+SJN
Wsp5BZvAa+4bt1kZlGFQjgKhOXe0Bt4GxwWEZiJPdkqOHOtYtMmvPtMfwC9jJCgCV3REGdiPQuvf
aSueOAmth6H9gbpwsrXyjFaYRNAJnF58Z7NKg/5f6UbxMbsW9CWPePPmJ5uepQFrCRtf2zL3Wl46
vd1JLCns71a2533XEaJZy7j6InrR3PaQuGngFz5uYI60wVixd9uSTMQ7wJqaF8VVTt4+suwgKjPS
zez5F1qV2ymzzO1tm7e/CK57FB6yly4QYbGHlvi7irC0COupwHc7j9WXbjnbWesDObTPnrkDSHnx
MTWSdo7EjXKrKA6enTxUtIspGF94rn/QpDwQd/KB9Nv3pg+3a14jTnBLJjaQVp5lLr4h1UUc/97L
UNgvutF++532FXXzEWcJQ1uGhb5/lxpVIMbfcBSBlmBkVAdL5KS/qrT+7Dw2b7F9X3QWc8r43Qmf
y5YUXEuXO4mBYAIYSeoNlF8w0NNIs1uJ4Fdz0T5UFo4FY/5jjnzl3EZ/Kyf6U5mjdsBVULvGewed
poDB22r+/cRmoqyd99FqAs5paygw98A8N3X+q9fST5I8AniaT30Vb1Jfv5ttFAFoPnY9fXlNp0Z3
+idOGDTHNUC4xBiBCj5qYroKPFJFEUNzaPZ6N+OStrYWrWUS1J5S3JIp4UyROZ/hI59jMW2c/jqh
JcFcXpPr5qaURCbu9zyB1dBsYghQwaS1J83+cO9pNF5ogJtrmmMDq8/ICCV5TZraWxEdBfuyj7+l
GW2bwb4kGaA0Ct4ADryzIvvp1OTD3vBKsbLpZBNieQUn2K0dn6GINn2T3vmK2wBzmecbqwwQI12J
hxmJ46rJtGfJsrkKEXvP0jw2urWtDPeV8NtiNdfFDjDdVjJMrwxx3/nwN5uHzLGYbdXlrxZ8vpsi
axXLdaE/bzJaQkv/OPo0nXA2JELi8a8eGks2NL5ACBf2vLJyDPaoLOiJj+M+ItChAgk0K9UD3Qk9
pUU41fAaYG19GJV4MLL1Uhr3ZZJfyJw+CE3fGd14KQftUjgF6tp2Y2SURghcnewFkvYLsKHT7A53
PegwxLfrtC3f4dM+p4XxZNfgnpv5XC8apj/My0Ae0PYWKSVR5WxIiiHzj41eExLvRBloi33HyUSk
mHsFJuYRMBjyM9O9a4ruPbYQiklqMPvRscardMv3uLhoSXlKbVZcqj8dTOU8ZntJlktvvRt5zzbZ
PrUcIxay3sYJsSvJd31In4nkkLjHOUcMk3um9XgPhoyvfdW+dmzPZdIihYvObIDZaY0EEThBOYgH
R8KYVo9V6vNdTJeinAHZd4n2AGe9cKEdY6hMrduB747Rno0Tn0ouAwTjPzoVLdkWf1rTPZatBW2i
2pj+/AZT9GHg1fUsFEZ5msxh4+nNT5QJFH0mshFneZNNeZ6IF8hRFPfWcBUC/XOjMdAQDFXIHVm7
00Sakb5DvfJrEMOrb3YfRZvDyXN2wBh2SMzspH40a/Q0ZHWYrMfyXM7fuR39SdCIdHr+GbrYTBdp
Z4Fv9Y9hRikMXz8JQqIk1B5xbaRWwCglW81UURAW2NFbKKU096kcwwfDJFs0Tcl+mEjq0VBcdfIJ
CjgefQNiIUNOty9BNDG3s3EWGQQd0MlewUhDw9iPy7asaU9KDJTcEVXkFtJQSdaN00MkGfWNX45O
QIH+lNofrTNeqFzZMJGq7bnzQ74cXL98qrDYrrJheZcY2FB9EUUdRRjvyouuiV8dkuvVBPZptorv
rJ2PU/8TNaU6gb/mg7ADKyd/G0ERUT0+3w2DvinyCxB8aYNahL5C75XGSlLVB26EdUKY9709royO
qV7VDueKY/mYOxTo2QTdmkD2o+0gUERzhKERpV0D/HFskNovdLcrSH5Vyv4IJNCfvCvpgXVkMPhk
1fZaqN8tnD9xwXcrp2y3DC79a2ejf/R9TnXtkgD3o4TfZnWElRtXFDqpEoeKMR+oAFZeMJBUSeWM
IduAfDZVpOSNxIdunDba9yJkhh9Hz1QEX0tsM89sU3noB1rmUW5BJ4kBWXtxcsb9TapVYz+nwr+G
Bixb/LtXoOyXlqSYFWqu18bPgbBH0fOiTVegsq+h46IB7LI2sKZeCyD02vu0zqYdKU/RCg0k+2YV
l54iR3f9eCMM6a2zsX3t4cEE+uy+maRKbZNyOkjWLVQ7xNRabH8o9XAMx6sQN9PGbh6xHfdrWadd
YGL3Qn4gt0VEDpiENshUBQp1UQP2HyAxNA0Raj3If9rs3T2IB+jJftwcZDhYL1X+myHDpxzvbdQ2
ve2+yBpFVkl+XOnyERbhRjc1bY0blAp5ZyWOuPNdh52QmuFEPsV46RMBqjdqQBmNh6hKP+OaKfxc
9AfHgMLSubV9yHJAJ2kBEjVvvCDS9E0XQimHmOvyaSBF9VvlzU7DD2dkexolRCJrLdP42KXmnDiU
rMw2V5UYbPZQgFYcRBfmIIoTfIenvM9/VCJznfvt1hc8PSk6FjVxjeX0p/A8lrs36KlUANWyzq0X
LbVfyRIhONkBca6OZCkZi3QeRpzZwO+dV565IeFmNUWC5gbQasL3tnHGwSaXEZ8qy1PRxwGVajwV
mzGX1zS1nsnteI1nxMtXudQnty4vdelhn+CQdQYHkkc4/poN7xulrvCKvcgR2FVaSOq9fViq/KfX
6fAu6ao3iOKZHVgL2VS+1iPYcc2ZD71pn+qu+WKJO+sjlnEDHvHKliOih1aelUFjtH4bO9+04QbW
X4XZBsRfNgGNZQ4LeMFZ2D5SXxdUUPlr76rWYQ1Mx499WJTWd05WLO9PnKxqDQs5mwRnn3v1BrZN
oMfazgar3vEREPayL3zyyBk64MvbjZP7PGAlCdHMgOUH+5MdbOEcSOp5Ia+DfpxmHFiyiQlqkvtR
DbAZGO5N7EnhOH1TVjG66vNPAakzq0ZGRblRrEAs/yIF+eAtYzDqxiPBwd/6SCTt3DxFqfVFaMc5
DTP2WiUun8nZZ974SrjFpnddLBDtiz6y+vjyt1a9WYMdH0JW3hZfx9rmm0xLWlsBxSu2HI2QFunL
OvjuqC6aLAW5aeMGtMQqNbUvN9KPbVo/OiQA0QRZxcN0z5DrTdAtXC1i+olj+UC2VD56j8xQgkYP
t7omE5YL+RRN+bMJg8UI8Wqn8UPV5yeHMPE71B0HOswDVWLSsIgX5cYE3lRr4jhXE6MQIQ80p79F
F+7BSB+pkgI3KcnGGTu+Cea5GfLPiP09PGsHVP24m5DRw1PmwYzDJMYfTIq/nLB7RwN16TSEKnGR
P5HYSybP91z+RHDNnJJ9o40CVrjOyS2Ms+aLjWlBdLYWwE9zfy8N3+eFzHus3J+4CqYVygR9Rape
UOsgWWBoPrUJeVVu/WlNlFo+3AuTdj3zmEkdnOcInwx8/Pbko6zcFXX9oyXyCCRsKxfz3q7ih6Rz
iT7wX5Tub3FyEBZVgu5vZDMCzmHSiqun2RLjU/caNYwUUwDrL1ExYWWF4OnLeC8WwLD9VP3kZXMw
pvI6lIROGgCwYzQobme0vMOtxZQiUXidFvGzTnLa7eIWqfb3zVtg2H/c9x83/+PXbr/x1wMk7Q5I
D6OnwmMrKp7gWhpbfeEtlA0ZnaFKEvUR9x9LZgWMmJdHrJnFys698miqi9u1vy/+H+6bGJ7gwqYt
AkMlO3RDVB1Bx2KtcPk0jLKsjzD8q78ubjd91+0O7vIi9X7oTmlkVsdcr3gAb8IK58Qw5Uimypd1
4lnUJerp2lPhLZvb1bpwccneri6dEmN70za8Zaz6xVQcbxdIUf55rQ05WEOxhyYKZ7JuDp7T83xv
T/Ovq5n6K7fbNfFKNOxAqNYSYnLjyOMUVfLYG+M/Lm733W7efuB6pORxuvznj1t1DZF1vma9GNeV
jb2TniV31miUpqFjoomj5JZw19kmC5s+ojD4d2//7ebf9xVaox38ngCG4Rpq43euSAICpECs2AKe
ogy44AYWxR2wFIHAUSyCRFEJ7D22Q0pRBSsAWjAoegFwkJ9M8QwKdQEO7JAr1kGtqAc++INZcRAs
RUQoFBshU5SECFwCMuH5KO15bwBSsBVRIVNsBdeBslDy/ZkwhhsRi6DiMFQAGYhrzY8DRUCqWA2u
ojaYit+wKJJDJA5anv3RAQhYivTgK+aDB/zBUxQIU/EgYsAQ+tx8SUWKGBQzgooxVQyJVtEkOsWV
CAFMMGWosFa6mwr0hKsYFJOiUSyKS4EDg4//L1YF1Apd8SsiRbLA1QC8BLaFnZswpkb9wVLciwEA
BhJtIn1BYiD4rg7sw1cvWFbys45dN1IEjcGEpTED1Uhd6BohmI0F3IaruBv8Sn9fgOIAHX6Wis3B
gX1NFK3DVdwOomfZAVlBCNDDUGQPD8RHq1gfKoo4VfSPHveLooGkigtiK0KIoVghg6KGjH77CUUo
ZZmFKKK1sEWW5E+lWCODoo54dBdTxSHpBJ+Ko9gklqKUZIpXEruQS3TtmenSdManAtvwRjeh3VYq
3smgyCfU5+45VzQUeqSHCDyKGcFJocUGcGYPsvMPUW/EvcJTEYqsUirGCp08jEQsTGxVAbBkisVC
H6DYGOBZ8FnO9wYOxFmRW1DKlffMnjSmc2xvDEV4CRXrBegzn4riv/iKBGMqpgx2qXfWO31Pm+6Z
DchGV+gRJkooTRioFMzk+F/YETE7NTBnbvf99ePbTxxFp5kUpwYgNjluil1TALGxgNn0Yrmrioa9
K5gbG9xNCvYGTeMxBYMzEd2rTZ+isX4AVz3PgK6zghgbqzmNk/GcKJpOZxuvleLraH79AaOf9o1i
7zTL46hYPAVQHhs4j6MoPYaAm8gAZq+566aBVwLOp1VcnxSEuOL8JIr444L+SRQDqAIGZAMFGrKu
DUisr1dd2G58RQ4SiiHkAhNqFFWoUnyhUpGGbJBDPmuVNnkPo2IRzUCJGqOFmWCSL4kHYqrYgnXO
6wjGyANnNII1kopvpIv2ahRIZwyJP5XRNtsScEihAxdpVIQksImkJJ/BS6K3CAbFUcKz+lQDVsoV
YQnuVwcxDOoSze/fOGXpSANk6gF7FIrQNCpWk2acPMVuIonzj6NoTo3iOjkAnvB85KsZ5BNu2has
lHEwxDVUTCgfTAHJj9NpzBZvPQGO6gFI2cvjonhSMWCpXhGmUsWayoFOmcCnaiBUWkLiUa3dg3Ka
OBHadFeaCrWs9hYqghUAPWa7Gdl9zvIZhsrFNMhHz7A3Y/roOPec8Z99xcRKgWORUxxos3UHCaLY
9OCzwNEf6i79bRtXiI0zTXJmFqRkf5QoPnAUzttZsbj66aesYXNJRenSJnhdtSJ36SC8jGprKaLX
othejqJ89eC+FsX9KgCApYDAJoBgOmCwrDUPPYOwqTT6VUuky1iVNaYljw+UIsdSKCcL0JhTg3aI
k/FcRSeXXVyQtFiC8iJrNjQoCC0BWOZG9pfrhg6qWHqXimkmU/+JgMNpHzuEV8rSMU5N9DnEhvnW
I4y1nBY0mhsdkn6ysDZqb4Z237A/qysUKDZYtRy8WgxmrQK3ZijumqsIbDK/+mzOBtwn/RyhFSM0
AeQQlruKAlqLM6g8rMBxuxzVVrK19NNMpi9tCsV+k1DgpOLBJXP7CUGATn1dctzgvIt8JuTRt9eK
8uSSkE3JhzY7ElZ1mWgnrMzZ27tiafZUu3Cd2voFxdTXYKc/af+N79TZDopgB89pz3nXvha8WYVD
U0/R7ibFvUsB4JEzNAewfVx6Z123/dSdElQe7eVOwfNmhdHr4OkZCqzXKMReAxsqyDLLuXM+YwXh
c6go+bgvtcLzhYrTB69PKHAfSEFvk8LyKxXUTyq836JAf75C/qEUPkw0PWIFA8zQH66KLgRcaIEK
rBQ0cFT4wEKBBAl6fMgVWlBTaMIyZD4j4Q768AfNQcXa5MuzRqo0Z6T4CHD23qkw0kTQC6FC5KTQ
lBOg1HBYu32zjzsgj2Fe/kwKf9gqEKLPmY2WrjinDhKdKrzTYSbaEfBEzrh0xhRQsVTaLycGSWjK
j37W/Z2o5QNtWX9veaSQMJQineAR9xpOWoVs9GE3MrPe0xny7iNX6cS7Wj+kcU2uhYI+EurRbTwF
gqwAraxb2JAWjEh4+a+FgkYW0CMdKJK9wknm/SWGLhlBmWwUbnJiQRsUgFJCouwVkVKhKZuoofsM
rJKzjb0j+4Y+MCRLYq7GFU5CqoVG/FR0gMlGdlWaabeddP9b79BkDr02sv/Rf4eNxktw671d2t4q
6dA4Fpg0KXsgjYlG3zblIeOV4aL0Jc5XIzxp0Q+JKMjrvMwKGIyZp4R1dwsxPyNaW/POsad75znX
AmPEfaYvob2pioSECQeOTtZZ2l532x4uC0bjrtTHowuFBaAczdP2DD1sOqYRUKt+yHdOj05HH2W4
aZrsK+977Wi3Iak5AIaDYanzcluIVAZux7PPtCRFehARC1m9TZqTnP66R929SFUFxM+WxSss9b4n
LszPT0I2LFVR3U7bXjZvf91Ec7LDYjvuyReztyoU04vV5g/+wpRl8el2DUsOQgMn3cw3Y3UO2oa2
gkqYljSci5ycZas0XkvohUwOuf924RL2sSUR6p1b3V4fYzQaen5qI6QRsbqWeJQu4HPJqTJJOcGL
pddLearbVlEwJVHe4UJp3wnww6Yr6o3Zz/bKdZgLu9PyMSNL57TVIOmXGN5KN4VsaN7VvPqTVBeN
FkIbcLS3211Z7IE1K/IST4RjZ4exLZJDA4pAtKa/96IW/rHZnm4XwxjCD6kdjK9+vzdFqwX4/Dh7
lalORBwWjJw2SJBPJq0q7LHljNieTxw9oIYMq+Q/kNQ8Bpgd61M+9NUJbQkIP06BHNfFlxHhzS6z
bN8n3n0vJ4aLBU5fG3dAkOmwM5A76kGP11glHvaBo6PES6IpOVkRNkKIl78pWzkeUJGeRsoTlabQ
rFPpEbE70TARLuMpe65P9BZqgtJ6FB21ucMRBJp88bPmNNR6E9BdIOoRq+7JnEZvV3WQk1J2R30R
yVNJ1sLaaCN1dokYhNzuJBU24JCiCZ74JZW7KzdeCQfMneNT5tn0dm5/MKHj1jjHCvbZaVBvQjQx
MOjb5EwiXH+QCXGU6rmntJ+IFuZal7C29imbqHaWF+zWyYMcVN6H/I0NZDn4zHxzMyGbGIh5V+nT
Vm/GU2yTVdnU7Ge0pb90BU8g0ad3kxF80Hjyri5bcLz6INSy/dEIOmBtA75HRmznZlN88kZvl5G8
K8badeB52wqdUESsFVxLukliigIjjCB/jjADIubw5AslW/vBfgxH9nqz3+ySWHxYQ/uaFgihNb3d
FjWSy2Ehht1saZi7afrnpvH//3aI/4sdgvSB/+4pvNAV/FegxT9+4W8vhGPYvq5jeXAQgShAxj+9
EEQcGEB5bdq6uAVu3Ip/IC1s4//QijYFHkJX8I8C6v9tIoSxD4DCtsx/pB/8h2nwv5kIbUXm/1dy
v+tjxTMdhxIShyNmjX+3RoSjFg0xXt5DGUMQ9uwZPxlamwHwLL0Z58vq53XqfXmD8Vj7NCQ4D2fB
0Hrvje+VW8e2ocSPESunPZDtMZMocxtFocLLvOHKUuysjXECReO6y770GEL68qE26KvWAztRYySZ
jxDVLGCbuYmS2Kdqvq86QqfmnMaXo/9iFY03bul5q/a5rGC6LPG+MMxovaAqMNre3PyLmeV/syr+
L2+JSe6Ew7tCNq5QOJF/c4v0nmR25dPW1lwG9GZiraNcu8/Z2+0qOsYC+RY70DrcTIt1r0fxnvyz
D80QTpDWRSBnXmlXE4Xeo7Za0ujOr/UBl4bPBLgSqObZpES+eJ9ZXg7//bkzafH/4wP1WGGpN4Qj
dNcTN+/Nvz77MDbzmnCs5hBG4TsCbwteQvFQTIK6t/OrHeErl3J8KyE8IOfB7oVAZDzY0nurUm3c
GZI+OZJesR7HnHFYhd5unPd9l23ExDQ/dXFwI7NdFc0X+Fw3sEyNQQCudAKM6K8Sqmnl2A+LFFW7
uTwkRtOuSk3+0NlosXB3TOOTnDJgwuwdvcFIP2ejPYCU8N7NISLmrGNokRgHfSGmbRAHI0uTk/Cu
xCMxsKpBT4M7f1nu8iFc9mg1D4UW+kHiLYKpy2awkd2gZw0y2rr6Yn+Bu0ZZLobfM2jzxqP/z++t
x/jiaYbctJEmqbAHH1THtxkzk80pJrw0JO0yj9pNbBb73BZvDZ0TJnIomUlUWgnttSaZfj2Y2u+u
z3DTuJ1zwf2+d00XiidCfqrumPKi1++akaNlZPDMsexiehDPpdkh45yKmlqAJ11FzTrpObsX5W8w
8miXxmHHkpcDHTE+sxlvQ4btb7I/PcXghwodNt01cbyTrdewbGWPnLNoT1nhQVVNfy2L2Pgha1ol
lSnQnqkzi5aezGKRVYq6xFnMHSXQ55LN3hpMpL6GXxowi3uvHWSUzDCwuvTTtGkqs1/ZXtDJ+FTA
bFoXaM3xS6ClTHLPuphkv60R6Vuhccdgo3/ItCfP8ghulOzYUw+/PWMdOGyUgt1XiKDCiSFUdaje
gOd+aqIAct6NaCD1odwu1fJAs5BBdT3/KoYXiWd/nTfMkGb7Q3btl5s3m9Tu34E/ewyBym+oYw8m
DSQa+slFZvAxk354E039a3HWBC7PqhtG8qi2YN5iQ2OHp3ohl23S7XdkbRvGq+dGx+eDsHCXzMiK
M0llURvRzq2NguOnz8jYwpTY2PNBj5vtEkdssAcSFvtdDHUwruSuI3zNm8ZDm8nfrvnAEPrY+8VL
a4Q5VMHpUzOcTdP3x8xKN4vkYwELByUYpBttfzrBqBfRbMYE/pErzeCxKOtVBV7E1u03L3Of8ywB
OoBjpI4Z9kwpPN000velLdZ9MdNbrR5T0X5WJrGq+cCcK986fJNWZdx/dN7eKnF+V64YcWfuW4Ne
AG5TA5cqgVF+yIlVPC8VTXE3/2oZaYc8F5mjW7KtT60F32N2nNBdBNPo2K7J4LynfJ5GGl+ozRBO
prtONi8TjqlmiK6u4/wOHV5AaX/a8yh3rgFHtQxpzdbn1MeeptMzYyD4mNty09nEjhmmH6OxEMiR
i2FXRMZPyTcPB87k4/fOX/ps3gqdEIdUINEifJ5if6nQpUwhyTZ6tWrd6tHt8q1B6bDG8APaX9C4
rnPrQp54QFAhnrHhYXa9azJlhOzN9wzAoWajIUXiTVHRRxs3xxIDLK8a2/sZQylVcmWT3GoeQJQd
UuUOzsMv0ynutDJ+8lEVrcU8vTCnNYMldLDojvr1r7+bdYuinWyZCpC0nn6SJRao7/fckiUv+SpJ
agDMdBsr1TcGGq7Fjn4NiAxWyzD95AVdjyaE7qNZ9aYzrmFtPKgfpD5WGjKJxeR/mV34GDGmakds
LAnUNsQIH95kAew8hdnBbf1oGzbD+3KYdSI5UPJCswl3VQ5xnVpyHTc9EdqaTlQAZTmR0e3KFRIb
euzQVBTxczhi9kiT/mCanDLjTvjr1iDVyB4vDCUBGxtvlrOxU0mEpeveC7d6i3xk6YnzjjMsBSeI
80980qFNgiaZ7paEllhJgcvoaB2nsRe4Jf3FuvfAznXuM2rQGiZWjCiezsMIP2HtsrytnQqDdW0x
GY33eW5QZBM3s7Vs65LX8jWMUZ25jKai0n01WmA2WfsdJy4yvd76ttoSOzo7+JIrMkwYHBfoDdSP
2EE/1rZ/h6WBNZBechFbHya7c1XwBqmkLe0THqrRAqJ1iABuJuBUZHj+BcyPyeofSDJaT1HxJQhU
OdJVh9YskBeMCUt7Msktbcsae4yD/NoWmxlRITSK50mrxlWkA7yihGlng9ecGb/pJJOkF1YB/E8P
Qa7zi8QGK0hD87PWwjcZ92cr7KlMadxvJ6zjRF8htdfPBU2vFRwYNv7Ie9dISdCZzPa5NrPdCFoo
daZA89x3NKMkYhd+HHykdfI5F8umF471qbolKXBGyUAbCMPU0yPoGN5K99726OotwJOauhMM5HmB
ukUGsV9zZkGvFSedvNpYkGK9o2WbhCP4A+KNESaUa6/w67OgMXLq2uh78XS6LAOYh96f0CnKFT4y
7GwGY3Mdw4TDhGIU1U+i15JKstJhTbX04xHkGVjaIhrEiCJDmjsIo5PobggP7pQPxN+4V91mYuzb
4/eSWMj1THiDs/kSy7bc2Rq0Bnjeaybqz6NgBY28o9kN96rmhW2AYZZ+jsaz5bxFzf+ZC4x4DofE
eYur9jyG/dsC34NzcYHTymTmbT+hKKQVknW/1FvXhSljZj6P0XHeo6b/Xkiv51DS30d3XAGDHVfC
dt8io3gqcIxyoENJrYx3V5r11rWhWNr591AOOlpzBByJwyjKhxyea9eRwhEo8IK4AmlyWL4IcMDr
IZcwKZvq1YuI3CPpOhbNoZ/Fo2aOl7SWBJZnz2w/j1o/PYcxmgDHZkKDXeVgUHLzW4DQnJfbq2N5
XNt06wpImQf1Zy1BGFPmP3lQ/Vs4RrTV3VeYbA9kru6EDbcps/deeC/m5qL5kiduj0Gcr+HBgwyQ
XrKdfD+/9kiThgLVHLiynWwxkzFcEfUIJakdD10xU0hPwAaGsXiwKlEdOdUb8K2bsn4Zu/nX0rj9
sR+NPdEJ09rKZ8ISHWSq5ZiQXyYTkm0V2S3RUpyL7Hx8WW1rrD1bb0k2dl10p8ofrzn0FSa+zN+a
EiFJbVpHQFrJRhaQ8/uhvsvs/NnovGGbmlQwmW399kAVnUbCk+ZmGXcotZDO41mdVNx8bHvPaYbn
t0S53Hd9twY/RrbHuixxboVOilSP5BTfGA/sS/q9X/o/SURTrVx00jZT3nggbYmy5ppB1jIr43tY
YhyX98gU9EewmSyEUUL4a6btMh/dXV2CYRkKmG/oWlZ5e5giEHFa3q7bUNIWJAcVEySxQjo6jiIf
9UPjaie6REzTBm1ZYSUKRB4WpGA2T3HsZoFcSBkZ4vjU5yaZa4SLgUErBk5posLSHhO8DGw9x/qL
HKRqHXZP+P6Og7rQPSbPf9+8XTNmcYJynOxuPxxV/1cjbDG4/fCvX7CuuVwmdkaY0v5+iNu1WV+G
rTtoqN7t+liNuh+Q+8Xabu3iaGHC27vGsh4SxaNnZrDWzGhmr8wBc7sw1RO6PdDtZj2Z1zIFuNGo
WKZpkMisblczPaS+COs13GbGzE5xLGMrXJfOyPgZfQyDWuOAB5JRiAvcNpmIbXalj4C49qMjy8eT
iwajT+fw2WZIXd0eXj3M7drtT0SEF6JQVHfmKkCJMLwpQC3VrCIta4r9LFpM0IXO59WMd0kbuYeB
dnFDu2tVg8c6+FLXT6FPfG8ee8s9IykqJsupd5bW7j08VCcOmfiCcy2+TASlbbXZxTLVtNCma/Ll
I6NN7+MwUpA4UwZ15Pt8K5encWJRmMLOfHQjlD0y7Ukddwp2c3kDzmCcHcSQ2OQMzXYeHNNIMJll
BizuBmG0O4C1K6BuJOgpi2rWzqDHGvbtIzrlLNUvdKI3Yqg+2I9UBzvyk7sklq9dgZwwGcpNk5vb
2Sj+h70z624b17LwL+JdHEHwVbMlW55iJfELl+PEnOcJ5K/vD0r1rdxUdfXq934oLccuWxIFgMA5
e3+7uTN7Z3kw8MhaEpVQvMwBxpbao8jG83do4UDRel+pL7wv7ZLdFAW71K4Nj4Oxy7u8vgGpiR7a
qN2n2EqPwQzHz/OW5FbgB1nTlu22fYGZqIu9/FV7YmXqUJCsR2Tfep115ehsm4jmguu2MNLo9SOp
eMZbTKLcwmHKLLAdEQtm4fuc17Foo3tLJZzVS++GM757041h+tgH+FsipgxbjfLb2MMlMDAquNzA
OqMoT3D6HDqyUfcSgYFcxYZ2KPlY0cN4zL/QCHtEHAlcJkvVjmi96NO0lB9Ow/o9dbop1/Y3AXCG
4zxOX5usUHt/8pc7hojcSJtkrWmKooOwR/aYvjxNQtuVkZJ66dPc1xRP8vILVRiOe3Uw37tifMiy
NNhnQ/SN7s2Mgc/9liufcmkIZEkB+tnUtI3OPSSLs+FM4GQolm4GG/3W0syfDIG4H3MYq2VuP3nY
dz9FRlfeGCPooIomLqd68aBmfG8yq5dxhU+RKIhUUgrXD6PpPswTljAiWJFjL739kvjiIaun4kBH
8K5DNvcQBOF50hZEkvs6irXTS04G4ZF9ebgs/oPclOWQPrU4qm6TXBziSCvA8/lpnjW4pvXA+NXu
F1T0gg8R9s3kOfImVhEJPgJaPrxmhFPNl5DdyIabmHPTeWkA/gJVddHW57qhBeMWkXsjaIcnnvMA
Vgo8VYeKAtVEf8g7W6ymTxbCd/bo4k5UcXRvA8RbRbldoViLjolblru4CL8T1F0/WcrcpOXoQxBx
tYvQ44JZy9exVdkhQbGvzOpmKLOTM5rVCZfAtu0gV5vOS5GMxzj2nBt/glPgx+XncLFwRqFyJrGg
O02IxvHRJLTVGBDjgsaNwvgpoipD+paVKdo84XT2FPUSKdRjMlvBrsK6Arkp84iF4hxPOrsHaMMm
hY30whP50/1IMuXQ1tE6Ip03zfv4flDya0gk/Riwk1FLu6+nuX1sGblxQ9sHHsZmGRaCp+JuR3ow
WYHzwuZI5ykubfLqJGRAAYTYGn12bIsyekzn+hw6xUimT19yACnWMV1Kp4ThJ2feHYHlWN0vi5kH
MEkLaORprv1rlF56jO/UVqJqxjA1ZcMJNEPZPnpJ8ZCwpbEI5HHVXsxds5aDU++Bkpqn2Jjv2U+n
O5zROhZkv2RDcI+Mf+ReTa545M/nMEPX0OYuKs3CDvZYM8XZExOrTFvOexNutgtc+sUzpi/9aJl3
7eeGNvSnAQVmRpXjIYx7TKVsGAvTezIj5LRLRMIyfsBtAzAq89md923Vsskm/xOIor1VHsbqTsnv
UVHMe2r/zUnly8b3FvyFvUfHdkQ4LymtCWzhQUFWuwfzd6ACp/I0ONTmMNIhLG/b7IVEizvaXNE2
6ie6Xjjz+vpUVKS1LDmtpKozH6lZrmTH4FzV8+RwKmiC4EiaUXC8fpUktzVe/SPiMLQQrf4SrABH
4JC7I0modJcO0zzinwrqeRua1JKMVgXeOjdKjcwaKNsYtXFEAvxBLOG87UzDPqbUixHlBMM2yWZ0
gdZQOcefXyaQIagooF5BRi1LOq33do7IZZGI5pA/9tQX091EjvzRDTjA90UKYYre1jHuaGL7hIlx
wkCoob91fZi74KLQ4u2yvprQICb2chx9G9rD9csMq/WNiWnNhA5/nPXD9SuQMwDmxn7649/9nCcb
lKCEmV0FjG1fHa9f0WPXQj83q460YxzOO+X6+oMhwYVbKfiyrd64NAIGtI12aWNWcICv3wuvW5c/
fyy492+jLntlmRdrLwv8X373+geuD3/+wm//NM20yImGgt/TRpxB//yVxmc/G10V3v9+MdefWtLk
V3750gL6S/WNpumfv/3L/3T9pjTESGIEeaq/v4Prj397fYEkX0JFMZ1r/dxxQ9e4txUiJX1J/u43
/u57f/5RSzFziSXf1Xq3yEJIKKWrctj9ibOsDYHDsKvidHv9ceNKLvsU8CbT9ol0UfNGEMjOoY4H
P0yGI8VTEj2v/5b6m6rDspaFebWt55nDmygKIshGMuyb2XjOS6yi5LLBB2AEMK/eEeZ2W0K2KnPL
EK9QLzIUYP5zwCezt0IKmT8H/XIsQtXsDaeI51PegQjG7g0rL6mrY+qar6pcbtpx+h4X1bTDFSoi
8rrs+ogoHUX9iIginoHTELUFGYAxleTs073xxc0KjABZ/Zwk/kdc1feB12wiJ3iorAjDNsp5a8zO
VGI/WmThY/LQKMTfakiQConkhmP3FzSX5Cd6cm0VzjeayUoXfHqiEY23Ae2CWHycX0t9wFL7nhWF
Q+1DAaI1BnftR5Jn7+c7pzI+QsEGOLBwC7kvaTZ9AnpD5IAtH64dhDJMqPDm07uDzyciOnct7Ppz
6/6QikquJ8f7whwPdgE1mQqQ2U7kT8f9D1cjYx118uPsRErv3raiV1u/Z4N2BVJn25In38NU1nkx
z0ZTm/1fOqgdijxvHUXls5GVp0kF2q9J0h3IPM+9t73hklAMiymm581lnL0nD3MRoQoupnLjewe1
bBN0yb3dqGdpLS/QjjHzuwAZ26C67dvuUBsI2di7ZVmYHWtATHgF5ieCR8bzGH741cy2qMHgFGMM
AgSE0U84tJedfJMItDUsaogFwnbVgqRaTRangSB/UdqgCfVnJ0/QVqZ1nUl8LNQhgmbBtsOaBCyQ
7X9kNE998zJnBOraHE3xdKEvfp2Nadeo8MYawnPjTQfU5nd9qbUdjt6en02ZfnKtAGtxFTz7apPO
d42Htq8f7xrpHQSSpKB/HacOmchkvONluM1GK9tXkXup8T7a6WfSSFEzhoOzlzW5MAOAv2CaUnav
yRM0F+jHov5WOSDNgy7Yjiwkeyd1/PU8OMkOb5S3Y/RMq8km8ygKg3kT0kzSLa/1UNOEAJUVr9za
UweH1I8MgtTOrdjIR/ogI6qKGKriewtcGzb7CKEawTUtdrKsaDlkiLCXlAtYTyX1p5mzICf1o4QQ
ND8FBmDoepHf/SG/d323X0N7yNZkazMYw0e7DcGiEsu8pqQIzUHMaI7Dl6QiX8nsLhzKbjhLgPIa
+excM0Cp4noPicMbrhVCDNKiTmjLf1TJLouz5yoPPuRkNtsRJn6QYeB3loz1ILBfOxO/hYvEasnq
dO1SUdVpSevFR0aSmkSM+9Tv7c9VjqecHBgKQTkmBK8TcOhUU69YUrJDVpNIRP9JuQO+1gXBqM91
C6IMPKp5MxC5QqEIKQWXoC4Nj1js15yb3M7Wc60WBYeWY+1ZZ/0fwYvJGnW2R4HTAU3F/dXw2k8M
eFYaETO02h6uxCA3bUXJDrQZxemFmyOCJjZCKl4rkzDxJMWmHmOnKEgHTyZYmz2mEdjG0bmgVcDd
DL8Kwbq3YLlngTrDnGHi5xF37nwqKRR/7Sj3nJAkxLtFOjPvtiVvPevA8HfTtpXZl5byyNYpYBLh
g30Oc79ct25OBPdCucn4UiifBtXEvBI+BTvxalcgWRt9IfFS0P/yijOnFbpa4fPozrgMg/eWegif
hvUq91GLvi0sdISU+oGR5EcL7iwJqq0/lXjIcZ7rhjTdLmTHaN/3EhtHOzXJVhRaYZIBl58aAtfD
kC09RlroXl4BPWZKb7TVblMWBRGfvX77vZ9sJADXpnU8Knn+Pm8gYMWayKkcwRN6sEE886E3jGk7
iubdbmJyWmzY541509FIa3MdaWa79Pzcj1FyGm68k4eTV+mCfa9nZDnclEgU8c4hmyoxBMaB8W7H
KRmw1Xur6+n2iEWvplR4upNBtPZG4KK1AyHVR4Step0kOL83zKCWsrNhWZcxoXTTz8nXUH0oOGLr
rIQJWLXnyaK9a1D6zhh0JqVTU3xklAx2Ne4ZSqLRus9LBKBLeeDkhPubw4zCrFFhCiNtfOdSg8W+
531NLLrGafbu5Ha+9fKFimBao9GNpkd0Y+8Za2hteC9+ZpFVxmywLfveKJC8Dpb71ne4+pjf7brv
eE15xUU3nASgq7gn1nNYi5KAO0kCFrOdqy9ksmYHkTbXj8L9RGOtXoO5BcDezAyI0MRwGBhPkmm5
KureWvd4qqsyDPbKCUhzNg658QNLKyzciM7O4Bm41YpIwx+bC7iAvAInBQARPx1WZ6e274YB45+q
cW4NZxNQzrYe5m3pDHeBifLbxcG8BtMasCREh2vD//9VOf+bKsf0tJTlf4aU3r113dt7PHQ/+r77
D3nOz9/8Q54jgn8FtpA/Sd3oPyGD/jfi2/mXZwrh+J7vIOnh//g34tu1/0U6oY+8Ao63TbeJH/2h
zkG4YzsyCGhO/TcY/P+gzvk9boYboW8GdHwsz5UcnX5XojgzadYoQA9snM4UmzZhy/Yirp2dISva
n9KcfoLj/wMy/itU/O+e0TZN1zHhs4Kz/+0Z8xKZ6qKs+jBtu9AZV1gxX2wBcm7k7h5y4P/lM/kb
rQ0s9P9QH+k3yBMFjun6tuvK38CsUQ9Lq62zGqLSzs0rorD9+VIvGfaJ5fJ/fiq0B7aLCFbw7uzf
hE7ElllB1bLhBej6keEfAhr9kThbmUXf/vmZ9Iv+VVLFm+KZPOq8PmPgL59aL+KFaqSqDziugm0g
oRp2MZqJTEGy++enshjzf3kuAWlX+oHnw+zTF/gXsm0EhwITIu8Ka429Hh3zIhtKwBJMmjnQs2xM
ljZ5Y2ElWBFTQMXdP5NejMOpvPvnl/IX3RHvWtg24eeI1sRfhGT+WEijD6b6gBFsZ2bhHeXUpzlS
F8uYL6pWTx302zD5g9L8Pw7Y6zv8/WqDEkZdKhHKAez9zyuAuqJyfKtiCBnZTWr2N7Y/osUH1NSr
p3ZAfV1Gt2m5XFLZ4OcykreWbhF1EeaPS9FWSYFNPvv0z1fj718W/Cm0eoCMxe9TF4/dYBNEUh96
t6MTkLMP93k2NgrE08v++2DeIYjmG2mYr03Rr/sqf5yzgkb9MD5Lui/zMuwoZMJh/vcq+Dcz7m8/
Js8nDEv4psny8p+XaxnSYU6qgnPf0ADGG8nvbAfgCkB7V5PLjEAW5tv919pGmPLPT20hdfzrYP3l
ufXPfxmsUgbuSLxfDS7IuZ9MtilDhNQiUmAmWnVBPM+lSNVhEuJbkryUkDv+l/nyN+sNS/af7/63
5W3KCiwnJPYcMDdo04i6IGp7WypgYSlLwj+/X9u0/nq1dXqEZFz6gUtp+LfBWYWFJynNFYcKAb/f
+CfO7h+TyZZqNkcOQbApwfKPeQLsOARWE9MxyOWEW9s59MGYkVE0nyS/Q4DeKQgZOw5tB/A/u7oz
LzV+6CAbz5E5PLnQP3C0Kw9lPgtckKRvwuocigzqspAlVFa3dbQfKHsQtMTf0f//IMBEjJy2p2pf
zQ4RQogtSEBcd/I2KpcT7QlnlZHHBEGa8oIznMsFgRg6V8YKVrNwJCOBCaXG6cl1xc1oi3VsodSw
EFvEzsgRIijv/DgpkFLAPmrmt6mjPdS4ayNyjmGlbiqMzavSJOE3Kx+o+JJZEVMbKIoBCU6sN8AR
LgHgM+ly6Rswrt33bEBT45unzIloIwe7xMU9Vk8jYJb0o/Dyj8pOP/R4sjVs2iJxd5WUjxiS3qVe
ivWVMbPJXsc2NWyqvr6y3w0KqitzjD9EnOxt37+DNB2uJt6XpcRhwieS98PW87pNy/W8Lh69UKcY
NjSlUcKr1Fy8WTyn23KBYK5dpqDlD8zzk5WAnzCHt0nbRuQybOwU3DgUOLyLjIOJztK6shS+cZ+P
RZvnQd0eh5AFTF9+mssfU5Zt7cr45OEdpAdafLQkMVOg+uj96M52fLaYc2GAlKGNONbvAfVpV/FW
jYmlx1tMdvgjbcUfCokGNZnpEk/cJ+yFXX/AulgHxya27mtoxFoFkq3IliICRzJgl0sgx6cgWA4F
4JY4G/l9XQF4zLTIXNTRW0CoEJ6JZlMm35tRoUnM3/RTlMsEulUPtGTY6edL5uaVYORVYORvzmKe
PH2l2PycFfFffmZeDNhBKG4+sip7s9LibfTpzzjqwj5eJ/GAhI5QDNgctFrrKZXtxjXhbbJFp8kW
DY8ZqVGQTTqQR/ThOf2FlJAroqCRiAUyPrkih7bA9mLhFa3LuN81dUKNoknfaO0ba+6O9yIaf0iw
4nSh+bBaEcz7JjtXPwpraz14fh+u+1IcmVe311fvZ7w/ZY1P+r6bNgSGJm82SKqlad4m4lemmcjZ
HgoIaIGSooBDg9e86KE86ZuzY4qzMVgIwDSqzOKzSbjH7t0G6m44Xpw2rXfwWohTS+cXi97Hrat4
bUMeDzys9B5GhG29A9mgGB/wSiInvb8Ox8aLPlI9cZeCcdAa+RfHjh79viQHw+epr0uJTPKPSahL
kDNXKpKaST7tposTc5+yDNZijq9IDpZ5Ry0F1WsQv/Uj+wgqoUxOjNjz/Nwt7Amvy9aob/UxeKFJ
MYTqyF2DDYdB0c8XS39Q6INxQy2rMfEfzUXhfPeHJ2j1MVW1ulnlJktf36LEg7fot9mbAX+mSfpX
LyG8iTkwMlysKHuTRk0V06TzM3DLCia2wIpcqRWQUGd//R+CYR81mAMHf7xIvWb2Bi9LCV46pzX+
Cs+CZYaOuOGcO9loQvhJzf0tXrIKpETru+5uadXJbBNjg1ryzhy4NsFiDGBfD14wbrGM25vSSdRu
ylm3jSBKdl6r7oACEOSo7IvI9eyiu84fgo3U01r2ama60jmxrdVrmJ8VbEG9b+AP5ZvwbvEij6xv
LkwN9GVLcUZW7nSs7a5cm7F2szU3sCDoN9f6NlkhfzRMnlZgy2ZuJftUGIDtDPDdPWrf2dAayhLi
SO0+xyMtKUPVAYKB9EVFtEm8EuNIoFEluWVuUxREDE6uFWLviwkMZHMdkNfNixjSD307oKXw4UXi
wCEfOPp86SlCUvUwv2NifE5BlY6m9TiFpHgN6S6fxgoZpMSTff2I5v4zqti9KqLjdfAP2FU38ugM
hiT8gwFVpuWbZWXz1spBFHVztpsbtAYewzpW9GyrefgxhORSepV4bvCD30xEuFuBU+4gQpqrfK4F
FfCw2zlR+9IMXJGoS3aQoG/7wPA3bWN9EwNQsHCBkGsFAIu7HnmYSAHN4YBzVk5k7BtBeQHKGQEE
trGVPnXxpF5s0OYIuFonojHB9PEM5iGcAdrKORGJ6YJlEyGFDTQ/xQ7P8OzmTWMhLFzK4CYpSwdK
VIP/0ic1MGEStgDiyxrNqxzZtsv5RyN7DHmsW+Q5Batw/CFM1BJFw0UaM1KHANvAsVL1Dnsd32Ix
b/BMYYgat16GQu762VU5c2hc+o/SvXTtAG2V4dIXLVWcwH7L4lli9IJuPyL3tluZk9rGx+771hu/
eLZdgNqEXh5cN0Iyq/dErq3eg9TjkBSk6HMMIl8yB8yL5vxUFIHpKHG+iCfs6kWPAFHvZcOB/NDh
B1BataZlV5W8qdStnspeXErFFIjD4Xkpp0dbr+WeOC+mlyAOY4pGk/PFJzlxdV2CvIF+QIpzOq4B
qPkkl3JvqzvvQhD7j1wxbR1pvqCTMDdLmcKdAMqHcyAY19jOIGekNJp7qW4bjgc7lGFHDpo9GRwR
aUXRhORjQC5r0xOPyk+9qJOtH/bDRhAqunW5L26WWVT4rG87LDzMcDYGA3N5UzbKux1KaEvlM8zY
8blsBBeqwlm5yPe5mB4tX07fUtqEcSaOUTSL12g7mKQc9cb0Ka3c23F0wB9bTrJJp+SL7EYTeX06
3RqSZNYkD/dOlZ7sBlBMWCd3EflwG4Cb2AVsRF2Qy0k5iKv3JJgbbjVpti8NgoisSwADAGIrZSaV
vyTcSkkr2mFabG7mBuFgYOZ7swGdzICmQa1K0vEKiaCwNcyNSMgymO15W2Xipo2dO7OzaflgGvFf
r2dy0ImrCQJ6P/h72ZHVgBeQHFrntkwES6ZnP3iqBQ5dVfeZwC/sGRIeQE2eImIgMAU6rkNeLLJm
SSmoNw0q6XVUDA+mNfI/I9kF+BSd3KI5Ne6gRci6R9XPIzIOav9p0383JnEeSpjXCqNt4iSU62oY
WoHbMCmypyBnFBUXmPVov/WWAcIIu1ezM9Z1SMMvrsS2CEcJ2yf+8Pz3XnH7MFEa7oD+DuBS71vH
ug19lwAOAgsB9WxMyX5rVO4XOFEgGCNWciPK2GhFHEwap2fqC+b/HLiHsQDuqKp47zs8IbSogH6a
N5CKwi1gtAe6b4kE5uwzLuctJeeO8RXIvT9rWBCtANLEMV/SzObM52GoT03vECMknvy5uY2t7ljN
0cAdCR/tDA1VBu19NtHg9uC6b0iM2MAL8redP3vsYwlGT5hpy0KXKh9btlEyJ3spIbDcLg/aZLjx
/ZgwgzGld09gVzcB+Ke5uZ8gX0P1CuHXVmrTk0u5EbXprgwq7EnEzs8ywm8jMaFsIfQCoZ9d9DCa
PUrmnog/nNYnHQtn8fVOh2SZQybx9pCrEGwoxDZa5bWPqBOwnAX7sIQS0rj2finiYyLptA8BvELu
CntlRJAj7RjY7IA8OnrJaevs5rH7lmOy3c1REZPFmb1eEdxO/gUzr7Ey6ZtloCt2TZ9EWgMMt0J8
QqCX7Di9CczGIxjg7iWQKektBa6cOIlRXodqAyuD+TTIg1TEVpUl23QLYnZpMQiQm7B5t+xxPw7B
yeP4QJQN5mM7C3FvsE032CZ7ie4C1KDAuGH+rC71C/oVQqvY/6QVw4e57q7wdYyeDSgLHZXQm4LM
R0FlEWlZGQ33d5t9lkAKqf1x5gQbMcUWt79uW7PY2UaaNGR1n0mT5A7LaSYdyRtuiwmcKnww0w/2
hqV4pQ4f0GSgPKVhc70miyM/VWX1wJr0GcfW+brV7WH7gt0D6t0l6cWWbN6yqH+CmFjZP6BAMpHA
6kOm1jvlKrQvZU5vxUY1JEpzxPlKIyYxvnqsHSyC4UrpKJTF8Q76v8DmTWdt+nF1KUHrLbdRHt4b
CB1XQYl8t54qiSt32Nls7dqSjYYm4FiNhHeycWhR3AIJwMIU7uqkXacwn9ejO/D32V1IyDKrIiQL
JS6YuKj8DavZ5gYfI+EXbJR1rWXQVyGWyKZojr8A/v+2VObFS1tjTf7tm+1y/SeEUkXBOc0QpP80
fGJ9igol50RCfj0Xt8offLhpi+89F1Kc6Tp+kGDDstRvRxDLVainmAelnPs0GvqGsAl48fPQPGuO
zhZhy6eatgC99hyfiuyWjegqZGDlreFDMoloMG3DpPw6u2fP5nzpQ3PLAPDolTeSHE0dfWUN3Qr9
uaXqy0cdsluXHL6QzWK77MJ1sHBD1cdS0QevIOoMJOaIgKyfIzSCtU2bezkhJtnImrTsljCr68se
6O6uUBbAB+e0MJr5AUvsvQAUtBGS4wsdZJOmof+c5AFNSu7UVjE+OUUAByG2IDJPT840n3ApH7wB
6bve2XNA2xVJ8oEQkjCAYXzKUGKDPoiOEUkGosJa4HXjabHty/UzGBJ4jU65HK4pMKNeV0ud8DDr
87EZz59dMb8NBbjFugWTJ8MALoiDmeB6Snby5UBm1hneBkcTk2I1To43a8wZXPpF4IneBPpoW4ri
Tm+muE5sxPVhtU7JzKT3lAYYEyqMT7Z9KxrmBApoIg3LW99H2pH1uN0cFK3L0YBKRIuM/0P/aV3/
8KLxG1xdF4I6jR9CmhgjpRM/BJT0MPEeqkG+1iNox9pSt9bCZnf2E4BzXOwJWocZfr6W364v3tL3
nNplvNoFhYqUm5SV2B+9IHqx4jeNDMPsiJ2dyrM+7wIs7BjwWSLOYUEtxVInWViPytLeDEfdOSl3
TMO7N0Za4kUF0jB9G8r6S05Sr8lq4yuC/EAIMUi5PEbDQUfm3S0bDTbBnPUGmNJO83ytJgPEIAbe
ezWkoHhmc7zM3Pmk78t2H9EYLn+0I3NaH+rHii073Tt2l1Vw67oedwDA95qcuWoiuWWLEWx7TsKM
YH4jcpJtEe0tU0EBZtbinrc41+bf67736NJyjJAgAuqfE20nFQy67hXAZKOzHz9q7Kzj97YhhJql
RH+q8TIccHi8qTx+S633tMzWUSegx+Qly4xxPzv2Hf3+ebPgCaN1J85jx+yJlHry/E/ZENMh3ZGu
Y7BVt7HrODfhwJKx6Gsyho9qUV/02xQExpCEbV9wyZw9eB3wlfjsdeFy6GB+smvlRvJiMzsQSbDS
uEQBA70D4ad7A06PciXs6T2HIRlHiEUvBB98qDp/AhUDI0CBO2X6KzbqYOHJbmgqA4lW9pFac7Rq
MUCnJkWvsfwyixQVSc65Qxd8vCgmDp6qhph41XFn3NDq2VtsEoGc4fXTD0mri1N4Q6sBcWmCVnaG
RZgLCOEMwa6hwUTDAvevevBFPm+vhYX4U+7N5JPYEm3pxMCLEg7gfVDgU2CAW/OuQtnHtj7+GAbS
1h2POntG1aPIkcfpiocTFG9lO5xHBOLkUjwJT5+tGZW2KvadIfZJR3FOXctn6T4JwJIB0bibyF+b
obqsAi4OPfONfouqnb5RPNw27bTNBzSHg8XGr7AKLdy8u84HKDh8hFhjqoQD1WxI0G3iO4pkzkIN
3jjOgbsIyoInPzvCPsh+YYhfp1/nf3LCkbOhPmqHYC6Vkx8taoxjxZltxr25hqUc6uM993ty0D5E
xMJNexvBEsciQf++nYanfFL7ubYdRLF6f2C5OOBGGFN6R+1Rhb2etCJdKssVK0NZozvsC3Tf+v5I
w2V1rZEWBnfdhKJb6f1Mr0pjVgMRsXsrA8CyAIXXfcwH4qE6IFjCZiGlcocujR1OfeB4akBwnECu
qhjgNBk3bQATqpmT5w4a2x7XHckauzbTWBkOyKZTPcaC3SQyInJou7Od8rcbltcxfSHYBERAxxKT
e/n3sh2t8/XsWWI9Tohy2iCF49r4xQsqstspxQsxh4OxzvvCQu/kv/lWwY7hDMv/7Kri41qlMQze
dIses9GcUmFKcslQ93gxtzZS1n7e7NgqZqBqGLYeR+PAs4OtTj/EEfHdjyVhW7okV2itRpzKHxKH
86YtQJnX8M+uley6phrdOlw7NN6UndgjY0x8qNLC3+mlZNbn3jqghwT57LOrxMegEHhItEEVVYTE
iT/S+oEMQniCCxWlpfrSLf19bXD0DquMQ1TusaBye3Oi2VhxyDtdz8ylw6i+3tsywTa698WPpjOm
lS5WL7o0ZXvMydLJwNpW91QZVjSri5UAxNJGWCZ0SKrtpdyzhuKtHQmonHewgIa761zuDJszar3c
X3dz1zfK1otcLc9lbeaQR2W2CPSH7mDXExBLRjTCj5HVPHXAdklslqhV7qzZhDnFdhsWIUXV/NUn
32Lj4Jih5GD9rAlgBatRUtxUZUTCCqNewdTPoLMZMmdWNuW+K+evRsheBffYeQkeJz+y+ACw/sO2
12gdGys+FgDgvWPY2oekLAibSAtAnTemrDkUtPN33BKfDbesCV0u93iVWNzwfqyboPiC9/4YEdWW
E3yrJEOLzA6iA9FSNu91bgjwO/cYaG8MEyN4JFGpYUPdh31324Ghuikz30CrlI4bb85Pk52QP2WO
w/NsFi/YCAB/o1ODwunVRrBbPAX3AquLT/lunZgGSJq59tZDZbSXbtktCuBMiDOrWpzm1nLy9D6E
X19QexiUPezMsTmPGVHyRq7BMvYod2KQpC1Eg6dxfqQSWmwb0kHdd4lj3trgysgEXXampDNXk6d0
iNLpUzuQcg2VZz2x3eZ49FYiiNqE8gWo0M4rsO92tfHaV/h8rShKD0stg21tZp+LJnP3E5ELt1Y4
2XvXKx/KSUbEB3nmk2iGflciZT8WHRLZTD94i9fcpOCFIrS8x+tDaPHV8LUqR+vIWBB/PHiVTyDO
zPbfDOD+RqXj78a5fkQ4I47XB5EPQLeYOZhXqpsuqvnzeXmfJyLaYlLbanjqJrYwNbcx9WIRs9JY
TUQwnMlqF2YBxPsKtk2X5+9XiflQmF/LmoZCnibWFhQTzvbJwoylH8h9+Bq0MylhDhQgjFK/Ply/
lyKx38ZN9o1869WcV/MNV9M99sXkHq9f/fZPJ0YQiQTomGjgk+sOaiuCmkqqJjL9+VBPSMWtoE63
YxNSwmlU0t2kZcvGgPgxLDMHx8hIJ4ybqcEryyoAwjGLiCSZYrmbAgJxHAXeL05uiaWxj9eHIc6c
Y9vpeUXBf/vnD9KQJ8ozKhqW4VjH6wPlflAo+p8DLDmMu/pLf9K1SdN2ma1J8xAYKCWr2nzqMst8
qpo02mUlpcE4FDcxQDz4osmLI9rm1u1xt09GUhyM3IyOfEpPQJrWwKLqZ1O0t/xYnYU1xIBq8/Qm
gDVFIbJM1kKS3EbeoPPoWYb9mMQmYYMptkvg9+WmtzyI+OwIWHTmgIQ/GOUMKP1PCu3Nw8RzXP+l
Js/aUuE3NlNQyv0w8HKiaa6fFqeon2YXT66EW3q4fs/nGNYHg3hwUcllZvW4NGeKYvPOX5Kv2LPy
+2SjOBoK+J3xSHV/cTOXGxHXuRsgUKyuX3pl/N1SmIaE3+FUoDZ3vH416k/hl++ZotuNkftFTksM
/D4cNpPtfzVMGGRKA67c0o9OhVb/Jeo46ofrV2qMnymcLdizNJupM9UR+/5HSqMdwnqrjtdvXR9M
jWe7flW3PSiwvEaGhs6d/EEP8MHMhIpfeYGP2cgot6seD3nunufHoA9Huk08yHl+53akBZNoImd7
X2F488juDolaPMAV2tp6Fvt6dvYoS/eDmxLX0UUMP2zWRtnvqLjfemSD3BZ2RKZA4wG9V2d/aDN8
S5TDHZ3XkbDUbGKguSsFua63omOrp3iXtPjkEWyvpwQgp5s8Fkk6HMdMSHNd6NUm1wtNFVb7BHMO
bvYmxcSYhTE+XTy2JmfKPZSzcyzTLa1E+0C2ZO1ncge5npg7S7Chg9iS6T8lTMiMaSHvB4zsJ1D9
gJ8XVVEFN0w2EeV70/Dc894dTF6C2w7HSr+YyM7YY1y/hE5IrDFkNVij6DwRtLtHfzHd4/Wr/2Lv
TJobx86s/Vc6vIcDuBgusOgNSXCmpqSG1AZBKTMxzzN+/fdcVdntcvmzo/e9UahSlSmKIoH7nvec
83x9CKzm9/+M7UpgHnS5c/aHWVbzjs5usltwNcCYRL9/9vVndvhMIg/ChSB7PQQT8ngUL0AgqpjQ
fuB2vtDoj2yN9n02eFpjyS16Hh6qKH4jWIONnUBeVDWUJofdsyBVdKTGMppnYLq8mBEexvAcxGTa
exNUrGplrzwYZKETHixGniLDPx5X+gcxqV0CfTTR91E5vXt19bLY3Su17MHagIg1ci5l8hXJcRYc
4cPZfLaTkf1cTLvpokX3OsVofqtp6B7Wuy4wPQ5D+6PmUN418FqyUFT+L7PSVrFh856FQnSIZuH4
Bq2HI/0fLsVwWH5xxXuyfUvs/KN13A8GExofCNNRv/Ex1cFttpr1JNunIiTqUS42+5BpG2pU3/MD
6GLccS4jpM0wZJLq4qyXzBxuewzrnJLltYvGDSLLmoKCbcwFuUlIMwQ1JDxT3mURV7vGeY8z83uz
8I80S/TLnbjNjX1M7QVSo2Hnr2EVluw03Kvwwg9Tdh80DKJ7PcK2nlZZyAmOlC99VXnzRt75vJjH
pRYs4wT7XgeOBU5Yhtm5E2dK4N+4Cl3orqIJ32A9JetqJ/r+QdQVLL+ph5yX0WzQaJZvDhRwjDEZ
qqWEq6UJyg0eJzLKPqfZ5rw4KOCson4lYph+U3ksAFZFqZ/UjxGpQSBLroNsSD8xYZGa+drXBR7A
pKTcEzN/NPTh0EvGpy9FL/HCX0oKmr4GKh2FhWzuuhPBEQw5bBp7fGk8inJsUC8Jdgu9I31gmmva
In+RikcWSGoEEtk8pPXom056o1Xkm8lhEe2QmdnNu3VMtMwd0AVAvCMhYSXokYXofrqJ2tVWeyq4
j//eb2MpC98frGDUrOHL1HX60oRpWP/kL2qB5Vl9i3xllva+gPyG4EJ3mLE0q4kdiazyD056lMjU
cCNzKnm/5C6PhVpP24UXJRCyOHUjUMQG3UVMBl9PparooQUpM+ldFIyzHHmULNzekQJjy2wzXPYB
83Zl4xiZfzkmL4I+4Uyoy31ckl4GknArE8fYtvV3xxU3ogXaWhuVdJDhiqegCfTIJu+1s4ON5d8/
KYYydP3pScFDakiL/Kv4etL+wXQlQ4Lz5F6yfZMbLz12oiZlZFUPKZ7ciyFPC5Qpr9lME1mAf/+9
xb/43oaOKdAifkJTmY5P9h8NX6012DlSP83QauNNYAAFEuB19GIjM2jCvivF/OTgFgGo8OJKQQZ6
pBQ9/sVa9CnwqJNrLB2kMCW/fXdpMu8wWUg+//5ROn8yhcFu0KXtua7umSZLwz8+yqIhPmE5KS8b
l0cZdQyIbtuOKy7DDJOzktcKKFu0qtEg7OGrwjJWj+kvZeaIY36LOQkxHBn0ODIR4zW4mWqWczMU
HlkWt6TJbxlSIa+JrSU4lIVJ9E5/AIfbhy8LYqiruV3JgUB37uq3RMViyDH/7tNgTPjFItght08B
9cAgLwC+7hJuuOEynVL1KKkFE+t2YBU3NdllSiwCnHa2zu3hicrSn3Ex3n/3nOxJDWzoPDenGZ+y
ph3W1vQqlMgYE0W3C8630Y2CDfpZzZm2k+g3u/r/361p/skcy5NtG8K0HSl150+G1WqKS81F+qAv
J7XXnm75eFSZfpXfpFFXMqtVrqi8OqDREFApKNtPaFm6MwZr66gEdeCiKLuKJqJRNg/bPB737aDt
MnXnhiXWbRcadvNjFKKfNN7wZMHI2lZGeV5aL98O+vIrXzSwOrhStk49b7/EZoKMHGvCaJ1Ht7DV
MMIZ6NUxvzq1UCxiRLJEdRU2zCg6HhU6tDl1CQRRMxH7SqK+ITOUDXKbwy3UT7qHMeogdhsgYfKS
DoCFiZid9i0X1BXEC2U7M1eeJpDvGfyy1dfXo0zp/Kj+Va/9zBLAuWgOmtFVflJ0nwR81JYhzwUn
BdPP6N6I9OLWC+TG3NR3LvkVS9MpKA8HfU0+S61G4nA7FvozBz30KhQfC2kuFc0ZKAmZJ+ZvQHjd
05fWXmnlnSXTQ1RpP0vBywcgsQG90P5uDBz3AmthMZIyYOn4yloK1xvWvdQrjTvwlc6qTupqy7qE
aEhSHaqbMJP5OGKbIjlrv9h8kQ3BMSzHD2skbuYU28DqL2YlD5UyCTgx94nGg7bRaO9hzvtcPdQa
LFP0k2jYU09a7x5SAGisnqa3oZ9ezMDGrEFgJB07cntl+/zvLw3Gv7ijGDY1mzpJANuzVQbgHy9g
YY/HxNLadG+qH1ndDSR/xhnO+6F1J9p/GVrp+cORQyFTqZZ3amFWKiedpWxUdZf9B//unx3fnulx
k7B5H9FOSf/WHx9SNzujU8VGvM/s8HuVJw8cnw9K+s7GGS/ifAiU46wchxdlvQJPfgv0+tV07f/w
3PyLi7sJtYxnx5QWlsh/tp73dO0FTgGYoIumCucN7yrCbAl1FjhbCOJ54rNhVBsW+xMSTrkJsZy3
St9wlH8MP8W6nZdikwfuVe/jKxRdwBucY9ekxf+DE9f7k03es3SuOTjkPcMwrX/24XLAtliDj9F+
SgmVEmbf4qzY6AO1dm4g1DKbsX7JHPiv/NpOqkhABONR6rTUCf4iAvV5TuPRpzs59/FPyLVQalRM
ANk1rXiDzmqCKcWYV/beC7AsDA/6mDM8FqVG1anXHsZ0eqbVisYrAOcXkcM4C1Jr42m290IvZyz0
J9GQa80a/0sTD7WYu0+z7AU14Ch95C5HhLXstbJBA1GM2BMziiO4AVSw4qx8dnKxJQR45wCOvXgU
bsUzewsCp1S6VMApGt42Zl0VpGuNhRZN7bWpWoKr2Hd5Betvc4ZZVzP3SnP8sooWaGqup10jFrg6
9wgK4b867vDbFN+8CG9UaOYzDQcwZnT7gW63X3ap9zvH3AcJ2PWydRG0Cctva5Dva9r1z7VXVU+Z
KvBwUq5W+dxNe1gnP7sxLn87ffxfNOo/RKO4KKiD1t9DAZtbd/uvn9wGu/nulv/877+8/my7/3qJ
GwgsMVef3750+PHff/n9b/4ejZLyr1LQV+xybnM86Ficm/7WXCz+Sj8chzrLsxzB/8CX/tZcrP+V
eA3nKRIpjsloh8X+b83F8q8GzX060SLu68JzvL/8L7JRgmGQS90fjrZkGOhBtrn4UKJM6uSPl8Jw
tsasSMLoMGp2QiIfo+7A4CzG+L6VcF9Hkzk5q2iUq/v+1vVufpi1czoabJ+2dLQ4B3rW6CUMd3G/
EK0s0oCS0FxbtWNIqZi8xUlAJYoO9dFhBwQt0VunNUWKWcLkyXR/iZ0Td3FnM+tHYVLFgVTPnC+a
1A/G5XW8OZRG+dTo0TJOmrWvRhCUDMW6UuLLtN7qDu/qjiKMGqihO1GkZGk5DHfEGlGMNxnibLDc
cZs4UCKNYDphOFzOI+Whi0zh3kX1fY7UgfpIVarhrqKU1DmsxoMXtdGuCIqLVhr1xkoGxnHxrY/o
kDHTftjq1nDJdJqZJqfUKNtzLL9uqfBpu4Si2zn11hUNWD6ByGZtG1G+g0ZVr8oQ3lyGasOCYPqW
9ra7BYTeDBPowaKO16K/NXNmsajq5nvowfEmE1C5OBHM/TT6zlxdmnHq6QuU2sap2XUYGs1nYdbR
blDXdDH0xMlj7KNRVCUbTCZbCqOmqzm4Tzkbxxa2w2Gyu3wj7PaiXL/GPq/EteqG8Qzk72oIAyWq
fXGi8dFGTxhGGLKOsXKaeVVg3ivjVyDlK6xzRG41enW8e6dcLph6njnU3Swmt6GaqUg1Qc+nc7PR
OvegvmpmYbHqIpYzRfs+JnA87ALQbcdSBWKdddfFDW4ypyNSkOHswHmJPEYBoIY/Iu2c4xh2NI2a
A8cfOzu5+nARg/4W005wXmbBsh+r5hZVbgWCHeSo0ODjlBidvdQydvAhK8wwdr8JDKfbJVa7LVEm
V3kLd7bkBb7q2AGs9Vrapz7O6jdaBSiLOXVSQm5Ae9/ULkRsaInjuhYUOM2stCk4YYk0fXZ5eNVF
XlHuSZfECCZdNDR4Brr5VBninMLnE5l3T4A7ZOP7Tr2s9BsjeathJt83eIGmmAlSMwNm/16ubKZK
v4eY52st2YwGdwFokOjc0meTZ9yuRiSVVBcYo4r62A54rq0REXDuccymTuSHJi3UPY3ied+/skvO
DyFlAn4fYfi3JW+zqVrr0MLxgQTnoNEeB0E3hqyb+8gcL0Hb7Ix2GEHeE8Iu89LPcun6Rhx9S1tL
XwPBVXdLg15LCQaMfjKAr9uh68bn6Iqr6SmG5pPTj1daBU66avmRdDmQ6lL8sHH6BMFMlIZOP8Nq
8x2ZZPoPB0Lx88IGGpBP9DbaD0HmdCSt8Y4PS2tCC5X7CFNqnL4lyROlU/GqH2mkkiL2TcO+kw0k
p5jJo5lfC2P6OWs0SEWDfVc706E3GrGVRr0ubRZ+S4qhF232YZ5pa6cKA8811i3qZDSspD0pStAA
ThA+NrR6enrw2A73gWgXv/Ei/oXsThYlOF70w7WoQENJS9ZIpdSEhpQ7wExiwo1ifa+3N4DQNLe3
N2QBcPC63MyhftMX9QsK0b4N1goy6HdyYO5sEui0mstpwQ6bz17o2YZUvLWj/O9Qcw48YwYn+W8G
T1PtBc+QHI919i2P6tLv6IGe+8iCRhqFx7ZAUGk47xMw92Gcmffx2FKLZ8p7MwyG4xSNL9Izme2s
lwDjNmW42WoY3UMMaONxMClfqoZ8TdkoI7xHjasXlpWfUa3lj1V3zl37p5P8ijXnJVtApOez1wHF
Fj9Hih7HHCPD7CDGaLZ+lbBo/LH9DPH03ZnQctblFwUvL7c4eoyNJz8AiqMizWy7PZMLVmeuTZVK
cSuuTHW57KaSqtQeVvOjszOQzi+dNmPtiSt+u02c7wJbWScbFumap62sWj+nkl10ap6mqidsA5u2
iaznXGXtTTb7mzY5zEsWHwMaGtwyE76pdRWEHlg/saFvI+yEuin7C82Cz0SlSDbck2DCJVu5ay0p
wg00lW3QBOIxpwM4taqCd0E+Hlt2VMifvm1TyKcB5hnERD0gVlkb5oxPHR1MCsPZuHPxrcmaGQYA
ONYl9d4d9uT7/BdlaW+JCypLZvVjO1fTgfrOhTpt9u/3mX5nUa3KFY7LS1f1lGkK5vLOdDd4BzO8
P83OdNBEA6+ONnEWnoB+6w8Z590Eme+cxS/cC2rVuJnupBYad4C3D0PDbW3M6wczbV1aceh115gs
LAjjE5PEyYlopV9kfOi7otpktPqcY6e6tPvCdLR7C1kyoRT+TjKAQoPUT5R/fItbzTyWg5Y+aL3O
h2zMD1pC8VzV7u2E3sAO47qs2bl61zRQql36GpUFvl93fPWoMjsaU72lI2M+lLKeKEIy6bPWVFWr
d6hxXe+H9sB1td4SzjjGS31PE/jwmLqnCqO8WcvmzhvpOy0JXaP38v81i4fh1XtcTG1+DAhsHq15
+dHPAeygqXa3vNXeK5Scvps19qu8/r16WOcVL0zOHCPcZYELeDaPgKEF5Tz+kJf3Nk09UKyrTV/Q
CFyOFcVn1c/StiBVASGtKZRFrsU4oVJ8DTuTLV4LY1uO7rFNadEf2uh7PpnspN10O1jWk+qkirME
YpdH+ReWYTqWS3et064SkKppGzKHJrcj9kLzBsIgsoEzXOTwFot4HyyTMoACRc/B2GKNutfBXEWx
CN9rKdttTKx3zxZdrQSi5wExAtuueI8CvMqLxw0+WXteO706tCX5os6vRipfbTYH/MNrh82wHuzN
yoj8mvDT3vG6fgsapt2XhjFsJ7x72jK+NXr4WeL32NFHskNaPjn12PIG4hnTWaWuTOE9D5Txydh1
zlS0iS3VFcbGkR63MVtgbuLc5TjZLemoWMLlgsOKrki7Lun313ClzR3MqQHWWx2Fm5LQj1Su/NDr
ziB2M16owzNERPqnE65cLbuFS5mwx4WZUV3KyaJ0Fotu9aEHtXlHed6KjHu3meIpOS5zhzEADC2d
mqe0sm/VEDe+0UBewKsQ29h0l/BtrjyuiPW702jXNMEtbkYgfYlCADGeaBmdZXRpLQANUbY8ZrGN
I8xM7MfANX5hVgtRYmijMxb30HB8WjejTA5VG/mZy5KlDF5T9UKll24r+T0fOK1kZ9cAIllwrYvH
ACdoW4d+h8vcd0O7xBU/zNsaCuOqaS5hIFHB5UdCO+RqGlE2WT5lqfjQtGlYD6IaKX/VP9pQvBOz
cA6tFt9jO4pPRu5BvVvQTrV7Un4Yocal8rW5eArq+p7VErscCiST5a6G04snKPc7BzksyiwK6j1q
QtgMIN6U+VWCYCxbOtqLBsNX36wx1ZrbpmVRPg3FXcfZRyruuAcLQB8BU3w17PeJVe8WNTX0T7Y+
GuupbB4lLDf2HxdaBq0VdTs9bSJQnMaAwiakpJa77GKitg8aEmiFlbldmu+5Vb9y5OVs1w79GnOz
gYjSPvSon7RIaR5Ge8iBlllfafJxV8WQ9Bcjo7akNTWXdzfPN4b+VcXfCb1p2llD/zxJg46qQtmz
wYFuF7qXT4OWxBvLxPw0meGhW6ZxEySip7j2F9eYhDN5n79/oVCNY2D2Lw3uCy2RHFItcTeErklR
lcX2YCnFyqiawzyAZ6TqRoE/lHOU66o0PM5m2uJu25nxv9Nkep8EQMg5J9XvUJewlJlVv18CQkSm
Btueph0MbMH4YsVyt8jiMkMvoro9H9/wOnwOLqfRJMUgEw0/e5N2sMRywk2d2w86w8bZBtLQxMmG
aJlLTsAxDnjIH3Ref2VgtQdnjD9aczjpLq/RlDcApdXiI8rO+Hz4VhrdTtFYv872/FPU6RNrUsQs
2sVW+HfO7cXS7F1RF5fCsHhMLXWEeMfZfRFbk3r0Qc01lfxJ/Z63DdWbM/e9hyaJ8RZUN6aoR2cg
Cqw1W50uqw38xjyr34kBdbuwMGpUYO8pH8KdHVghiwfK1GFxUSY5rJcnkgFP9hTeXDfkGW78hioa
eLMoxuGN9CKtwcbatsjhMN5Ia4Trhkc0MPqNN5THMoPqlknKc+Ghi8HZ2Va0cVpn7wTRh2c8T8vi
L0xvw1R9rxDBDMd7tiTVUK3vTd41mL1PTp/f6Wfm5gCWTKu+C+Oi0D+NQrVya3H1jNmgeKDa9QWo
8sMSilMRVS+xNvgVvrbFbR8sLxxWXSaf7GTZZLRiMCrRAhclKWZKlDc4a5C+juqfooLxsbII1Dk0
defY6PKAlZzQpnuspOdqhFG/iLeiAXE5jmt76FjPc4XWAmoiy5NehHelDefCmAQOqJye+YhVjuvU
9OWLx1I3XkzaDjKLUFGY2h/pQEFZeVk0l+1SnV49C2Zu1dzPUnsQYDta53tflT6uHSJiwVqCYoNr
5C+YB89vDSyDrWHq16jQ933CVdk4BCX695JY91NjvdcQZ4lPEdwK7nqS25rGoVD64ZS+ozFz3qvt
D9r4z5x/iaIBvlkZVv851c525oiDD4LdA1yFeuJWwEGA1XOtkiJJcSdF7+dt9OnZ02MW0EoUJIx9
Qj7YrrMxq+Eax2Jd54gG6ldDNznafr7Nm70XMbyTSNZE/S0pQxIW7IzkJGkMc+mj03Jq1cWx8yi6
NCu8YeKVpPqoMI+vI3ck9Zxro3ttSmvnhdE1qC7DWN2kviPMOBNXdBzygFJFmh56Mb6ElEdX7QCG
Jqm4BK2RQZ45VrygXmQco5ietSh4SJ1hGybscazBsr89EYdsTmzSen8iIUbBbfqQ0r5+IFoAPCGJ
Llqq6+fYbnd6ubSwwpXrlTjISPG7WeYkcvg1ZboDHM9bQURhQ2ZpNSFBcnSUsh9Ds7vEoX4/9aod
NUF3aKv84ozat7gUWy2Km70WWA8FLVPkinjhEyyafKpMT0UIwSKVXHe93G/K+mfp8AACqsHoV8QC
KLP7tpavXj4MFD2gkzpY2qa+Jf6ZeD0eiuUuS7BBa8FeQLZd63qEhdN7jBFeaaREKTbcsxniDxhj
jnGheWdHSb/FXu5e6AhRZ1XBMB9dODt+yMH80KDNNBzjkpG7hdN5yZpXz91MMyulvQRVpyzGAlh+
VPHgHnKL8lsEvpHUBmhCr32owhorvla+Ok5ymiRb+6DV4VqO81WP7zF2ECwIinIddPbVCl0aHOqH
wUxw9ehyJ2ft6lBJ1pvji2iRYMoWtUqv8KjG4p7MPkNPubwbaY0FlirGbeeqOsB+z+tyK8gSwUP0
QpUlvMRs8+/i0KCVWkRbt4r8ZomjIxL4dgjSal3WI3ITrzsbzNcuqsS7WZYcoqtPa2BPMDUOqarM
Ppi69BMiK2uKMYkoYaAeu022YGnzRHlHSLq7FtDlAy/xIyobThmK58bWoZsuOx0P3ipWi1OcXziG
0pBFf0Wft6oDC2EDQB35kautRiZZ8EVLs28rLhsGUqefpyPFd4PhT1KchK1AWBNJ6GHDcStY50X3
DnuNnkYONmPWbEZLmw+2UZVrSgtOc4TA1vXBW2ixO6NheD2m+rbwWqKBRBFhpdP5xKKHeRRxMl5K
qEwOXn/eoL2smSTt4Q3jMPPC+C3LNJLeTdOvYgU9aPHN8R2lefKaxdmKSnuk9B8LXop7OhIMfrkt
d5PJHoFyR6a7xd5zT5UQJklE4+5hSuBw5iXcbEfYOofUtvfz5BybCNNtnUvfsgINHQV5Izfm4Wnq
f5QmaYWxLbE9diNqFbWYvUXzUKiPRG9aH5YU54J8OncVQiWbW7q/mwc5lTsDKXY1TtS91RrhvfrT
hl3DOzj5sUyOpDZJWHQ9G5/wh3/m0ihU5p4CbFcmp6HSvzVeu8eX226sPnzodEoiYu0ucEGpBJ7E
L01KtmLK4Sw49WvD1R08KslDlVmfceslGzcZznEZXhYj2LIXVW9RE4ibrJM12G1SYql2KMQ1WEi1
UZ4UkI6h7SO7y3TkS0KCj1lpXnut1FfItu+FJsxNLvVjN0iWXDUR71DXLgFr4kBjAao7JM5jzm26
me7snDWt3JEWeSnbED02hI/sUX1spSzmhQnqN0cZLTB39hRijw1bR108OwuKlJOEqVrvLzsE1X1A
WXMgmTugVcwriaPhGBLCrRRsSdLC7xeSwy8OD6IHNC+KQx2cFV6va+pPHEiqITEd1cj06EHcwBrI
h7CtxDFKMntL4cWDOXXGPsaop6WKGFs68jhG7e+fNWGz+ONYqOuGph15ozARMutsbNKXx68PeYQr
eLYomBczOyhcQXyl8+J5LUze6hRkjcc+xNprIlgdElPUx7A37hBk7G2JOfFYFXq0QZoRLIpp17XU
BzMMI9ISQ1ge54KQDJ57j7ikS8FDlxh7a4bYh5xcH6tl2I+qetssiupoDhQWf302dhxq3PkAMo/L
vRMd+vIxN+qYWGzanILRYxT5+u6R4TXHygIAXZTwatDkXWoD+b5fD+brMyRxGoL/+GecQjcTxZ97
cBviOKhKydGTwWZsgJILqhtXyNDiWLDn/e1DVDC2sll5NY0ckIWCStAd7M3rr0+lG+MU+KJOuHGA
5bnj/lMI+1zHOl9oLfs0YGok38EPCNxUsTPwOxngp9ZGwZP49QH+ie6PQr/9zx8J2z1yyq12NaY7
nMV//3+r2fz9b339WTLnxmbuuLT/zxfGkgWGWXOYIwx8QAFsd4ySgF3+/sGjOIFKB/XfcdyR1hHl
OvF4F7ithwVO9NpO9tqxaIGPd1gzNy7MEqngJVTUbhaFM5lGBOw6D065LPSDS7KR5tPFN8gYscbN
zU2DSTjrSZBQGlTSZUpUsKV8gGEF7BgbWAVW4U7wCL0a05+CrmTQV2KFYUm4l64msQjup0BapMK1
0CjB5Ey816c74+citA4+8UAHK082BVq7plN7YFQpbfomwhr/BadbVEggEZZ7xTydgdVAVYSl8jwn
OCSgoa0kL8pTYpmfseDGMtkoEOmcXAHFVWcNikNlyMjnGn2kNk3dBMKYOXMUfhn0D1bmtSd9wc1W
ztSXgR1YvvrMJjPZd0hD60qGxwXrwJrLXLlehl4gw5Cny2EaFPqM8TUYvtda/qxPFNLjmVQslX7M
H5kTzXVkY8PIQJ0RGJNrLpJAM9qdlgDxAaNDI2f4weybPVSaQeWIQv6E2bpXCKCmqH7Uorxv9bvQ
EvuaKCHeoV0G8sLJ7ZfUUC6exvyZa863hqE6q6ETK+iQORNL+cIQQVsyTfGc1t4M22NFlP7gWD1x
TIUwCofp2s7ymKTXQRToLeZ4H/TWk9dUgMKSO5164womEmI88/4XJgle0gw3yVQApQGSUpR7D+rb
Vq7BqiRXsDMS8FGc/MC+sBpQ8FnEzW9BrdMQQLAHC803G3KTpRBOA6IsTq+3oufKWi7Nj7Ex3zp+
QjtBGOko4jF7AXpvRsMuxbemO5dUs1IUYMiVNbevFj/d2lJYqdQBMOVBmpIQpzzIU3Zp8yhhUdFW
y9N0R2cEkxt1ybp9rWDWlAtvDwzgxS6o9Oe6m3aDWJgS4/5HO3Ycr5hzUcC5V4oDIX3t1HZXkUyB
b+t5x/XMPQhaUGLR+FwbucvXeYPNNP+ZWpCKZU2EupgJl5fNOoJFEzBVENPCzWga87US3qcT2sup
rdCgjJ4qlnRuu3ttdnBDjAQZys5muo8aFIed3SPTu5qkwxeUwb6OYuehQMWEQQFlgV0G3Y7UmTQd
wfqFH6Fgs6eeOhZF5q2m9IWw+vtdXjKlApX0qHu13zQH40LngFlKdmwprYtgBUfWnRybQPMODATf
oL40Dt3p6vfRgIfYNlHjYWZuiTK5r0Oj3wD2mFhlze+k9pTfiZ+5blQrwvyZNiQZNSCNWJp33YjL
AzvU1QHTHbIQ5WBj3odFRdhprJsteg2RycQmv4vmDfBOP2Zd8jFTImyI9jF22l9SAeIW1e2mkHEh
/Ih1rDByKYsIXYHlzCmEymi+k87h1wN7roZBt8Cio3j7x6jgdK3C1JXEFSoFrrP4RH2JEngSvrDt
RKvT5mi9ODFvUqoMeDuWL4007mnZGLd2OtCoTLaL7nOGLG/Nvt8FXQso0oIecPCCEHQPIyVdXlc2
6sTmQsRfb5RMbqaG2ljDJIRvGrcDR+eYJN53vacrxs4DVULAr8RtTjasP12z7yy8LxtkhCRaXtuh
PgjYgGQAtnEHLNBU2MAUfqBGlmM/ONE1iex66zqNOqayvHM1a0cNAWdjrebCmaizO9OWJ3YzcUQW
oHj33D1q9psWmcAMXW7mp1Qa5wYXN7EpipSx947U9QaVS1jW+XAlmxteNtTu/hSgRKv6QYrSny1k
wCngtai+kNgpi+A6eFMveNCw+Hk8X7PCg2lpIAIANEa99ZhCbNTm5NZCcPSoO+ahLZteQSXpMnqY
Fe6Rw4IgPzY9U85PfCvVnvI0O1fDhxbic8f3fFhsnd6VhFiTIupaBstD2/XNtl8vCjgpFHqyVqwb
WJQpTEp0qkcHRo6ZdY9Fr60Kxa6EYfn1fWeFtdQV4NKBdNlAvIwU+pKyc3ojOHJbCosZ/wbIBJXJ
6nrbw86UERBNMvctboL5p+Z1u9KFQjChqQCsQmSzBUjV/qmVvJcGXZZrtykuHrxOB9++qQCeuUXF
G0BPx7Y/sdY/jJA+26Z+TiB/QqU62YVGpHc4xhFXRQihLmqS2SEUhaRR12xhby00UfKZ7x10UTf7
0BVslN3ZtcD70Ca0rBTSWKXUO1E0sefiSuFEg8I66ftlbN6RcRkW3YQxstvBcvuuFfUtCfMnzBT3
jWKSVNay7wY6tIZcLj5nkHNEakn3rKutW68VJFUn5wfgbHnAEJXRSCPfZ+XpnlHeK6wUlQKyasin
nMlJCA+EER2fdeCNkjZM4ln1nIA8HeIn3e4+9ZAzDnTqbmx3Ge8TbrS7rBvudW4GBoTYBlJspZCx
hoLHuhUY2RqebNZQRQJFjHc2rNlGBzpL/8fFhUI769ZbrbC0DnzaklIpuq38XoFrQ5tdim6viQ58
p0LhtU07fS1g3dKPVNEcGj+OUHBdhcNN4eK68HFbOLk1vNwcbm6RcSzo4+faGb5j6yS4XkyPnDWK
LfOj5AYQT1QlpbeoM7ce2wnK/1g0FM0HDWfHwJ0o3mKhP5WG72ZGunfnb2GidY9JqZ+raSP0ul6z
6zPvs8DAWlrHxYa5bVnbvJVKcxNLfqOVwgiD7uOVoNDCeVy9IehvMCYpK1rHXtJIb12NIyDgRsFa
zNw6XX3Rc/bFFk8MdoIECvTI/laE30mHb/W5xvKL6dpyuVNiITmhvD7Ymh6tZHRIoCTTigMear66
0JMRzTL448OO/ibUZgjL6v0dKORyC3sZia0ikkQV0WQ5V0uXh0GBmmOHLdxozmcbuOHKbUiJOQKw
cwjhOZSgnlsFfe6hP5cKA21rLwVXTRyihHZzzi12Y71iDdhbhdP4mKDnQ4Rk/HXcl2CmVXipCwFP
ewpBPUX3hUJSDzWXzKU4Gmn3qVk8ilYzPlrCNos2bhYPtg7lKaRWHRgltoetwzik/L29dqyN+DkV
RU9NX0r+3H3QFTK7Z1MCloQjy8JGpmRBWgZXL3be9Ii9QBhMlzkNXjp9ODmtm/pG3Z6o7iJVU1Q/
57rgkgG9u4DiLeM0X7V5eioZh1AVWIV0pG6lmeBqkjdTwcBT+t2lwoNTsOI76bQvqEy02PCvDcCI
lIK69Be45gg/3X6tl3g81C1u5sRgPynj11os9z2HyF3gChATIn3kCIRHYZZvGG/2jepO57jVrAO8
66vSZMfdUxSnmtaz/m5GXB2+Gth1531CrvAhJCQbfrnWttCip5reCt8I6DMYk61Thvdl1L6JJTHo
vDCXDWX8JLLBYrmSBgoTWznbk6MXdt2R7c1asnFlGXSqWqYKsIh3RjDI/8feee22rm1p+olYYCZ1
y6xkJcuSdSM4MlMUM/n09dG1G+egC4VC3zc24K3ltSxL4uScY/zjD75iDmeWQsVhspe1vl9C+zkI
RnLuxawAt+aojQsOsue9cZMBqTr0MBJxh0yiauads0UtC7hD9xHcp64zbhXuFbxcUoo8Q4AwpaML
7RNMY8pwiRQltqBEr8QndngdPvbUi2oPTqDvFyPEkIcWb8keoX+DnOd3ZIdppfJZhmmyEbXlIn2p
aLIPrYTkJwqVJSOzhlAwK8Qczhs4sPLZBEgLzWmplsheSpHEszKBKwWaV7Y5dWQkwqUfzg2wUC8X
x+bRb54dfq/M8N+a+pE7inZdlF96Y9SOUMfIoOT4mMfTsVCA6bDcQEgR9sd7esDHcz2BiRgCsNgD
9F5vs97LJuGX/AlGSnGvsy0T7fKQO+I52l95ketOdkfEl4hnVbhlqf4jwkXvC7lYKwXMGaWLN5NE
jMQiRL4jiMSi9MWLPGVvqsayLhYlEwz4BFPtQIguPEGPdK8tw6Cvm5dOwl9NHWXAwabx7pEUu+DR
Jll9T9SiEL9RfCNTVjhDuGrUNsmyxs4RUDSyx+yOne7C1wfVDB4F1mjDG/AMGKEuGJ7ZdJ+FzFgm
L++nfjCuEuY+wBHntiBUES5MBXEevw1i7jA8/JYqENmspaSpmNqEmR7beXvHsVZYYm3X+qkJrVzq
Qw1LCg4SskD3ia6SAEHWmUN2sNcQWfhEQkPYJabGGV1bm1/7DPrTvb3V0QJyfsVcviSV4m72ZMjI
2xH7a0d8hvphDsRUih+96Ew7vTP1aNshQc0nu+GUB/Vk7MzYhHM2dZI9cmQH+iTvtFCl0ALq1BQv
wj6w67FVLgfpsx+LmfYvOTlqdM6+0H9I53ah4r0gU+ylWV54CqmbZpbvEy3CTE/pDotCPnXGd03E
OYmDJKDfgbCb9qoTRFNW+TbTiCfFmokim1ZlYWSZf79PG0VsaXPlmtRMWV0x7g5ww3Gx8ANLr8WA
rk8A93N7GrFqcPVHfo7j1oK+PGHCQZbqAjtSrM5wLix+n0X6cBctsgcz1j/VEWZ7mie628XSMVLF
Zjn0CBPqUb+2n+ZDjoL0yTQJiLE1JNHCUAC4p6HlwrggutPSpv3Z1J7bSNZjH5/o2SRnNkk4E9r9
9Bf5dNJlIUVfjvCSfLrEbeRSxTmAeD2klbILS8aXG5QGURFISkMaNQOcKSRuTwt3WgWyLt3jD92U
42Und7tawEqxwrjHyQZCSqJ4wOBG1fwFoYRHQRttXRc3CYxwNwJegU5ZYGRQ4VI3qNAVs4Bhzh2j
zb4LNCGQy649pCGvTE46GHoIZ6ywdBVx+P5jH/9/ovb/QtSWVJCVv4/qv/RT/42ovfz+iB7/TtD+
5yf+IWhLkvQfokr8hCqR16Drs97xH4K2JBnkUMAenGnWpoEI6//Qsxf/IYriHE8xO5Iv5Nmx/B96
NtEVyDkW+iyUYA5piMr/Cz3bkOTZTP3f6Nni/BSzcGZhzlrM/6arS6X7s6WC0l+kMemClIFSjxpp
2YK0UXgjxYXmEcnIwecvJI93nh5GRzbOeoWDOCDV38O/LwwiDKtGUwmvSatWf1+QJterYf7y90dk
BoC1RRZhPQuvCBHRc/X3pQ0fODjMgPK/fU8ocpJgmDemIW6zKUGLq3j+8vdIrge+iT6K3BjjTg0z
EIFcJuw3DJh5eJ9JtH1nGNAyLhPaBqKqqnxOmc1ILTMxnor2dxWV2qJ5vgyEwvuIJYioMVXDro2S
p1EXxBfrkIhoa/JtVOd2MdtvSYs88RS81uFmYb2JDc0SI9zPRaHXzv8lNBc63JWecr1HRN6uYPu2
KxX8hfn2E4+EUOk8AT2wGyYmk9cFKnRMaZ6o5xR5otuqoW1rGhl6A5Uldk3zw7qqeShnZOcowNYp
LpjB3+sUSpDCv0cxyVnoizz0sxMUTr5I0zNihhbvBoZGAZZS2JUATKdMiRCY46V3j4MBljIAe+dJ
+tJsPpI4nZ3ELbGpjeXM7invfbkMw97i8xmIElZPeY6HXtrkK9ABvGLm0GUJwxMbVz8oHnNS47++
hBqw8r/+OKIpWjlFnxxwhW69FIrT6u+LOCP/f49wRfjne7Ip67ACcIGa0fa/V/73hZFJsfr7nkA6
GMZUTOiSjiLt7/U0c9B0mPoyQUGniSLWwofTQDkeJvbzoGyk2mHC9TzL2slI7eG7orygtKOgwW1F
9MBDO8GTnA5sz7v7kY3dPTP38aNpgqdwespQT9ojj/CxXih2/tYVFtg0UbGjuIPobvW1dydSy1in
0vbJkr+mv5KDh8rlscVrAxEzSu06pZVxHgOi0GmnDCe1/H5onpkGFQVDlbYEPmDJg2noKuosWOHr
obcBl1o4F7YUjN1y+hTPEVN4fHdAFo5INLFEom4tRIzq17q4JARP1D0sWoSK0LONoRIZ4FA4q3Qp
P8l+gYsxTvhUwGRpU+yA+Z2KE0RZ/U3HA3+YPzbqKy21JxXI2kG7mfU+CbDW1LjRIiBQKaPLZowJ
/cFAWPFSLj7L79yF9NTtYDoc9DdhQTia22yaU9eRCGYZDkjH1OKgjvrMTaluSPhSrXj9OJSpXR/5
fvlOgJf7QVKIVa6FFzyKgcHK9/YBhcDKCM1jKEFvCyyq2hgt4FHLzbqqIbF3/hjvcXXEc2b8aQkG
rr6SnFENnulMjZePpz19iZRODTWuxafbyBY/li9s8QOCOEAueVJIxiO/whmd0hu6BUTwozKsi718
Vi55ZcPBfcIDSqwkdOqDIhI4bZen+4oGjj6ycAm2TkNEsE56LM0A2j/CCvIoxdyZ5+QnfYO4rrkU
n8a5eMPqe5cgquxdo2UK/M5czAhGiBdcRSCou/9AtW44uCPV3ZchkyNxNn2aiNEG4Xo6+QxDOOar
shGuzDB5Myxb9UP9GV5nTH6tr8plszTnhHZXkB1s0rLvR+0xOUnufvJFjImIczaidvIJ2CkC9S1d
4wI254Ed0sep2zzfhr18M/OgglADkGez2LAuKV+4qO2vnq0o8A2EebXLgtIyD0Mq8GISNDA8MXU7
vFVrN17i/fZ4xdscybZhQyRt56R1V3KbA0jy9LtYYVFFJ+uZtcsgeaX/Lr6iV2Vd/6jfykr7iL8X
B/adsXb1U+iChZLFmU/nexYMnSX31Nnrcl8r/tDY0gVFxtNerLQRbAg+haXuiuC+RJJauLCXaVpG
/F0+5A80Bw8yrVkPuYerdPT9rL2eqHfnu9u2itNtS4rQi7pBAImfbbddOLorkw7sKnMyu3W/0jzh
8LPFklcn5n1Nrtnrc9tM63jBngGjJzB/i8nDpn1yiwYPwWutvLN33EeqaWvQv9XcmTlXEQ24U23E
ZCl/jJPN7I1biiOXpxsevFi3eqdkVYLkuwl9HV9yKw0eRwk6e+3WH9MrJKfPxw+cuRBrL1LsPeb7
HVsUcOd1PGsbAtHYFns/dNVl7w28f/j/5/h9etq99/DZLftbl3jTstwnTQDmUN19rmVUO/c7KWnL
8vW+ku5+QdD2XsCnZb6+PZnyGcmpdvE6RA6/ELYpv2fYtG9YqQyVg9XpCJ9A8DA0Zt4jAplnljCs
sVqW0wCzdW7Iu7TKXhMWZeWEJD5/0LVECwuoJXpYSuOLScBYTz9wex/ybfKJXfniKzw295W2M0DA
JuXHlAlV1KzIwNrm+ugAO7ep5C9OwtMZBI+nYTiDrSZiMkO41SNJhKS615vqSzo11/t2tiYd9yDN
HQ7GZD34+eNN02mMkERWQHXeI/cb6Y2kPVE81MPOEH9xOiWQgFaWzSPOXdK59czNs588gfzsKJIl
H4YrGlW6It62cZpO9+4m1z81myx3L+bdsuEp3EKllZGGB4gDFLXnOdRwYYnQmFqPzWKmiCZ0/WjX
GItCE+HK0Fnfou6idk6erHCFffxmS/7rLCjUg8sbY/8HUvD0VfQVjrZkvQquegiza8pE5oXgyRiK
+bZf2vdrtQJvwkb3uRafXiaQqRcM4Venw+6z05wwSIf5fsFHmweT6AHOS9H+Ua2FGE4YhDKfl1cV
qIKdOF9Kjy38imnHi8Vqh9kvWUHW+YkF5sPDullw1PpgEHwulev0fbFSVslRX4+B+qLspt39bK5Y
0cjD1sLVmCfOLG7s5nDAuvISanjH9U6I8R7zCuVlFsHSekn3oItfaEHlBUojRuX2/Zi5/evDQzLj
4WKWLeGexKVbxG9x85IOpKJtR6Ig14Wbem/Mv7mC2rcUfamRd5eDQYD/hBbcQYcGhmhBhLZC0Zri
tX4ESIsBJkT7+dng2s4sEL5ZJBCMZKdQHJngA7qGHJ9+n7xOD6/VtlIXdKpjZlv9bvPv8dwJswOG
7PDMU1xKWV1HNqLz/FRYYO4Q2JtUt9ZiCbf/6VRnAaG4j3dSxtELbAM7JreSnzg9yHTXEJsGi/Dz
JnVLmEz4zD1djbhz3RdUmIjukzEBZKL0DeanLDNXt7D0i7+A17eL9xxi3IHvjpV/X0frQXgxqTRs
8/IsHV7SUV6DLY+bwTc/1Qvy5012HGtnnLfT5ndOZngJF0vdq3zs9ztfdug13eLWHDApPExuuBew
NVvWu36tvD+Dg84M7ae6DS/N5Jo7RvD8n3SXoPB1tFEtM/wtad5XEfEDfEVbxOpuzWf0ZBaPmT28
lNOcMHt3SDyJF/QKy8J0u/RN2ZOiANpK012kTk8sui9+Lt7FS1tf5rHauUud7oDpYOrUp3FNrcSr
8KnZtdFvdR/4OVtlWxJqk4O6zg7jpb9UZz5/flncrssD2QmEV8528q6NF95r/wopnBVbOhMehwTf
Zi/FyniTztNPNLhKHOTFdjpXGFxZiMWwAhEBYr7aPSJFeOkcrUDSrCFcyy08yI00iI7tMjwJr8Y3
CwcR3FlsLkiItDeJWBQiKUhmrh1dhNh5aihKeCUfsGGlt4wnKzEqCKru2Ee+9vAZ4j7XhuJJqF1T
795ZG/zXwLdhkwNYFrfk0IC83726dbOgFb1H64rpEcil7XwdahNBm7nX6J7yAXqI1F/6cOvn7vHN
Ob1ABJl7ylsFGu4/vidX8JuXtllCSpLvZ7qq5645i585gPfVhC2FRZ0nzUxVMNItTm/3yct7qtt9
d6yOlbyVYrs7Kg9/kS7T9xjnaRCl9XM/yna78J6n9Is3/1TcfjenBevcMfYiXoHYogEcYPm6gK9w
umTREeIVmbv1DhYH/5SogFIKiqPaLDPDLjLXFB0WfHIba/v+ku7uF15RO8Jyju0i3HUPvyucpPFo
mxa/uNzdhRXvpWSS2PtVfDLKzyEP2u9n4T36a1bZCPqxD5s8qglp1y/5zHN41uh6lRov/5ksE2Gj
Z1XKpDq0ZeYKHQNZKfPsrWyXyUMyV39fjKhYrATQYtOsbncl61ZdtGhXU9v+8+jve39fQpW/RZZN
hQE9Co3Ko16Xrc6s7p44VY338aAAeGIvCqkJx1g6vvlRL0Fq+nuUCwKvK5n/JlPrxE+zbj0g8RXd
v78m0q0pgv/xp1XgbUfTe+pILTASRt+pcH1WIaldBZWiVhOfIvwxUuZfKJu0x7HCR72Iax+G4aro
siZQp9Gp70W1WhRPjv2/h0pJnz9meW/Le53tFgbR4xL+PH5ieZ1y+29p0TAqSW2SB5vK15hohvaj
YzxlwUcc+K3cyQjhYCD+mMtiXQWKuuyM1Tww/oRab27oeJLGwlucTgLz/neNk8KWjQ2k4Rr6IBj2
Kt12DOYHVHbeQkdw56hEVWw7C5eIk35StiPyKWK1UUszT8NK3XDzn+Iy7gW3oRZd4C9Dre+WF5NQ
sA2MwW37Lr/TIMG+8POXhAwmC7ZlQPzKYYwcHK7fmYDc6DrD3jVVJ5ocxr85Rvkg5wxyL0+UHO/M
QPfSTT81n8iuQmJS55JcfX/4Ru/BseLaA1tmmgtiK/9038meJhVvZe0TbuxhoNGagjQ6Qt2ge/ss
vGJJ4cGgr9w0GxX9OXchvup2c02D8SfypBsavf7dOKgERljQT8eX5JuimE6v1+37e/3zuBFsJdR2
QgSM4UsY0jnPH4rLiB8LwT66uZmS36pTd0fLYZEdgleitlE+Zc6/Q+1zRRrq4S1++iNVbORxuVFI
j3tYBEWgHTCF3fa9pbyMElARjEdLARFmgPrdQwdLkFJTsjdJMKz5bXrClucQAz1CJ6VNUqzpiMLy
Ss4APsqk5sgGtF1En3aC0t8LN6xKgr2LT8aR9FTdBbWGCDnoIrhfgz2wj8Wb+6thx3a61JeTaKXb
u1eNLgK2lRLAy2Wu1PrNp8wl+OZZnwq6PLsImvUCRdBngXvvqcHmk58P+MZROGKwlm7V0gL4gl1A
/6yswVEkVE/0hMkuVC2AeA1JWe8mEFvea7zHjyI8fZjM+MB9l0F2qe50+NRUUCKxS4R65T7PD9WS
HHUVrlU3PBRz/BQ1/PMIBF/GHsvIRLWEsLa3FV+BLqTYi624hMQ8BO052Wk4xl+eK2ltDn62e9yQ
VcNDIvPq27CVw71zscQJz5Czw97muuBu8DlgZchVvow9raUeu/I3SpqSjgo/aFawaqHBIvb6fpKX
VTBcuBog4165uwMIvcuqlZ5LvF63dC/tXAQG8U0tETePaJhArz1BWUpHivNDiUlh6HDZywf+0/YT
33gGATOhrEgDVQLvspDnDygN1WML/MTBmdsAZoJ0aFv7fnpEbvJhbGkHcvMXQFwRtlq1FOjdvyj+
aE91v1zOYJkElRjyCFYxTv/8QwzACGKbhuzXzP1uQx8JebC/TZt79xHhKAa4zjlR8yJ86L8PylKO
0tprP7TPPICijCvkBDqJfA4ibngqslft4olvw7LcEdkiDxQxARYLkYg834b2MnCPg4NdinfIanDY
GRnBZyPZZ/iUSkdaj+of3gJJ5javopv5A4qgAsCwMKABcBsCAHHB2wOogHCl+dY+WSTRFWbWINjP
G1NR7bMeD3n2EhHlBSBxbX/Y4qJ3ZMh6Ci+FWm3d7WtM3KipnO4CxTWBsPfC6wKcWDJO0h1QrmTf
3xaSDZSBJBUca9Qu6expxdjUFX9wusH8svRaPrR+m/ApcHxDu8SX4LcG/8o8A5H2DZIxs6DcF4B9
wnjVbxc004ZT42zpiSz1LbKH/A2Gjp/sjAbDQmu65LfFcdRe8tTtW0eS7Cw7ZCm6Fau4EO8RpXZX
EUKzrYcZZmEL1ZOX4c7ZCziEq6bgySd4Fyj2jhhczY0DoAM4AdSA52a6dPvHqguwVnUaLicJDAdg
LXtosDKzq+/0wE2Cu6+hcXBuJwVbOQ/mMfk2i9hjhyZb/Sy7dC8gaQHkp/GcH6SIja3s30C9OInu
2p5hHTc2R071abg4FdBXrZUL924jWuO23On7cf9YEJEJSd8u0Ngim7dwZvbwEqEd5ekOcXnkOj77
5XiedwrGQSeuPLeccGm3mXmIZ5Ed9zs34yenRj36CURPheley867fpzTbb83boyjFnYGg+1nUAMG
bW26Fj5bzUkVT4yCMVphHWGChMbeYCBFwPp2f6eKgfyI9KdbPrASmz9vLozqioeOTcB8d0TRnt1/
GP8im7DufrnDVFzDMwPRHgNPwzIoQnCufDAudKHJ6mpNeuhKHH0gLPOHoxbZEuRugg2RsHBCsYuy
sOJ+a0i0mlbz2h9Jr+Eyn7jddN3OsansPLC7RECG5+EbJvcuv1AlOMmwkPHC7kNKwWYfvTzgbqHh
seqW29oqPiI0okwCrjWL8Tre+i13Ghs247Ck5VmxPd1myVnU1oS/ZMtqqTgl4QywvIvHkg6Vz0pQ
zlQLveFOAXctBMYEn7ZjN2/0ypzlQ529fqinug+4L/THBmPQcq3ctME1CiebDaeWz9ZOTf85eGa+
a1mN37FLewznz5NCF5qSLr3qo2tUwUheR+0y1EN3wQ5ymt8zO8vTBetkOVossYg/BNpnRp2izhf8
3m2jEmbLPo1XY8NSoKvk2MaOnikzflwP+IM2fgOxbs8LRQVO8Zrs0LDBwFBs+y3HRkWuGH3ynVQg
b/HC9mtBq3jr2LWooWQkN7BT7P5Hqk8LlKGk1rUv4plDEVAQP9Hu+3Gow+XDTxCb77koykU9h4fw
rH5rlP8v3bprgDaRmZKrYcHK22Gqu8C09SvZh+t6sLF7z1OfexTeLwsPJgmZGngJn1FgIzWEXNRc
ekLpLKjrDcMhjOz48IliqHbSJyljAJPTJ6YtHDqPQ/OqPSzzbYRFgBrTuR9qNpIZjk7pFh/LpHS8
/lif9VX+kR5FF0IiQTmRR3Nf/QH6bb+ULprX/y6qIJxsyYtsxjrFUhi+ykdQ+2FgfrD9wsucyeHW
pHriiQ8WN+nZH/iHWrxLbKS0FeSkcit8cKSnq9pWV+a2vEqSFf4ii4EFPplnjEusRIGw7YPYpFxD
+75KAcL4ljoDq8itFi2YTv5Cz38zUPhgIfkjEypABht2L+feDd9y7gAKvJ6DDx/9QNLsfF2gs/iN
2IEXFoYl8EHASKnUIC1Bb1kNG/mXXReL5Rjfw13IgNpqTsW36uKgU+DxyUqwys14aAz3/gObgR1c
RxMIDoRkneFH/6M44yrZP49hwGr94kXCSqibDWBpWe64yM/VfalSuvkajjS07Tfz7fmiusM69jOv
aK0anrLM8gTUwXouo7W0s1f5TOmFDp6mZJVtpJ02YZVC6hD/SHEozo/sUZVC9p6XMSB7OANJAWjw
pHVobuBhR7HXSGRrbmjtus/FJzcnmq/uwmKRv+XG4fOz6m3/dl8VO+7e+jxcRoTHVuTw8X3fstdp
U53qM5tiAn4CfvMaUya48lJ9nz4Xl6n2x3OKaciNc0lTd3CXovGLg4by/75RbqToRvra/KI6ESLs
qHxIu9Exp3x41Q4lgM4plXnJVsZy28ivKD6ySxe0P1iK0pTt0u1wEK8zOXWZoWDYYFlvuANRbnTh
UKShTkBNo9hflu5iG+7RouCH56o7WAA9XQ3hXx7BBBZOGa4SQBbZL9ZDMBz7q+Sbm4otiWbpZWzm
yqHZAYkzqIg8rgbUcUwkM5fqAi2d9KlRnpzYI+t537CyTwmuYxdQvodYZ86YswmDgm6MnY9qsnSr
p88Kn3P3NlAVfGCCHh2iQzMtNi6gvkIWyuSZILyt/RjWo1cRHbDwcxNZqGee2tYq1ijN9cLmF6QK
jjxOtnDk3WSbQWus8LMu2VhTsCjQBiQP2AkEmeRSIJZu/yWtqlVz61+72tN6R74Otu5w0amYW9nT
aA53dH0UpseHYks3zdWXjzMd35qBwJLGwsC4wVpss5cyWpKpBM43cY+gxXnHtiVk0w+DB01u4wgf
96C/Dr8ib+9hCdvnVWi89qt5g8yx6IPsgIgEwQhGEtqbuRZRFSNzdtWLsKokPzoOb33lao0HdPH4
TqiQeFWg+ToNmRg0+AxOXjJZKFsB4sGHHrGLpKnFradE5gqrE1aOLW/gj6rYbw03LbLR0nJCn0YI
NC7EpdPzGoIoMYKiGDdGF9MOvESao5reOt5RvOyvcX/SVA8xEsqNCGx+A5L+FdQEIh6aI5cNVqbd
ZQBv+CGTlufgkAiRUg8Q+gvfEP1+lTeGHvdwjnrSGLEhKNsrE0YGTs2ysEnde5pnlJ5l7U2sfNpg
yJtJgJ5z5nanjuBja5vaYmFBph8ZrfrmV2nhHX/NwMdgT4JMy/PnH1cOCYXDURqxAKfSgABO20mL
hx3NS4PUixtmb371VcA/pi+YNXOZm27ZtTO6Hfq979FTuamZLe6fL+HagAbnyl65yrl5KJU5SMKt
5pIM99G+aZ/NJsHdioCtD6yPMD5k+01/H6OV/zbvJkyl0GHWp/v1ql5HW2as4a/ymviL13rV2x0N
/3hTfxHfM+yY4nk2GuEVHyDt4k7rlunxLuwn2v7nPOOc7qtK3E8TjmPQc1fD9V6sB9liIIm2hc06
aX3hvjLTFdoXTd2owD2TjUICTwFMHxlsxvOZdZY+xckuzEBa+AwtldC/G06fYzPpT/UVBcRzYuhm
MybCOrv1cciT5zqCmahpw4mEE/Q8qhTl5NQxo7via8bUNA+9x+DUhJGCzQyO+UFxfH/RMXHGbHfZ
rygImBfS+DkYzQlfxXsOtiY47JbF4qBpfpy9aUF1kvC8MSlgrOQrKqz5yHLSIP9Azw9nPxOdlGlw
tmPAgb1ygulmHtC4PF0Sqo2XxIMYLW7DG+ZWD6p7V66ZcHH1qIBTbNydSZpfwWRa+UF2+XAkSM65
x3Hmtttol2jbulvib8aBaNgdSIzPlv3C26UyTq5Uy3m5KQZmRI+AGm3xYZxzrMDf0m+Umyx1dPf2
wjXfQQIM2My0XsBMKKw24Qvj0+Y1wU/TgNvmd6/08AwUF+8VzE4Ak+RC0Di3dP/gHbjCT/9lvnPI
ycTTciB1yBBW+W26z8c3Jxx8SDbX7tS/qD/5gfzZYWl8PVARu2nkjfLyfifzmAWnXRWHNVFwwnIn
pR6z/mH04sJtKqQ/Hot23qu5+JS9rw4qF6bJzMsM25Cs5osDFK+N7/H8MF0B3irp9Ns8dcS33h12
AtuRzGQKL7Dk2RNE5yYoSBRycEgxtTCawyc5OsdefUpNS5TctF6bRRDdMlTM+/KMjtsQSCgE2XZJ
WsWJedEtpWQ/9m+otGeVDvLzkGKDl+K1nyk4j68D7ziMBVnrqltvx22xhOwZAB2xFqjs8FQ7g8uO
sYOpXHrCFYG9dCevOB7VN9xcvPqiPLxSwJfU7s6yhG8ZuO0mBjROgaXI3KYWO4Vv00kiOEW5xaaH
U07DGIJRVkDgAIM5zIwTzY6FxzypMvAaiAj4dnsIKdFNf9HdepXySSV2dY0hGyTn5/xaY2Lo7LtN
qupdCUbV78Y9A3MGRn3r6YYDZEm5AWfdVTcMT4mRtIlC3E3XljHlWdoLy3z3fM2OHOpkFOprvN58
5ZuBEQZocWUpSwYOxAYE6UlUd8mq3+lEfdzt7Od+ES8jvS+F9/L5XvjJSnYmF1RH+QDsRpwODWuF
xLmVbHld3Qr37grL5hyfeDukC0kuUw5lGeEi4gC58b6jbbgbtoWPNQfzlGSe0MWRzaKhtsteq1du
zeGVRcaGJz897aRcEUKQy9JaOFI2qII23eNdBMJ40wFjGqTL7lB42cBMlgYRPyWr/CkUHOpdE0yI
WRlHNJ895Q4M1BFvCoJbmLl4sBQ1thfcNFPEOavEXBpo1AgjMZZt6UeG26r+NDDL8GCR5XeP4D+m
CIiYmD8Msm8S91u4i/SSoTNpDFxxXqQtB0s1rhh98ekZf/O4BKJtCLWdebSlvFc/8Yn8gMIufhgI
H3h6Vsx8EVb4jhg9W50dX+p19VNhva1xpFvGJjmXqmUeyT3h3SlkGTNZAtp6WowAMR7tQP1euTq8
R0QuE2XYRV7jMrXVd9CEbHFtHpkdEq5ifGuJS3A5827bYFCILiJZ6+vuAxGbxD1oJb/MOZbNSzVY
6AKHxO8x4WhfJAVBF6agbnEIr0gKHiC7xtbwRWYjGFVx+0EOnVpHaR3KjZyZXUM3a42f8YWm4p77
VeTAhKgZnrjtSuM+hdLziV8ZEXaH8pzlVuwJS3YH0VMSBHibv9BC5H+W5HIbPB3s0eVXdR/+SET+
WPUXmeNIZT1+9EcAvcVFE5fPC7+v83jvcIS29UUMlDMjRcF5nIR3/Ti8wyCWlrLm4yn9Rahi/N06
nBQAcWchXJIv7zNbPBujz5ZRn6pVNFjqJTyxKejiTETTVLckAnNH3u22D5gzlLq9QP8q2dgu7iW/
/0r3DcM3Yd+K6PKt8qy8qwx54lOmOuXZ/BwbSwP8WbevDE8mEoNTt/LN2BpfeY7mUB3ET3Wd7mYJ
QQWn1qHCg48yvE23ylfQATBXAmgAFz0xZEagcXdhv8lX2clP0Y1lF55EwGbb3DHyIU4533x80Fan
IAzB4OME0PwY5Hacn4BCNhk3KG0ZYqpseKfkPJ3gBhRUtezgWLEjuOvwR7Oenwt+ZrH5zfhAF5vM
D+2QjRPuArPRU44APXllcAtvys1+xhORaYd6PVfIAwcvRAALCskZwHLdvOQ7ohocLmlyQ2fRrmOv
OpaHxVLbp85zj9XUp8LAENGWnazlQNsTPNZcsVllt1jFTnHIXnqH6eI4rMXYhfcCLE/ZeXCkZeHH
nY3zCpQOI4CHB8wCMH9U2DzIeiTM8dLcuhedd8v49nuGbEMuNVPKyYnWgoa2mpm69YA7flaD7Eio
2Eb7fUZr7i89UPHYfy65zt9gMVGIG6nfaigqUZLbLF+IN6AODBGN1XRQ5KW+o8RMn6+LFVnsbJ8c
Pc8N67JcZedH7Bgf+iffayVL+WGLYKFI7wl0Gir7S7WVHYmKLaYicp4yOVZuwqRmtBArt5hqAosi
Zgp9hc72iVuP1UfzEhFfqwO8T4GRGx11Dlr+QfVeKq9IqGZlu+yTCLrAg/TrueGZIMuaii22dvXW
n3SYL9wIyF1RUq7VNdFJ2kf7mr8ma9Ynw2vSCgSQbYiYp2YrrNLXdgmLikRYpvx0jUd5E41Ov6RS
L9n6eImcmDSIUWBeGGE/sVLbSu/guj8DVdUmfCMFF4pY6JjD7T4uF7vnR7Tk1prAU69wQpjblCit
LUy1OO6hz2FjsSM06Akf7q261rTgPcH1Dvv2cH0y3QWdWoVvMDqIPDmACqALvt846V7TdGUeIJYd
yFM6NO/Pi+hU1NGZV36wYwtQ0e0OT/GDsuME4aTRV7CGVDxLEExMhDNY0hPfJXs8UGUbewnfBIxP
KY+rw/han7R9v678LF3Gqm1Q2b5VPhvMrlU9Yb14zcKl/iJCIOFkBv6YvoTYDx1IMetksNn5MCeJ
bWAWqt4RzYnpj/7CYSe4VoYzvDHrrt6St8WZphRhW8xhcw5pgyi/3PA/2TuT5caBa9v+yguPL16g
SzQDT0SCvai+nSDUlND3CSSAr78LLF+X7esX/oE3KIYoUiqKBBInz9l77XV/eM3D6zJeu9S1dIz5
rk/SEC6Pq+kn8Vf+a/rIhkHyQWIWZNMUNLftOaXmYFsDZmDhp1ApB8W3/GCnmgzb9Oy/h/A4r1gS
9XYPEznWdwRjUk+G6ljW51TfOV/OVwapjbeKN5EkY4ie+Imuklf2VP2rPTEOCRwGV/qNS7FLrPGt
+tblrnpId+XZ4sTE//Sh3XKlK6ybInpr0LBYHFw2+ym106eTVDu/vE/yOwXzPd40jFopTH81zP9e
qCESrq/vRkUba93QW3mKvkaAWCFtjhWnD0cj5pSi2uE9aaDnZdu+fYG8xmWSS1NDO81ALQvJiOY2
3WXmrjSvmDXhtEQQdV0d5XaVv/O7SLEiC31iaRkCh2SzN9xnYAQ/k3LfdXQBnKPAhAaQcAisklHC
siDP2lLRREVQcLGOlwtw9DDt5K9xax5hUlUwsosr8di9ZEhUI6KzTnhiBN2PhVW7q3LoRYuMipVP
Y6yPiM9l07YyvqYDvDJ6GfNSwrK7oW+J7boJYq5VBMncpTTN1fMob9y9x9h02FkWMtQT12nG0puI
BQdb0gRUc22NBxifCcQUWFDl8oKL/NUIkYxiWyduNIVHUa0NLioMI6itzeXtb8wgu6nVvtCOw3gn
q/skuzGL66ImFAkhO/789aw9A5BSw205HTymXcwgKwYTh3G4tvJPEuZsD7HY8+TRril3lCXUZdRC
FAk2Hy/NEEp2ym4z8JINayUfx4xRaDz52jZEVAfRZQJIs4b5iuwufwXVcIs8qccPJLHNBl610wBy
MI+COV19RPa+G09iRMPxzMKcOPvhyfkcbi+D/X6Z9v+Z81/uGharulMY2m8twOV5sRct3ZEWPRw/
MDpRRtRcG6qtMOP95XtT6EAslu7tEBb+niigAKcmKriOM6HWaMo5cygPSaR6Wil85dYo6tVk4Khq
T7jV2StevnV50CQZet1JWtuX7xlzycP+8hOX+35rb7ym8bfSRldfpGYX6GPybahFa3/5Xrs80GRI
7S83U4f14PLVnwcuz/v9I+TlQAPQkgE+ns146/KkIvcsVrzlF12eSiYvG5PUzA6DyNubaNiPuHQ7
e0Ko0sNA5cUaTuJtWxhNmzCSW/JOV2Yq5WpUDiTiMsBF2k/XbTTdjWEn15HHp1YVlrhxSoibBGlD
Xr7HKP9h6oPc2Lltr3zGG0k27RMtDVrO1z68GcvR2sYgWOj2voYaMEg3zUdiTgFIwPLYzrKLNkVa
scmjg+CDRRQ5stjJSvW1qxlsaTyXbXKPTjS30jMhGK/FUKn9kFCf4jjh0udw3XT6hMFV14+7wmGy
naiPSq/Mox0ii4JGTeRVwKdCDCfvkdCHTWd4gmOQ1qi6LaRpHMkQY7rhim9PZxbvWZvaZT6ZdWuv
nd5xhXRkA1Nw9APuX1hgkCopjHLYql2CvlOgtoB6QI5pj6wRsCmLVkezWenjPq/i1yE1DxXq1MVI
EjIe6Mm92OkC7APxgxvekIX+EZVIvhuElz7OYZEg8prtFDHdMFxHjvmr05EzOzEK/44s8pl5eR0r
DOCz+50W4qP06WfAag3xVmdr4aJMGD20Ly3tmxQ1he0y2hssADmGFrDgEYfrXTmaghzT3hQxYjsE
gRP+8bEk+7Bj9pbc1+wfOtRiLX43hmHRerRnhV9t+fHYz49J/Jy0A4DVKkPwFJt3hs6FQ1hiOrmg
kLdlAf5C7/ICqPTnOO2gAxxmjTVwAktGXLMVdCMSdyMhJDsp+tdQj+t9XfzoKcqHsEWw7o5wOOZM
HGDjNgOmhwQcJHSfJD1DYg96uaw1hLgnDW4L45zWDSIFmBj4nCU78sx9j11Xbs3Q+fTj+Xoyc5pS
noHyWBebKUFem/EXRTa9TTN2xnMhAEbmVbgj9o+il1Nt71p9ALh13MlpRs0d+/SDmSlaTvUMM0UF
hjLoQzZ7HFGIIzMWs9TLf1oyjSDMTDfzTE/ESyYW6JLzI1QxIdazzZAnp3aFg6CC+scuou/UaWmt
ga3ZZAYtKpAZATD+jdloYAW8iRRKi7MkpRqwU7gHHteCmg5aIxkQtbajBWbvsBiY+YdoClpdbfrq
JoD1ZYjW2a0f9IwtwUCc56ofmKrq9A0vuMXU8h96uH4rq84E1lwCtupC3Bjs/k11G3IgrcOBZoQZ
eWRxR6hzc9Tf5Q9Y4v5kZKzcsMnWft9QkSdFsoUCLg49JU0aRuM2nCHxNohuK9NGZ6iXqOdzfUue
NFQaLqt5tZmEcwT3/D00dA+LnsNsmOmCRyq2d56JxH9u01OfUKgUHVVfWWd3KvpIuvFg2Oi+dEQG
LLHRDpfuipR7TBCZ+i6IoQU5Er3GRFddVW5ukK2dbeFX4W9ss3lr9na56TwM5CNK1Wgoaf63s52w
Ac5esB4/29ntWDOakswQx2xC/NxzBMdgY3KNJhZ8YIIjtDV0Uv3OtQt5U5lsYbLxS3f1t3Hks64E
6AZtygJk2Z9dxd7+EC5YdnOybjyblqNmP5eOwbX6IgGaGLikOmLbokSDK9r7sdDst4x2o2kxq3Tp
BUfxsMkBKiiKCHN0uOB0HknNQ/Ke98SjYqI7Wl3sooqcmVoPDEjHCFtCiEokmZo735BXXp/mx8pi
TJw2VA7SsPT10FQt3vjpxpRTYDpkdGReuATEWg95j0HaFPQMYfO5lAzJvOnnFvuNC6nAiMyzbvav
rdk/4RwNqn4G4j/qbONd+hNx1MXnomYDKhjaz4LMej2j2c5uzlWgdEzB+oY7/h6DPHOKBu8rWsRG
grsX1Bepz5DcP4UskZX3qme0KcMiZYCPQ8FIJ7kjrzLQnPzJHxe7gtO/Sy8O97pLOaycz9wpfk3g
Z7ZiVCAvdXrwRRA7rrkGL0HpaBbxGvubcdNXSM19o4I0ZrNfAm60Nc3I2c5Rf5csYGs/9p/tSieP
LKdPwWmGUq4bEYp48zriKEfpt8Jc7CyqEFWmzp7wvyFCb1jqXUnUg3rW+/tJdc9ddb+8xEPoxhxU
saNtrQlmS2oJjpP8OfGteBOXwjiYCTOatpzIepnReBg+nRHSTuM1MdUSPAfFdMngY3C0Hgm0vuqM
SVvNcRRuhkHcZCHVqCtsvMtkLvRGTPByl98VIO92JWMe5XVb1zbntR7PCBtmlTOumEKE9jk9RhfG
XpF1GET4JSM7nD5dG0V7U0Yc8i5I6vW0tKk7CnE74TP1dVksTPaOyPklW4XmMoA9YB4Tva+FJ5n2
UrzkOk2DwjvNUpsDu0E9UWG3R7k07+p6SA/ViJNSRHlQlZSQfoG1L43o8tci7AnM9aD+sAvLtCRh
gsYWBuGJQrIQeXQNranNNm57Zxm1FsQCnKc1srFPbboencPeb+AKS6QezS/XB8ps5swwNbTYKEea
aSBoZuHDRiUSPtcR52mkZ1wdoCgxiwXpizrUXpks/Zu4xSiTAZRaR65IdwmDdmPMN0mIQL6NzRfD
o7uscXwHkoZalU4Jm0Ttyc87j3j2giEnmNaGoJEHs0yftSbaGSMLctR3ij48mxG9NNc9YdDQ7wBS
SC4mRetCehHm8xIwaLWCC3m903oamOCBcWzJ6pt3nC275784nlCvU+99hXnxMAIyORf90B0VQKOR
eQCuc3UUCzfL8dnUDwVdKBjmJ78sPkQIaHjQmeJX6e0Ye+7BmvuniSOQg5WyhuquhnGDs5XWK5NG
GN7uqqD2Qsc1471h/lQ49mtRMMjSELGlsFI2xHnQXdZzyFCN8W1l4rlqG2M9Ahwc1XTC9Z6uiemo
1xCc83Vt2NsyQ7oQd/ezC63aaQgdQNRgGs3WIwh+VUR4fqzIebc61bD7kqQPjTSxtPJcgwBw2hnD
GMODmugzaCpQaXn9awmE8Awm7xxq8RuEg3gHs4wXPaWFfWdLfRdNdJMK05+3jTsEQ4v+R++YbBOT
uh3HLt2HyXywO3Xb5FWyLa14SyoK18EYFX+VNtiQkh6z4rIF0tqcSPm90Q1cphP/HClj2kMzXAKI
q3WmDf5GrxnS53G6Lu1rR8OXT0Aku04HI6Nu/Aglv0jn4WnRLTLo6Uh9xxtWP4UFvP3m5I/SfphN
B9+tAcYQS9pMcbKdn+M0sTc4wOedb2CfZphjhxy1xixOKhYMUxrtityRGn9Qu08EXXrAf9BH59s6
Il4zAhkGtX3lenJCW1vEq3l20V2p69HnKqGY/XREJ63gi/yMqn8mOTXdE8dzixBhNFsMlwjqG4OP
OpGjFehaS+wkLfYBttB+cslCH+3oviaEOgI51bVIFUnKczZ2I99dv1anwvePk892xRf1dhjfS3Ft
wtfusAoHmusxApqAMybuS2yIBwnQAOytJ3mbUtSERZhRQGaPU+R9JmIQO2uy/E1XyntAesSW2yxl
5ZS9iUz7lUneUEGf1IdsD+jwjbREQgCL7rUwE+YaenVOwkYgAh4PijN3XTjt1SQl70JCoLWrETnZ
WA96oa8BKt9ENb09Y9tEnr7xyN7zJZVTUxLLJeJvVxUEeEafYUZnJ8wmEVCMwd2op7PlGuci1qCu
SVQKG9uokRzXNNV6dr0s/n5zp/tMVCSpUNt6UfamDZh3t4FBa6H/wrApZgKgRUTt2eEQacT0bI8F
ZkUvkZiPOyPwRXNsCAAlee+tMrkOq1zbEhpkrqsyQynU0XybJu22xVrwqDM0U0lHmEfarWJLoZtU
mbsVCPOzozOYS1o7dCBinelLkdnilgVfgT9jLGIRLJWgTxPgHpMEqUabkP8yfOkzrGJNlvyld2BC
n8hLps9jTFHgCMyhakiQKU4ROTQhW73Zyh7C2CEmrGdWy6dRrXqRBUOudwEUd3riDQjT0SPInG3H
3tKcW8Nt6Hd1m0yHKoZuYiwYD3kMKSx2qUiYizngogVnQO05k/37rj61+Sae+qXjhlaQkweNUw1h
JFZ7qzK3cdgyVp5ieUdP4UkD0FMTAbezQj5A+Ez0QMb+PevLDIq5R6xbrIGO0k/hxLRWFwUqSNqN
E2Jp4dzBx44PhrhTOgOxdHpOo37nZwBL3NjIN2TB8IZxsptekKoXYWj2Kg4NZLX+4pftnjF3j0ez
Rm91Y5elfxTVvGtyG8R3IuKt5Yx3w2Cw8yb1+yq0UlqhjXcG8lcjfAFgHC7FssHBSV2KIKeDHT4U
aw88Izz/T6/tW7pR6dHQhts0Mq/5w2cIrGzYNNXhYR+as6un75mVZdtO8A71hJhvK+JzgIfdmyPq
8cGSSEsm3l99+dxD9KSWER7N0M9fdCekzUgqaioXn2IxMIEkUfKqaAASSsGsT2fuMvr0pvkobclg
Q2QtWcVLn6+rtXMbf/ajOLSTzI6+13F0eDZjnTbC5YOk1WNbQbAuQ2uA9EpZ7j5O76scGUMUyy/I
PD9WS3OgkWx6fObqI2kCuou3vyQmCO3SwsfqEezIhIG3VrG5cBpcW9M0tjuuAhigWwudLnpEp3HU
dVy5m9oXamll4PE2EcUloCkDZyRXLJzNct+36Ot6ey7ZbdsrZaEm14ERbns0Li3CR1HZDqaq9mdi
6RV+PJ2KPp85LFoYrR3qI+WLcG2HoTp3Wbwbhvl61s3sWHro/sa5Pvq97MgdCNEOhkkg0vCOCHta
o7N5tJbxjrBZmOyie3aIZNN0fe2olzmK9ANAkOeBlI+gHjr3ihflXPF5xjtbm1HFQNcPSlFATuox
Skm009PEcV1oG0vga5ierdzBigoUZ5XWKKs6LgcRRz2hH/pmLONwzS74BWlGrbfm19w8xGZiBMuq
7/KBYjBddckZSh3eYCu5qxB21CYKw3pqdl2WrxtDCx/0FofIzFyYPyw38pfcsTbDvLc6vBWalRwp
C+/omMyILdS21M0fFsrvmJTElQvumDmXAjUGpjvsbO2qJXrLTs2cvBmvCpzEZ0Pr+Y/lJDgJHQ5U
l2GhYg9/Y7LYYM5yv+YkQROC8L3vdHY7jnrDQSX5ENv2NAn+2BhFdVOX40ZrUuYcmozvJhiT0T0W
h3oJZo18AqpcZb7rkmGKWqZH06ur2LnkTvdu6mzr6k0X2q9hhbcUC9ZBl+g88j7+kDpNoRRmQErq
e2IqyqqUIWXXNK+ccjSYSPGgiLLfWqsH+GQhPNUdWE1Wr39ajnqYW2Ya0jlnbYUUoPOQ8xkIyFT2
HZOKfTsj1TcrRmXAF6E8soUzqOFqFRH5jFRb0QIBQ3YK58R7EC0DEcXwaqL5FVmJcXYrEp8FNqpu
QKqZ1WP5AAPrE5Bh/Mne5ltAnioM57EkySLQre6b69tb4dB7ETKiyrqpmp6kjeYgxmjcRE3yZkOm
xSLeKy6oiY2Zt+tpq7E0nAoULqRDjJ4014lVNFsRUcS4sBqgQG64dDGasKuDC8JqVRrDZ2im9cpE
KV6FVCegakNc18MutnNjM3osbyXIvzz0n8o5xb+SXxYrhk/heE7G/M0zOrWdnaI7NaPtMe/SiHBK
SFTx/eZjUPZ22WasqlbMweTY89EnKrBPqVug/pabwQivWejSo2f69lVUlzQ3POOx9hv2hsWoIfXE
FCf6Vy5eyV02ymklPP8BqJwfhHOI6r/pnryyXDtTY6/HqsGWWlkPtmT9I1ymXecEQLiarm3RqJo1
9idQ8wXXOXo84xJuNOot1JHBIc/DPrRV6exclAdW7vbbEIpt7OHktMKSVajQ8SNQJelJhU+erd4A
ipN32d5rdp+soL6usjL1dxa1BYGU9ldSaP5Nkta3s46pU5nWuIFNVbMC43gpSgp524E9KDYgkjfD
BC/R9kt5tj4VwpOChX/FjrBB25utC7dj6hC+gFcPvNlCpA9EVcXpR1tX7q1HO5pdw3TlDO6zj/iu
wOqH58WeAlFrP6Xdb5XjOezctBu3b78jGm9B1aKVULUFPBklxlzTrG9Cyu6la1/pJPJFrkVkfBy5
OxVOZ28cravQZUYKPpNCrqE4cDUUxaGGBmEyWTEM+lfRTNRTHI/ayu37tyjSntMKiiFcV8bLdflq
TmDPTJEdQ8IxVpPCfmj1i8hSynUx4eMnxScLKoNms9XdtpoHiiEq6HNEsdh0773WH9tuYpo0K0wd
TguvoANJzkrarQcDL49egqMTCYhpOdOOGLnCrVLDz3epqbtBY/KuaqP+5fTi3uoK8eZraKy8tH5P
nfFDl9rZbB3CFJJbxSf7XIfiMOpWvorLDsVKxzlY5PYmJQ+PXfEubOHIaKgZSvJvMfKnSN8LxeIv
sWVxIRmv2I9wfXaaL5JOKUgND3lxtZB3/v2X8dTeKbkYqhZG/eiLKr25PD1qXG9iUL1sIgZFqOfy
O34/aXnmn7tF48BEuNz//eXlx//t439+fB5aXtef+67HhFFtDU398F/GeCQsXvFyc/nqckPAX3lo
B9ysf+5evrp87/Lonyf/y/f+5e7leSG0mXr4MtowmDKswn4xFgfySvhrpuVP/P3l5buX+7M18pBW
QPsw/eqB/cnfcgI4unDc/rmvzeH/3L/EG+CjSV7dgnAOyNIrX9M7c2XTyjzkAIn5KzW5t8MCQvjk
7cLRgpbjMT0lA1kcYj0WhzkOvbXvUdJc7spm/tsD2fIU1yE9jYNq9+cHLk+73NVoCm0dFR8v30qE
bR9G08PJ1usZZGcLbs/leZdHLjdV0fKfs+m8TxML47ZTYuhKl5dxeViaQuwr84sICIFg2B9wtzpo
BRIoYkcKh4UUCq3IbRjmhznX4qZm+mun8kGmDGiGdmpXTuXIw+XGHCWCCMCHM/rGGYUI1Bm3kt+j
htai9ATdz9RIjhkXcLtlYhZ3HeNCTQM8GJu7ZKFKpQsoqrwc4Mvdy/eKQiHd7t223bVkEVTGgL3h
8sgQlcYchHX5K1d05f/8XN7FXFCn3jmEwNG22eU3XH53HWkLeUQbjvw5yfbP//f7f7n82t/PuTw0
EvADqrbEFfr3F5X9/ZVdnn154B9+9//z4T+/ofbSbuv33f7Pc//h/6wSb5cQdJEbFMAws1j+vAKQ
giAXJY78B2UjXDQNfHYuQY4kbUpwUtAzBo8wxEIjOa38IKC42blNyFSAjDqXhMi9E6ftSesVU6WM
Ob6MdmB1g5QcGS1Ct9JUoLxArKxDX/sYWv0HiGVxGAh0u2pzSv2WyoUdp2CXDalAcxx6YswszZCd
p19aIwQYGESD321DZh+aQyugky2NN/+RAqw6Z4olzW90pLO6HkSSfL46GiD+dgzrh7JF+EnAwcoe
gRp0MDzK4tcQJVrQ1migqAXWfTbd9rTo1tjlURc51aN0GCA0MWQQAyXFQJdsTdHNvFviV0zIeN03
o/FguuUN5S35MIRTUIimu5xLMPhzo72SJQweg32ZHhIM3Hj4uar+NgePu2qSsD+PBoOlngmmYTGm
6xc1eB75h6EC4RiSBYZxDS2xmOuZUwsojotWGe7HhFDSq7X2tmK2GKY3cQhwviA3YO8Z8ltEmRfM
KbBn0zeOVax65KchYvQuPESE1F7prv+SIauUzEHWUZTgIOpR9JQdzXvto+9JYmrL7lN3N1meSwaN
gol+lt12DZvtVNRoqGP8uiFqUJPh2tEW766wPsysxzzb0UyzJ2MnHLTjcYUwoLoZMuSGbt684DIA
p+7BOWllFF01Hn1SI0sEl0DyioeM9UGzq3HfuOwdImawmUzao6ugjWNeGuRjo1MXG+xMZQnDZOrA
6PbjWWXGSRGVjX6sh6bpVdeaJEhVifBGM+3Psln6trwcjUOY5oipXZFxATKwxBhDZtqPS65kHiqM
41GjXcclPTQuZzCFEo33JDfPEZQRSx/aVdvRDmiQwEx1ZK7KzHjVpfXLybTdQqTV+dFr2gGcMPF8
u2RfDE473tJ7NCOKtUygAHOE6+9ceDQNzZCDZusTrqks2xseu6DS145u+JDZg7iTufkjTFz8Sf4E
FhYFmVOi27Xfhk4HlyLnl3hH3gTbhNlMd3a26Hod+cUwcNn4KS3wGvZ6ssLEZ/V5UKesalZhzAxX
qFmtkpE2EtiudHVyKX3yRjL3Kxra+LmivRWGfr2OVbJpFOC2kL7uJizCg54le5qZT2Zjh/uGd0jz
LY1WZyWejEqe8sJHA+exiNqFwlZni91gxd5O1uF1FyftwbZL1pGqONASuNYxYY0d8SR5+67XvIKi
RgRbhHd1Zdx28cjWj/d70IJBUApaPazczNGu2wSfgNnRwiNmHTUNOqwsQQaeCgD/CaLqudRh6sQF
RSceYBmH19VM0pe+5Gp0ofbFdg1FhQ6JGYNv1B9tFHYKY0/XglRiOd9YChpfrQHfHtOi+Swc2gYd
hMS15QDfs9G3GbT2EL9k3cadbfVQyBaVYYpQhvcWAbOMtTM1PQA/A9HttGSyJ9Gt23NNjhgL2TZ5
pKNlvHupr6OGKdFfmhnpJUm/7TK24UbsCgKPwy9JC603BEgME3kXGXYwK/r0NpE1+MDZwj0b9pzd
4zAgi5mufDJxNiJCNDWocCPm0QxqV6rHvlKMLdVj03U62tL4l2n11qqhWbCRAs3vaJgwe11+KVNi
NC794kRUvk8UdbbKu0LCO0nNQBtueInm2uzgW7dg8llNAdqWJWP1sEUJO04VsXlKgs5DTYqQYztr
GhT3FFMFNCAiXuSV0wnI0hZgIaHFN5BFFRqthYTA9G4Tpp7cS+L6mhldGMOqp57sazoad6rr5pXp
0fuYagN7oR7ZB+X1XymkVBpt5feYgiRUbVxSpenPmg7ZXLotHiQBKbOR01EXHsa23t0Qo0oLv7Jo
8FjuggEtMVs048MoTfTgdkK3WFvPZj0fJeKaXEQF2aSgHKjyqyE5ZfVMHmBRnOiT3mj6RYCe2EGV
Av6eGrfd9hL9vxrn7DC1fND+3J3tiIjGnlQm2ggEbGZoQPJxvMno2x9UzWCl8LBxjamFabjy9/qY
vSkEr+44vuUOw3TdSa97gisRlWK1cEwsTHprERWAFH4aplPfpqSrbyZV3OW1wZpa+h912dHMl1h8
nfY58/QEzUz94DDUKucEiqjDlbnQ3G9nOVUdkxFOVpxaxQlEz45qbx4/Q705K32qgebw16c43g0d
S7ZXYEFu4kcyX4WBVNdv9uhyigYhAhRQfl1xUA5wO8bM2KCW710emD3YeI1rP1adjI5+LF6THLJh
2ur9oV8INmq5IaMSM0VUPsVaHBOD1foEiI2vsQaooiut6WBQ7SEv4abVRBSIAjlBig7qmDWlAQmb
xNWlexh25nZc9gC6y76gYR/pdZWx1RfI5+XG/PtXl7u/X+LyA12SMJgLLt8YpEk5Ny6v3FPGIyGF
QH5cpRNWpQJ0kS/FKI91OZVbyseZhtOUyYNnenzJIJ1wLIcgGsPXAJC0PpGy+a5o3wh9ZDdKzh5X
VUr6y43tcSiYy83lbqx5dNDZsK1t2faHLHyP7H6cf78oq+vUHMipu4uXIzyzuR7INCOSlrOFzSVD
zcYEXVItN5ev/uV7g+dz3XQwGMHlpjm57Jw0raakjawe9WUmzlHfs6Erl8/yz0231Kj9Ei+tM3Fe
2Q3Dzp2xkFkviNQoA8LN6rsdOwkrYblJXYGU6XI/WaCsc0M3xs+tnaMN2SUCu0bxApm1aO8H6Rl7
x4VY5C03c46QV5NNvlK6WkhVwGIPfY3rrK3EdexWLBBLgtrUV9bh8lWrk6pWK6eimUErNloYsY1l
LbWYYMvBvctruHzlsNVdOzYSrjg51aIxDrLzjAM69iF2wr1ooJmYGaLfqCY5mHYlCR+xdc9YpDqU
htds49QDyta9zYo6j71esWJs0PARVvo6jDQsO25nHWrTsA6dlbZrInWwVzmoD1yTpXJBJ8O69N0S
WgDEG8INd3mNoLRmWjd1tgnenr0Mc8zbOiT23ChcDiefLW8gE+1HLfuYy02/fGWoEDH9TK7U3zG5
bpl46zanIdK2XnksBwP7ksYFDapX7SPEJS3ickN/dV/J2diOzEdJFufm8v5f7lq0FHPCine83REA
veUzoHL7240/wlAhkbFbzb6GAjdnQ2TGFqJSta16FC8NBa+/gIT/HICXu1OKp7yaZjK0O+/BstRb
XeOpG+ZFK5nOabeJ9fHTwh7Puu/u1Vgf/6uwyaC3pTaeTWCEs7+nuQN8M+LKS88a+GS2rbIgC1zc
Yfr7/B2zgUhpEwbIq+E5Bv5j86k9VkdGUzoiVZTaSy0IczmlIF7haHJP8dP8Bl7se7xhYhE+xY8F
Wg+yTyGcroofIIrLSTluaXsyQazxJTEKmK4sO2AIAt2atFdUAvKV9BE/AUGyYVGfH+BJtwrQ66bX
t1Ad42Gn38838qviLhmE1ZWNGALEETPAN5PT1yDlYy1f+a8cZnHIv9or/R4zGkPCAjc4whvnlHwS
S4F4uSZThCOQ9tOu0o54p2QaUDm34xZHiGlvYvGFGAa8bQ1o9NF4uwNgFSS3PeO4K2zGCC0eNTql
2gbbebqAprzT9BXdmifUaYALAvyxEAlyRq/fNZezfOU8ON/ibD5o79aBdAOoBPSMsWMR28E7Fp+o
GVhWzLf0ZboJv0e84S8KBjbJ1ycj2dsY+PuVYtF22Ehu7GatMcVCTn4CPjvXbLqvqleOAxzwM9MJ
pkan/Jh+4risV2UYGPYmanEU4IhFb4GxF8BDT5hiwghrhTwOUJS6pRJj3UAS79+dUFtsx8+ouRL3
v3y5kRNS+dOEz9truBju7Gbnuw9avv0HXPvtb9b5/yn74pZoMdn99S+mB8+dupD4oHL//de/IDzR
hU45IVwPaaohhMPjXx/3CdKZv/7F+K+6GVWaWwZGTf1Qa0hWguxHO1a77JNA4nsopzm6hY0e3ibu
eiq2tBXdk3c9f3GEUNei0csXtsvkrI0N+eoFHwWxexxf0Tb29mQ8w+xUNQzVtaWRcUOqhEfdQGTA
qn+FaIIy8Hn+ge63IQX6DQrHNR7QXf083KX3xWP9TOgB1r91+ys9QKx9zT9sDC7b4ZwfuPajw9Q5
YDHW76ztxERi696xmKE12CGbwU6NfBrfvoWxadqaamWvOTtWYN5Qls427ij57F6DYR7pZp8cwqD7
za92+HYeixM43vgHYwKGBvcHB5SYV86RXdoaYNpb+okYUv+mb438VT0wWHhs+NCx2sAq5hHOangN
GrJ+pGR7DLPhSdxxyErGj/eIzZoXJBbeudqcMUrg1aU3nPP+HZBEvbkJRfYu/0Srv9HurGcomBs/
iH7Nnw7GbmubPOYLp9F89YgQOfV7fRdv7TO+UPudBGDsUwHWe3kHBhDBc/FSQRbB9YKyKUDujDmS
89TFDfCZBqtkXwpwrYQhX003CwLg0dJXvwCTJW5AdbCWq2S9A2YJ7JMJdoyB8NgvxosjPgVw6oFx
z7DSiKl0TrTIoYsv9AYOW2R852lNlbHWyIZZa3v+xGhj3RrfRbFvduMHW3BeKhfwrTg0b9PRf2Nf
uaVy21Cb7zQcQ+sFtHB+E+8oCVGIBod06wX/4cjX/92B75i6YTuu4/um/c8HPiD7DkWXqc6mN5zx
LMXrZY3h8Hpy/VdzUZheJdC63rHNoGzCaPSEI6lbiN+LVvk/vBiCEP7XWWjYNopn3Sb74F/PQpHK
0Wn9QZ0Tk14h/6S+j8tg4i0C0YbDhuvHGp9dCh2DOdhNLW8iBrjYLJ/wjyQ3l5fz//Mu/mPehad7
//DJ/e+8i5z2XpV0/xx5cfmhv0VeeO7/tX3Hsoiv+G/KzmO5dS1L06/S0XNUwJsp4WhFSiIPJU0Q
Mjzw3uPp+4NuVWRlzjoiU/dIokhgY5tlfiPqMrYW/+13YUn/pYm6pvNjEytzVWSf/R/HC3n9FT9X
Jd1QmQDG//0//+14oej/ZemGge+KhRPi+o7/P44Xmin9x25PZC4bisWOb6mUuQjZ/n3Sx3qsJpnU
Rgh/3drSsnZzsIqetWBi3ma1ATqXqzI9R5JI0kMVyoTeUpwRTU9N4x99qv4udSesmOMaMCVcgxCJ
4DG2LnM75HsafBYpJRBKgUwIlMrRlFu0fuMeJb3wUEmJ9kekzyd945FqvE61dlyECcEGzVhexnYB
wpyzwVOJCC5aPwPGQIQ1r7PO02u0wJpmpou8YMOhtICns7exrGoCLuKbQT5OWSq6RZP50pjcrRnd
/9QM0fDN8K0FeFq7oUgtFjA6e1YMwKLStGObZH/MOVwOorIzikL2JlqBHUZLBRCgt1HfCz2n81wU
zUXOC3vWFAuO2rLLA44fur5ICyjs3uGEdgRuOKiXtMqlK8wAsRUEGwPwnNo8FH4IDTS1kuYuTtCT
yol2P5g90VcqOo29ppDHo2uyGIlrAsx++v3S6fIOdNHspiIwDkSCrEwevbnneEipXSFfkChunnCs
osQKfTcWXlQwuU8an9c21eJr0nioGrRA4pn8T1oC19K1Etw9fgB0Ryt0M3qwAqjAzMUibVN1fjTj
vBMt3HeyllDAzEpfL6ezuraKM/TtgdlMlyYbjE0yCvY0lDRBBoHMPYHNnoJDpipg7RfqO3FImQhx
n6pqr/m4CkROiP0UNBpj0n8v0iEXKmOJc4B1JpWRm0JBGInWbl5SQ1E1fZuUOSDYbjF5gkTHWpLf
4yg8mxnm9WVYIeJsvInoIqVjqz5j4ok6oNqtBbtAuegym3dhmB+BFo0IaAsI82QV8vRG7NYloWcO
x2WvWCNSOnqVQQcV2lOKt2YHVskpIPt0U4xuYN+hUTTp2T9fuDVtjrLXIc4orJAQt01J3b46h3Lx
Tg8WM4sAvUYZ0wjBpK87BtU2r814a8Y0RpWI2KeQ+/JSDgQCRgskWEN1p4UlNKUppFBRejH0BtLH
0p1NVBAlRY5PKUC8NlQkqBT0FTqBwpgxh0+06nZCmiIMo5TmV0p4RTfrmFd6i3I19T4AWyHnuKPU
8g4SQ/LQzehUBNKXGpUg/gJCcgEWz7lu4LTW4Ico7OHEJKI00VHftHs9DhxxAiyqW/sij5/pIifu
1FM3Gjrp28xDpFjoOoupRslyyraCZQG4E3pOcgtu+YJQRHiYMLhWS8keg2yARIMqejwsqbt0VPTU
pMFbWteOJn6C8AYjFHeRQ5jDlA4x+CkcHkesG5ZF/taa9Fr2nYCmJnLiSyNSvKrMezIQpdWYddqR
au5MbF7h2S6EPFKBVhPR91yVFxFHPVoyyOKXMbLJKcWMcs2UZ8PwAZnSM3RrALlSnCMmH4Ogy3nu
qXCOdHrf1TzehhJnuKWBAiy03CLGtnSGRupaChKP0vglK+UfmUIWMLJuS24OqFKFf6oL00rorNsn
8usnBYmVOsPrHNkvDR2pMQXvS5cptyPzq4neDVWfvIeeo1E+yj8FSCC4TRv10nXFOZuq0U7b+m02
F1wXzAGK75KWHkiVahOU0bQZ2oL0iW6CVlDKF4vsbx2OrxT2alARDpbugM5IX81gQrK4nyg+kbT0
SvSVAUFj8NKvJqt3YQUMQe7Gv3QfYkdMy+8uQwQVeBfwt2ai7EU4pAAi3Aw1SMolLvzeMoB95Cjc
lWSqSSQBOwle8zD7OwwKf6XO1DIkJCBxgL1gq+wLY33JrGtkkqlF2nK3VAHIcBYA35e3NfNtbvsn
vWpvcVZ/FFN8abMALLouhBRhaHxWC9YBgdl/5KAb9xUqFqYmz5QfgPENFDFcU0bkwqDjNRV4H0WL
6BTDvkPINiez6pvqp3hEY3jJomzay7P4pHcaC3lSDklunmTMfaIcLLAKWhI7YBkx+wEKYgXLzhAp
luumcpeD7CPLghg/nfmnisVdNc7vc0V9ux6UtzCtEJCu4/skSk9R1Gu+9FaJY4rAf4hDjgotO4/B
4dexgQyc3t5jZJeDPhjJNOEC1CLIRKVdXpdi+AvitgaObitB8KxJIrBcGdiX/LdconIteWOw0iXl
2WpDA08KnI7GCH1L803O9ORYGvSsWOuWN0WISYElPYvWk9lB/NZlMMICpiBD1fwAYZzsIkkat+Oz
Nl3vxjLAxyE2P+M4Pg0SxXEpAOPO3nITmvZVHjlZg6R7qFpzMJuEdpcheJMVnkMN3ynqflXBzo0Z
M1L7wrIdC8ylZdkMELQTD+DU+B3ro0pzhKNmLjL+G7fap9qv9YpYvdVyJ2Mx0Lq5Nci7Fs/plXou
qi9zWKunPkKmc5jLPa6Ur2w9Zsu748eMbAnnBhjsQ2Ett9koEQOAOY4N3tkazU9NGP7oIlw1RX2Y
nECenKG7Sm2Q3g+oyRnauCI4VTo3jiBLu0ynJtrS9CCMKHd9cjdiskk8GkK3qI0UHrf8ngdD9cTl
oeakzI5lcHAAEjgauM/tAKSALVn38LGfbyoLw4Ec0IX5D0t12QnRyFmsIq3DI55zmVCmNnyrGXGj
QJ2DaOlAf5vMfygeo5LtrJrkto8HYJ26+NYGGmZHIDjDSv2u8cutFd1ZdPi3fU5CEBNFha0WHfD7
AxeoG8eqX0IcX20pOs+LSmoRisg0KWxdifToc47SSpc2aKgqUuRWMe1jtTfsqM6/ZCs7d5pyAgz5
JXfaR9j+mQbQtLHkFygBg+xHt9q8BumWZvhtgITn9qvaq26Q8CNoLnZeSvyxpPnJaAA0jM3nMsN+
raeLlakvUh2eqEH+yDVOsIinyh1FTfwqeq26446ugMhuDmINYKIWtsxGrxKXyIcRMvh0WgpI8OZX
0f/tIhTZypa8KB8bpMuy8nsK9nP6DRrKj1Jw+lJovLUFfb1Q+4FshURhYDxiFPHGQcC3ZkB+MKH+
k2nWO/XlgPYpI0Y7qWoqbTtqQkgXu7jMWWfYQmB8xEV1KBR6jQQIp7DS6NCkeKUzSiVVUvkcQXtu
Cf2YsLY8fC3IBNPUezaa8CscupueCHtzjSvFWtmjSKlAq5CY1jG+BPjSnwHLAy5owdJBWlkSWbWl
VtiV7OB408Krj7w4fxOqFI21HoQipEicPYfZkRB9DSAxTeNyoLX9SgMeaeBQvHXS2tvI2VqmXLz2
c7OrTX2XjqtoxHRfcpTMCE6DLTbNKLQZMg1J6nGLriF321k+1X902ayxQHbD4qmSCSCMoxPfmiKA
AVQ5g0jCTlgAxj2gWmipaCgMfqfKH1banZJQ+DIi80XDiQ0cIVLr41qcXYByrEL2FUShtjS3S/oq
pxiDKLp2lZqiskecX4KhPcltIvldxuOnQb0tVGTeUzY6NUYfLAZRqEOxQvUsGRGDotCRtKHPlInx
gVgPGTHBjE/QAenXI1IUv//UzB4DFXgJoH/4tRkK9X//5vf7uK4jx+yhTf2++vfL7y9kxh4tz/Xd
/vXl9zf/+taQsVaR5nj7Hz//Xx//++LfC/uP16RpclDkvvBp83WS+/s6TlhYE7//ZN+HW/qvj6ox
rjeVMSJYxxmo7F9LA4Xh3zf+/SJZIlpD6x3+6wsttf/9bQ/pZV/D/g2CmfKX+Zn/fsbvq9R/f+k/
P1P3InEqLBv6KK1Kl6Jfvyx5D8suXkVeApHCzu8Pf1/z+0Vr6K5Q38jtVr+W0YLG87///b++HVIK
on0H0KjOiCMQkPyfD5JKPfVrRugXhPeLr4tquhHS2jv4/ZkxTKk9ZmCt0ykOvJae0z+OEb9mEVE+
0d35/WcvhJcCOZK89+sxOgqnVn3itFq0E/lEktwgP+hIQWwCl5N6jwDF9D4+K68Uos6lXSMcdyBy
oc1+y/0isKv7ciciRYC+/AZPBsfIJpLex1cJdW5odeYRTmVCx4EsyEYQ6JGcrSe0ABdErqfKeM6u
5kWZls03dUqMBJr5CCU2t+msi5sBLajR6x+sX3IV9O1klEo+wJ7hGKejDbCNP0c2ntwVc1/HhmKP
MAz/7L4LbHoQVJkhHDrl8IG6JIXQiKPFUb7aU4AOld36yp2tBPaBhxMWkKBN8Ke6pge4h1hsIbUI
f44aP35/sCU50k6ZD7lJugK0i2jAwKhRXZ3SGW4Vl+xsXhAujOtN6ne9J8KcCUlmo3O+L1/Czitf
Vj06xHeAvB4L+A8w0Hey/Iaa8ATOxJxRdT/xVTI2JlJjD/jTi05PgrcZph15j76P/dynuN8KW8r2
pKxwKVHjarCmxTkGTXcIMVgXlIR1Pd4GnOq2eg3QGLhOL4l4Ez4vALS6wFm2Gmr/h+w1/2CDzi7x
RtqWdobzX/2M0eEGBDH8bdOhi7SRCXI3dDI+Le/NsM5I9SD/gR82mr57yDK9g+ZhJ+LbgTyfDNIM
iTybFNOBmZJ8oh6ybdz5TT1X7jeJaXi0Tt3ozG8FNNQPWvlHxEy15zuip2dEio8UTycqwIB+VMUh
Pdxgf3tBt7DZms4F4hI/3qjQW7lH7DZs9RL8mDu8AB1gv8g5mjvUfH39Ep/0nf5TfPFfHJwezR3m
71d8g64Y/Ai9191ViNDJJriELg2fDeEXA4CYbsu8iqDG7vGk0p2HeCnuSFhcOBVLzCd2ggt3nGTU
iT+C92/rZl4wcUcjG5ClO6m7INxbcAll5CAvFJFwJTM88OHZxqeNQrE8dMsbVhofnWB7Yuoozkf5
dA5f3jRAxTT+7IOB9scZN70MJyhtqyOyTsk62FCRNdGusieb/qsvvcww6W9U058eystLPOwE+9Eh
d/pVoYhXOsk5RkXLRmC9v10TB1lz6bBgIrlZY5HnKfIzCAtOzloqbKo57YgUZorSZy08MJo4zxg1
VrADNtiK3EaAeAe8DWofW7uJkSpPOCfjBOahrttRTPoAnfQ/P6Wg4YV7BDcGdCSKFzwfREALSuKg
jrQJ9wsi9zfeNznXfv2A68NcxiwFKFkxOpNd/WmPZCgyhG6fOgu1HowamWzfp+Q4eY0zeBBKYuxa
mjNYU4UtZD6bpwnFc2y+tgDQ7Mh7qFhToGWHrHCMCrT7z0x5pLZv2Rk56saYneb+nfrNlr7ElZoP
5zdmAtjk5HaOqp4zoxRxEp7g+wgb2nlU7dblzMNklh0gk4dYamAf+NhJ/Hq80b2k51Wcq+IUhDuD
Gsc+zA/iXvumZTXhMbI8Q+4Ltj1yw/p2qnfxU3QJ0X817PI0bcIPiiT0Ju40DjZ0yD5iN92DIYz3
5DnlMwETI1f6AA2H/NkDi2R8AZJNXfG07KLo4JW4cSFP9/RRVhf5uf9bIKEwnxvBwzmy3qIDroN7
sRi10rLrz/YpfqH9Co0RXbnmQ/5J6RxJf4h0KWXVgxv71CcXR6rQYEVDF4Oc5YieqKV+Dj/aanh0
qiG1YZ20+YCgjmrz31g8J8rmi56iTu8S1Wmt9tIbtjB3NMtRPnaElV9V7CCsUonqNtEZ4WlsBion
f5R+I9jEVpATHvihLyi70ig3N7GLaO2JyVL6jIob7gFMzrforX8e/cE4MzrLAcFaO109F0zHWDbk
RnKBzpcH8pH3Z6bD4VKH9/Ik8YhQDH1LB6dAQBGyzibfswrhIyBptRxZI7ErFi/KFtW5m+SAlVDN
Ywdu6iWhXoMgPHh/6OJg8H30EyYe/fiAC7RB/h6bDuWLw5IjsLanA0wsNgcI3eUHQhTodYQuY1D7
4TOGRpk3fc1EquD2cMvh+IPevj57SjXlZ75fMG1Bqkb8UZApYaKcIm/Yquvcq2hg9X8wKwnWxx4T
4iXyC4XL7PqBXSaiTM+/zrbnFy5RfKDJuxnXmz6x9UzBLo62rLddQvdsh7dl6KBGvEXf9vf/4Yh3
LE2dQ+h67W0SV6clqNdu+gTu0w6eiwv62TecTSN1C+yPkcBlYCxtVDMm3c++RfS8zceinjWCXfwA
uAKwtwD2CMARvYX2Ccc4tRPBR9t3vOUPTga2kTsSDatCDrwhmpBn5jnHW7CvN6ILBnjLtEp+zL86
It8AkBvOKI8p1LJWap8DyuMk5QanDVYceB3BIEXj6kt+gFdiO8+sbwNBR9kOqM/RFk1eoWsv2jne
71QOIg9wLA5We77u9drHO3WDnAcYHPSIsacVsS17XnbxQ+tRPWsrWvxPFWgzsGnR1QJBwBx4Sq8k
3l/dXbyxUB+Rgx9BuFcO9QcmSTabJ3sGKH5YnV/GYUTdNtx44aH/XG1YWQZv4WfwIRxgCR9CD+FM
RtAePI7YfdleUNSnKp9d5M/wQEN1ogKCrbX7uzE5bE7OZHgwyrI/F7RCIORsINjSLHvi4bQ3lHMY
QuQ/14eIpj/3mzhYg7KW/IGqET4V5gq2d9kdVy7IpgPI8Ak8emGvw6nPw7cpgehvA145gFS0SRqE
VX2fcGgpP0BcEPCsuIt8O+cXdcgOeD84AlYLmaMHR7SaZYzocMnpXw3Tr8ZXeCdozgKEEHchj1ZP
dpp6SGjrvqAOZT98U7eF7cERfbrBqBFaFhLW+G266CEjosQjV0AObPqP5hx5iXWptobrBx7VLCfw
gCTazPIXxYnBpLjj84Q7wDmsvzCBy79r4dpkoT39KGSTsmKdBOBe4h6YoYAPnxFepL4C1ZS7MImW
Er8F5nKO0wPEbMAg4DC2nfGZgXsk3sPRT4KQtFzVKnPFHUhsjivKVJPxSolTC470jlV0J3yh+Jav
zWwjWg7UTgZeaa743+AUbK0BbxYqCcCb9mw70hZbhHNC632rfLG3cZ4QSEuI8rO1sfx7nlz+DO2y
sTzClfoGzbeeKIztCFRZeGd2nggW1b5/IDR+g2wOE7pi40DXG8MSmkBsHi+t6mgvNbw89m0NaX0i
SPd7OQwB7ZjVOqpNHUnzh9XRxF2wNWZpc1zhaULE3eESiRSe3bwu1bby1If6EKotgruP0VdMwoj3
6sw6N+6p2+1EjPh2VExkJH64nmVDdWWTv0iI4wAT7VyKxA16bZKfNlSgNxMl6BBqHXuFjQ9xzC7G
ikebD5wKyCTiHRklDHoRVIJo1hc7mdUqT/tJPVNSWTKwxJ7wEiRPIVaDp/TDeAsw21SfpsFj+IYf
qIL/jAd7HyCwPnVVrtnnTKjKHaOdnQUSDzzNcFwhdKH8KI67WoVuwMDZ4IJSwWX59+kf5IoTj/U8
oxDBvdSbqzputfCogWaw9dO8F92hx/HlWKaX6QAlDFNU7FbqfZ5BxnkI6jGJ3bxwPmLRFiRXJCzC
NQqBig1+LZzPb+C6+qfmMt+QqhplTyxfBny/0FZMHYoq4q2NtygQ9FyBTpC2U/ST0r7Owp9gejdj
u0TxmJgBBdiPTtwQEd47KsyE4NAgW1sGrwQ1wfIMrDNrlwBj9sP+TIC6HECvMOe1M4VGA5eF1QQN
PxcHD5/6FKyjx1Qqb9mrkF5p6uznGvGcHTZTnATjJfMw9imxTSAJA5NdOdJ2qLZN/qxH+wntwuCa
JcgokMLZhTPRdEPDn90Mf/HVr6b8WjHHYgY/wMuUSy+dCWdWwz+s7JFXepgPrIRhx+MInMyeZfi1
6qWoxGTlNUIcJRK8CrenwBYrV2VozjRpQySFDPY2G7MGBQWHFCnhrZEf6hB5XGfq/5InoJhgvlIL
gWROqRFYAT06xHBHjeK3UySOWKE16gWWi1EwekoTHF/DQUv/vE4/PGyQfiksn3ZMmjvadxW9JLvC
2EqeDlglOc4I5xOEcY5oDp2e+TnEVDc6Uo7GmRv9jBRaOdREtAte8hQVCRISAXkPcbCJEflfkkHE
JNbmASxfRINYfel4w3Au1+kFsxxsnlCTHyB2pwfsfwz10zQuDSh1cc+RLcnoIHyNHyq1ra8K9hm5
zINTSdbsh4ycIM55/Va84IdB8+uIGBe7V8ij2lP5xh8dbQRoGok3Kh7HNK1jlFXUeDsTLws3zety
D493HdW8eyO5efQTAN56cCSB3yt38XTlotlzwHgr1T6kFsJRRMDEXrdkzxPCtFeOB86nTXdm3WCN
SQvbO2N7RfxaUw/3iDu6V0TD2dGxoH8KP9PP7vhR7crNR/WjYDP3DWJMh1Npdz+Vyg6OKR7Wcp8x
G9N84iHcDWIapugfygLtprmQy27jU/6coL1JjZ3KLOndp/CKVfv0qjNIn4oznCfdTb4JuzDD4xgz
jtcKvXkHokp9M3fN13BnLy0cvLmYexKTeGr8Fgdxl24SXWSiVL4W5/yU7rmhTfeqbdfiAZqN3nrw
UnX/SgSP7YZML8WDpqi248v00zc2IU0sD/gLb+HdaxQjmNW1m7cfE7OyQmvRs2TqHqY7wfpgZrbr
gFKV4DvQcuouNo8p/dwLCsbjaT1IplfWFp9E5u7XN7ax8rn3WXBoB5yRfTDZs47FK4uXFZl59Mqp
F7CnT+xBG5nwadziVE0TfCcdEWhjls0P0Ps/MCnA/mBpFjhwQbF28qhF/RVv0jPLnU/JSRouHQys
H5BJ+SN+zp+NQ+kbLuGdfvq9nnA4J9+iuxyxSFvTZoL8CrPDc9Cfi+R9MfYt/l4juTf8Qzw5zOSp
pIRAWLw2TPubQkBl3ZM3cnLDw4hP28oPCkzCV+oG+bdROf2z7BLpsEEW2Bg7PIdiujC1ujOZqnQn
vNTt7h0RNRhvincWdzxxw2/O1Ep+3dSW2Fvd7YhoGRzo0bEtfVM4ituWWJRiNR39LCBxgbtteivT
DUjSh/7e4oNHg4/9D4DniaBJs64PA0VYV75No0fSPihIZTkIu/iSAxa13JFmiCm28edGP8f5XwRu
7nx4N3oWM5rjuF5hIUnnrljT0BWvgleCT+Oo1rA1CTFAfRlx9/Twi2iiDdGsqlwQQhTfdWof+gVp
s/bBBNoFPvcgo+pgs2XhwrPsBif9bI6NvKmuCJMI36sdumLnABcGF5rDBa/kWbUDKi+1Ex5xBLvX
3yiAHMdrdAjuzW3kwCTpRDsNQrS5iZ5ttJ5eG+MOYhq14M9pj+gC5cRN7jnl7CB6gzY51nUOh30N
O+Ez+Iuxm3WEHyZVKNRu0vh1hEusO6zEUr/GlmOgYjwcq+Ft/OQ842M+cl8jFure79XfHKs+jXoT
OZsq/K1amqp2+pG9XkusUI7tM9FI/4FrXF/asnxYRZmxaC23IC4oM3bEsVQH2sfcbiLwahuYawtS
iA/l4FsvxOaH3CXDpC/q9NQw5dXK1eNBiulT+DSPO2yFZvkALDJZjkBFZI9kguO5eCUWyD/k2b8a
dMOYqVhBrAkdQdi6T+PSTB1kLXY8EjSsPUxzTnPq81NRPgjMoWkn0NBoT+JCrdlNjm3aMrlz41YF
7qhekA+q7tR8K4RT2HiIQ832kP8xu/PUvPDUTyIN4P6QDtzq2WqIBLKvkoOgpgaXhBW44UNuHMX5
jQpdocOlOAYFxKIv/kdFxgKCs/7nSQkOSMZC179ZxvPUHvQ1DtXjCwI9W8zPrhB9zegny51BOPAZ
PRV/P/hbnJn139RGLNWftniwmJiwBA4b2pEcf62PoBiwDRBDZmOFzomL2osRHOD5KWRX0P3fqdMR
wqOSfCfiJVuiYFntMa8DU0+7Z1Pfgo7yud3duzv/WStuW+1uvdTFC3rVB7j2+nsvbEm8npj3eK6k
/gD3xO3uA9vPUrmEYewaZzINs/gUR+TD8CAsuAFnyk7sqHwM5WuyNhZzxK5O+ItS/jbxVjU5eKv4
MbjdF8klEEcgPP0ZO7y1oCsfcGbEDozk8y48cQyVDpuqDuKExg9BFLZD4TanauPLGMSghDp403Yd
kA+uqB3ZSGmEwfxcs2hORNBhiCjB+vzdAfMT2+0ruXr1inLvr8nlF6M13Im12NZACyOQt84+Nj3i
0uC9v0XfpC7ExdRy2SAh2lSesZWTA4nF4YH8XvAeq6+EmAlFP3pCLf3HL3a36S2X/IHX6KhIHYD0
Y9cNL++VogZLa3XQyXZteEJpph+3Eqf0XYJT9yXRxEaGlNJMIHmpvyO130wxWBFfVHEVFUEVk4Ud
UsPaJFe4fHGKZfe5xXHiiUGOa7xn3FCFDOH2p/GmuvMeNQ7iao9Fpnx1r2DJjhQ8aqo1BKDmO9E9
cqr8k+o/qRAhhUTNihgBK770T0iuCKrDJRiRlK2UnPvVTg618L/YFxJRpbpNyR222eii3FP7hCUg
IxBeG6gqPUbtDikWpFW4T3Zvwis1UbYMP432lJS4LB4Q1i/jI6Sc83dVLa2BTZcePk2EVfjcMaIA
U1JSpHRPkhS8z+NJuRfn1OVse2fYxOQeEGeRf5tUaFJUKjCv/ppwyY0RLN6xNaxyS7fpi3diW0FB
jLoUJ/zYnzPQU1edpNY2kQQpj8qXKh9kNjgMfEHFTusMTP9gS0liE5yS9GxoPm+WtYjIPsmMDLnF
q7IdXvM/dJJR+8Xr+Q+K8R+8vgqPKLZ0X6hxWK/oV7GI6bK74OxOTHAqTSaHT1lRUXQZEPYuDEMp
9pCor+kI2I3RtcwN0p84kIrpH62545ZKq41mKPlreuW1FHZqgguk4zUUGX2exqDRXHInSkKk1VhP
GhcUNfgHfzeiI+pMWxggZBIjw9T4vJVV7DBHLLU73Rl8vq33UvjbgY5BjZMKU7yn1j7pH4Xl6eG2
UndEzq1yyLW7wNbPNQu4eTb+HG6zxp/EeZ088Zp5sGWTWq8els7IrCzo/bo8B4yyuvMykLa5kYBi
k8PRnr0SmCC7ofxi0Ll6rpV35h+KxHymns7TrSmQ1uvYcL+dcuMD2ckYj4otZbry2xyLEc0pZJdq
Iv8m5Spv4mSr0jXBsEtFDSfFktYuo59q+mFQ+/GdP+dz1nQFMYgNUlzEWcqBYeWOuC9I3FijzghL
KVsuSaJfTwuMXy/Aa9Z+jjFcOAsZccZLhd5seQmsNyD75FcoCDoGKlQ9xR7y4oqnSInyg9nJeyJY
xrkHnakU37jrjGJjnf6h7M83XD6VdUzhApSvvUymbs1OyclHSi2hD0k3U8NAjqrmyjqmLwfjOn+G
6k/kyEPlnGdU0RAQKGiAKmfF0/EG2oLGLAwEBDpkl7kFj9cKUKJH5XB9ROwKTKVAY4d7FtpXKD9+
/WHh0eHhNeaBTxjKrSj8VSnbn0ykOqmhDR51EkqVvemuk9Z0demNucK3lFyx51qjhN9P5hNg3XMJ
2HpS01A33BlzkvSkUlZ3VPZqLpR7nUEEoYWf4hO/Y/j5eA7+Ah++PcPK39MZXx8o1qR4wTKX41UW
l9th0isuV8Ui4je8hMcx+lNEa3i9be4Wp2guDQFDho4h4BrRSeD+FyTcwtVvmz/iepkE60NCSqnH
4i6ihcQDJAfFdHJt34hzewz2JBtIs7IZcZtMB7N35tP4wQcPr3QJBDImj8/ldvjf0r7yhjplHu2J
x0NdOCVrVlUskM+sCk3dseRz5dBpu56ugIYqME1g0QH/xkPkzdaFEdss1FrD5o5m3dU4qOQ/pseD
ZYHwGbyQx84dcpurCJAz6H79HMp4CVAdchds0IBJrv0DYKBEvw7Cm3hOS9Y2r+wl8Ca6upYjXfXs
QPFESCkmvDLn+fAA1LMAlNOdjUvS2TjMIVTE/YxMJeLBrbEceQy8Fj7pOhcBplB+RqqE5BToKxV3
wh3mKrDO2/jQGkSgVsdhroLX8RgkEwUUCOAoyG6a1V/cs5QbfxCJx9E60q9jfvAoJ9gZuV9LPp9E
zz3KCLj3uBXzPrlrHcZ19RmkfVwVl70caWywLNLK7voDk6y79C80SMMGg0cHafTuCnGSqkfVIU9K
2AJKx6fFhpY1TryFo0SfkIm5OtaxFrlEjlPvQU4RLbvKJUgsu5fFcthOrP556N4TYGItHFZ4wuoJ
SJsoe6g0tfIJRdZo8SC9luKO1jg2cCDGUskNNU/U7jxjLnMIrqw9o33lW253RXDh7xNvicsDaWsM
m0ZwpIF5S5trHVgYwUB0ZJfkCYTjgpv4Ovwb7N0LF11r5qRZ39Rp988IA9gWui2YSsYHUXpy4bSx
R8Sn/kw7sG7c2YxdKNVgVK9VVBF9Flyxdp3s5oItnIkKsIPiRJluJdlhFoIpQDBaFlwGDM923AF5
dAzUqjEM/WfxMgCfDCw7EN83mrsmUoVbcd0JMHGUtfaMKYqALOV/FmSL+uDGoyb3w/3xXJmWAX07
da1PjtnB+qqfA+6JxInJGO8ZWNI8Lon7XwFBBuAiO9LdgGL+JizX3BR8ZIwGWH5blgMfv06CgVKm
jTCRiTY1hKrAV6lykpVt6FzI+DpZ0JIpqW36Yd6MVm377J42Cs456pHjS6y/sRitQ/QNSjV/Wecr
qqMkqeYO6fek+FjFRznyUtKMjUrWVo7X1IL0fxQnxE+FuwjG83fZmaqnD+tIo/HCTkaVDyJ64xNa
KC1QOKdijhXI0frIBeDSsg64jkaEXWFC/ycid2AvB95FhxH0lDOzKObDoDwD6a+v1NlAclgmEpY4
JxRUiJ6NLPBZBuv6UXEPBV/oVMDvLjCly/7ID3jUdX1o0B4cHIvGORiWp+APIyrKJ5BdCZV72WEF
lOwhGLG2W12D/7BtzK91XivPPEsKrSINUdqeNeQvCvWINAk4EnVu33oALqnksgMVlEmBc+XWOm7z
bO7Zh2XZYvcnxUdaE3w/Wh0WFoBOPmw11c87Jw1dtudS3TMNuQuEKUmgBQJ1FmjjYk+DtTQRabKz
oqcuBADuhSKLx+0SHyoFKw1EppnsyvFT+AaxwjamPmpkUVGEfclLt2VMCW+sN5Syq9YBg7jOJAT4
cENe6U22eELPvmV4loMSPtHZC+vDEB3mAn3mNzRW1q4XpYTIjbAEZoU2e/YqmZJTtx40rEVsVtRP
yggWbRq/qrdMTB4FUxbEPyWpIsY9kxWoUesjyDIQqUU/4sZhhNYZs50m3mge+BVb+xpz4NXyLHzx
vRkhwYxW2lXnFipUhWxO8kLktN8L6UtGz2xe74JXljgP8q3uVFghAIxEsQqwtYENPUor9rruBbCf
71RE+HijdVh5vDMdJ87tjOPULmVmI03/ed1A1jM7o5K2YycBoLxgYIadOcUg7ZllCTg9aP/UbPRY
eQ17mbeCfB+jPvTNhKcHEijPLN0OvzDoCouLQOnEDQF2YFUg+7bUjo5+eLeHW7JZBh4YGJj+oGjb
cNwKsydSOg+dCmIijRh0WoYD4s4UchhuoXgOiLjYWH43IxZrdcnemTMsKa6MnWhBT5Ur+N3O2YzY
OXhEIczibMdDY+fJAa3oSMTQXgKo5bSfAELYoDjvBG3Hy5HeI28mXkZACMxabpfSmW2sj0+NCc6Y
2BxRUJuwgQ/jUzn7KJbxLWNIcMZqESdy1AsdHM2ibL82GXis/FUeQswBM36yJA47KDnJhFCk+gdl
HvqZa7zHWxGCpD5bSLagKr+KJiQp1eGB2R+OqMntWDPU0zLl8wVMAC0ZIjHu3vhmk79QGyVZJ19d
j2+QJ5Q/QRahB7rCDLoW1N8OpAXFZA7nhgoT4s8LDvCCZHrmhNCh3aJGg6o9m4dmYfkW1vDUlbqb
GMz1e6Ep6BYNmp7w9mywdb20+76pZVDCCRGSPj4tZgaJsuiMvYb2S6gkuLqkIDkxhIn9SlexFZj+
H3tnthypkm3bL2JfnM7h2LVrdhR9IynUpqQXLDOVSd+D03z9HaBdW1lZVXaq3s9LGAERRAu4rzXn
mOYRwJN59ObUCz1GRJVb2QHD2lvcYqPI2tE4JgDGQW0kB70PaXRrmFoipya4uk7AspNzcAw6PwDr
bBCElvemvlLgTfizUzirHdHDGSH9KXK0rZj4RaBbPfVOn64Cv5EYK4YZL2eZgA0eK8tlIjWDGNwZ
uiAn+73Ogq+9z0WmNLk6h1O26+QmZlwTBC5sAkTTV33rAS+S4mFwiVIlC+nPp/uOM279xL1dVtWJ
mTHI0R+WXWcEZuwHKjf5bAvKjaE9Zg0gt76K+Mo6dY4MRJTJXzdGMCHEXO63oUQMapRgdioO3Noq
q2OQhH+7MZudbRdcSvqxYrih338+IHbi7+7odOR95TSB5ptazRj7z/vLkgKhCf0jO4wzoyJaGBXL
YqoXCBrhBMdQbaaTVqHs1JJ6JBFnqHE/SY6RCL3/uvXJflrerauhCK2rpCWqb15cVn48cX42yk62
fK4sE/+gauZgLdTbVU1aD7QH3sRyA6AZXOHydpbFZaVdVl88nU7iYOJWCjIdVJnFlQ74+583/Xz3
t3XL1mWdQaq0GTvRzpTg10lI2eYqqJC6VAShA3+TYaBxBqiea91oQPmFEpgI9oKg6de6su2V4aAy
985d7DrEQ8ti14CUJEpSnxCL2e5c3o6pDOTDTyBJNTM//xvojZQRQXUsfK/d9JVNY2RC0xZTQosl
MINS5cFtPsczmtbE1G820oUNNU/QdQzJG5xNczATuC8Iu93MvekvZcsFWek2gelpiaZ5ZEqUEn46
uwldK4FdS8iEN7jfsuahtikI2rXIH3VaITDjwaJmJHy7VUw6WEkjhCKJVTt3oyEu8LyKnWkhfK16
/6odGJ6MaA53dg09A8aFw5SA+lwxbs0QrG9kcUkrVHffoKssqVq5CSl/ZdYdIM3rkTBpwtXV2h86
uoYucy0I9Psm7alDldbGw9y3yQa+6WDE5g1XtAZAtK7lOQmAxo9J9T50GhdoUP0gwHuy3Gmmx1pC
t56LEN5DuaKrEBIBx6yQbAn62ESnA+XhS1XuulfURz2dZKseRUgmmGFA9H4u9PaAnj5ywL8XMfPn
QsroICY0SAVVZpcCodPDzCOF5U0VfGl11VtUXp9Nj7lDPjDa1IF7YVZcqwxH2/CGPxC4h1Qo/s2r
0AxfqhGQRNiFAWzVwtqlBeQGKkC2SOz9YBJdV6YMHsOcBkxHscrx6UdN1Hb0aOrRtMUBlqYuv84q
44GQhrWDFeLgUkJE6oWDVqI88uBygPmrlSZ3eti/Fh3vWNMSRIGae+7awb7RuXbJjnDxgSw9K0Ls
WYbJq2wZjer2Ny/27HPQcYHLbIymZRR8EQ4zQ3TMhKgapL2GaiCDMM9PnqkwShDmpaRdrFMxD+9F
4W+CPk+vsYP1Ra+gNCjzOjfKu6nvUEjR6MWCMp2EtF8qw0RKoLRd2UVwcHpSlVwyHoPgrs9vG9Px
vkRzCdHeeJDrTtkAUDwqWpKMbZB0ZXGytfpaSrvfJ0QnOIEttn1foVXh4F1VmrzrRMR1LyL3Og3c
aP4TMc+JpKKaI9/zcurh+uNtiy3rvQI5rwWgwVqH8Yim8pykKomYgaAlyE36KZQk3kF+WscTmSaF
JHFbxN0rmSZ0gaY22caC6+9ovctA9vu+xtiH7ePGVIlxNCGTBkXK6H/0v9omgYha0hOoHsCifswq
uVWW8M51WZ3x07QnfCug9sRPc2ww0JQUzrgE0GtAkEQekG2LeKfFCtg/zqNMVEd9um8dzLMNdLZj
jjgCm9/BVRIVmzEySSrjOa7HaY44pMgX9e132MDZLiucnS9SrgR189TX+VvvpFjaOrGbzPRm/qfj
1PX0ja2lBiFm4zc3KQleisKNG2J567GoVKLZDYy/LW+vmWLfRwDBdAerTe6h9ainHn4O1xGvVdF6
8jF7EwEL982ukIHICgdsZcuD1jHesg0Y6kYgjxkJOLh8/HGddCFJ4UFzELo2HXozH++sMNzHpX3i
L5J9S33j2iUfymiL4YlQhJ3ssLk5PZ21vqFsGNavVjPsLbfVTlOETANsIgawYQIK4TZPo54OB1M3
zxU/DSVH1N9BSJ5zZ/6we+Y3OK5AfXiMioQYbwb6uz2AN1hd9nRrW+aX2hMNlY8pOtQguiktUogC
0c+cEBOWU0Lt0mo1HApB2kwR0kWGIAOde12Y2HT0ynkY8b8ex8Dqd5EPoHc08vw4MZBx0mLO+DLv
uip+9IVXbTkZJwcjfnKCQr9p/fLsBZN5MuhnOUlkPLajoqmDFKupAYAQpDaM3jtoImhmffRzDElo
M8zwqVgHWE4PhfumRZM6e2Vx7VdjuoMBEeEe0L+CUWM279PPcsv6rJdkjiQiJJdLMc+jkzGm4lpo
E6dNV/VbLZHhRmTlM//SVVlpJVzClum5gvyleXa6iRqNLmBgP1gkoKST7WywlP6IB/8cN4aJnDZL
V1PJsLPoI7iIzHbThLZLZdEGchPhnDpfPbZkRB4CHDo0HuYSCd7hoI6j6yiptpbMfjZS4A8QxPwA
twn8vp8DQBLgOcaXNgv6TWjZw65XJXBwqQ6VPXKptQxna/dMjyRxlJmePgtlotFoxjtNBjTFTFKG
MzLvvKLIMT6St2cMoAArTi2dpYxtrxvdmQyRC/y516Fob+usoUaQDCbIOXWGUBzs2ihU1KB74qjH
5jaWK768YqcZGeFAbSDX0rGJfUxGJC4akVe+4R+MQaVMLbT62NoYkhqHokLVGukj9p/bfhzO4MBu
tNiBrj9luCAY0FclYCobsyTBWVRQYi1/zwmQTGN7w/jd+urreJ/5s9/nlqBULt1DxAh9T97GnJ/Y
neF+3wtsyEFek+WnuzkC7jWZTvG+VM2TN+NZFXRQ8jGZbE2B+z2aGG0WbodUxqFOVRvBwdEpaSa5
tA/k943eNhmYHAqF1KQNUZoWLbU5t+KY0UW3s2SByjxW17gehyT/iXEfqrBjfy2nl6pW7iqIwOjn
is/v4HiZJi+6HsNb187QNnSvUO4Qs47MBozTOMWntqqHcw0MHN3we2A7DMyDun0Otfue1Mh14jUV
vET1HgF3ffDoLOlF1IETcN3rIFDfg0b6O+1g2uWeSAO4XO1AGWAqDlXGkD4R2SmsCUayk+a7aNWu
NhhuVC5F8NqdXkhMnEM1mPeNI4fxm2yajRVM7cYWinaz8LkETcmNGK5HMwrPXUkL1Y3NbS88GoSS
SQ7TcOiJTHhn0CwkPJhDoXytI+/QG90rF5x7BxgwoSUQJQjt5TjdwDmzzyV5k4OYWtzmc41JLx4G
LyoOMTq4MR34kAYGX5sCvelZtAcbE/+zA921OtukIN4CVq2uARNQ1gdH7lEhcENFrMxQ3poCcFbi
0XodMOIkIdiXPp58zk3JN7fw43Ptd6iD4mTnODYl18GG8NDr5BTLdWismSPZJzEAhJWj+AIJ9Hbq
eudapPUztnWuky7qzRhDumFwyhlGintj7l0Sh58SUASqJsME5RPS59T7cu2IOypmbZpBmmnJ55n0
/Dq3mpgKeEutzintTRo0x1ip6rlBtrgt6a9Dd7h3nJryhVXyk6UM6JROl74SBBFNNUmHUQpqPO6Y
DgNoJP/IPgDsNA6W50HvBQHZAeiZB99UzmSjHpmalrsGGzZyYO5mbkrWVmK/jZB8yDyuTz0mY4qW
4q22qttsZmZ209Su5oPHSUYwmAFfru1YsyaXIamWbXNnGLdAC2382AwjNM5MKSENfUEdxI+tt4Kx
78bM9B9ZDVNy0HuwmmA7TxE8aY+DtDQCTmMmf/A5JCftO3HwVUZsZQFw3uE0mfc4LUwXr6zfPJI6
5l6TGErsslHsi2i2ISD4zIUtToM/3ei6EnsDOMSe+bTZT/OoAOl6EhBqYk3IGRGEMaE+iqRO7rrI
i3dhR3OdwIV6XxQSyJgzmmfdTwDwKYeqWeQTzz4cnB77kSs7Jn3QEI5pqkKuVwk1KSCKlphMhic7
10xHrN9j8OxCsF1NCZjvuBAvwUsqseDHDOrXjpyScwMzFxNczjXP0P2bUSazX4D2iW+nT7pOXcSx
hLiULmZYi6ENwfIkHg2Ni1PehAVhyWCLDDDelf5EzGRbnPAx/qhGGR29qYionBBN4JSHSYPxnLVp
v50KcfRrlNuebMDkU0bLAz6s7ga3rcmPOwcEVfrExNAG+9W7OjKyEW2GFhOoWuTNi6aBwDMN5TFm
ietDPSJHZxZBySlC9d9O7XHC/9K0N5qhgmtXj28Nq9ceme6aXDu/T3VTrazmpJyIio1Lr7HT7otc
QjdjoiA7upq6z+U7bemi5/KGydA6T8zvfRI66JrJPYytLKftAJ49a1+UPzxTdrCZPrmc5exmX8i6
wkDhlWe/M3saEukhYXJ/lGXNuaUKjw2dfq3W/V1SJQpPJD8nluadNmX5FfF98yxUV0zLTYSTAT3D
jqFznqIMFSbuE9FnB5m15sXq1UFRHlGkoF2Ho4a0nWyQG/6fnE5jcwJLTKwV4zSG2472buAsOLki
ehkiLqt6yNHIv4UDmiHsHEWWb2tRbBtkr43gNDo6BGaWgeXygPq1MHsT7Gf9pvc2WLAo4hAtSzo5
04uI9KcwplU4Kdryrgf+10hp9fsjSYZaXr2FEdBtcwhoUqI1b0rk/2FF9yMMFdOuLLkZIvNBk73a
6d4o6XuQEvWtD5Bfj2GJVEMDxt2a5G/U4V06jc/TNGIh8ygAd0V2kzfN0xTmey0NgofU/tIo9X2I
PUS0IVPJkjIHWFISxQxqt0ajH5shwx2CggT8P3oF96jc5Dqsz6bQ3+oJJENmeicJbYD0NsdFe6vu
Gy9Td4ne/zB7bCQuoXkAFTz7qpFJ8kDO3YvTP5dFYb9P1kMeJXfZUIOlzSfaQPEwN53pBDUe5dbE
uh64IMG0bX+qylP71qOXB7dGcaWfvB0EJdBkAkUj/Jav2kRnQYDmVmRVrzU0fBuRfOGEpbZdTHgq
ZaL4VKroe1Sk76UMKqq61aUWfnfO0VIqrqpyct+9RhekSFn0I9vp+WvniuFG7zRSJPiS4FYUu8r0
0QFsYOEbF1GrvUwy5jR9u805g686MZyVIhHOCEwG/OH1lEGX85SkdVFO+wG6xmoYR2wHHeCIyDlk
xlxzmY2JfU0RY2xLCuJdBXJuYjBllLd4fGldkHOEdtZ6yT3vh5lpxTbumm+5wy9uRH65Gyfn1kwF
FelYbhuNUZFkble6WGksDTdgl1dY9BGMDxYkEA/fFr86h48VrptBovVIbEoFKjQ4YWMV0JLRv1Fe
+R7Rpmzb7KftA4PsHDyoRAtqnGl8T/+qZciJRAABckzpI0c04zQLOGVTf8sFLiiCCcamKg61VXB6
tZjK+Sr80jXNy6Cm6Ta1L16G0xgafbqD+ZGjXQSqpGmMmBtq6R770NLmrk1qkj77prv6X9Bb3kbt
+D+B3jwLNNv/+X//9/vwX8GP4h84b/9dR1ORf/07zNvylD8pb0L3/tAt0IG2Ky3dMC3ggX+C3oSw
/nCF5ei2FH8i2/4GejPlHzq8TQdenCVhvXm/gN7EH6bhuronTVfYnnD/E86bcEw+zd/xBD2Anqbw
XBe+IVxB8zeqJ7WMphmADJ25roN0gaN1XG6GgRKIYPR5NKYBp0IZkCs3l4L9uQDsg0r+c2m+G03p
l7x1gm3fJl5KpyBUR58I2uOyxNGSNVn4gVNeyL4LWHm5+aT9yiVuZFmpVUm3gwAKMhyDCSXKx7BQ
0Gq9BW5NcHP9ohvT2Qhbf7tgnj9vBOkoIJFm9jPRESwqK/tCWjCq6xnzDMw4P0KGAX/tLJkmduVA
SRS0S6y5PbLcGEu7ZBpq7n8uGljnosRoNkEzt1CWzQTd9dNqWYyzORUjTeJxHauOgaQRg0tYvjF3
TCugadAuXUelV8u6j819lZ0YqTAbIje7RIxGE6J1VHn8vJtCIIIBp4XxkbT5pGjbY06mvA75hsWg
ZwzwsXa5r5GSfXSHytJXft7pKyIiQ0xEfPLPG+HMHz8AFY1Eb+Ysk8QB6o6cgjUn5AL2FC0jqWIQ
VO5MDb+ygyXne169PODzUX1tPNsAcTbUONvtWFX348gfw8yz5rgsib+Wos6kIvbbZj0afC7gZszJ
cBCP8JqwHrYlX9LywOW+oeYv8pdNn3v/ZZ9QVuZnkdOJiSQTJIPyPj5fvfzY/NfKZR8fr7Qsfj5y
eWJW7soRpHqiUQtUqSs+ljSrpTRop8B8l8Vl83JTTemba+k+3iie8XmT/XXXBjWyz4v44xGf6z8f
azdgyZm5ZJoAgpG7fPNNUHP7sbys/ryR83/lY/uy8p/e/2VXyyKV43ib2Obj51OWpY/9/L6LX173
HxZj793M+gLW/l9v9vc9pc7oXFFWkKtfnv3PX+nfe+XPN/3L5/5l35/bl6Xl5pfNvywumyInnjHV
5hYaE+J4l8P/8++9LP3LdR/Hxe+bSbDP97+t1AqOmuWIGgGJT/OQ59ejqGyKWt9o1CTTK6vGNGxw
Svt8zuejf9vtsgFSEJQS+7C0Jj/7n4B2yuPn3WXr57rC8mNmXnO78x8Wl4d+dkI/97s8/fMukCzO
gMv9bNndsmj3LXv+fKVl5XLzz9YtL2Nb4SPhSilMcd6PkVSOelkWVRwqfRM3ANz1Xu5MckqOju1i
yfqAqXekMi4rlxs3Naxp9bFpedSyto16YMx0BOmLVXFP5gA1+NOyadJjZ3pYFnWSMAqGg7zAx24Y
zdNFK+nvY0Uj3fJjXxrSl/hU1+BikqhAIkdl1dNwPZbO8C2qAWtMJbNJJpk5YLjVUHffknSOKG+H
gRDgd5rndKzCcJNpDTKuEsFX70anMi1KiqyIrSGVdNnRlMF3c1IKSR/yIBKAMjJIKrn55V1+fIzR
csMrsKrhppsvaWo+j6slyGC++y/XNX9t/XjI/Izluf/yrreEgv22639jNwQXUTy03P2yZ2+52C6v
9LG4rF124y7X/eUF/uU7yfToGMb0M399N81AWLox3pfLlUyf4+q8Ob5uWWrnT/a57vfHfG7+fMzn
urKa4/w+7/+z3RpLet/y7M9d/Gcvs+z281U+d7Os8+LklWyZ/DjOdCYaBPXRmK+my9KybrnLFfwi
Yn3cfq5XYdNzLZyf9rG4bCLLmCvk8pzf9rjczZYr5LL545HLk6b5ZZelj+2f9z/2GVraetSoTU2i
xQFX0Cky6PYw4Q0HjWLslJ2LXocTlI14JLp+oC5HY9VkRLpN6MYUboKu0je7Fd0EnFdh+Y0qFd2E
0UN+2KJLc0KJPsBOvN2cTtN4HsEXrdh5JZ2PJHHfTCtAiRMdk+bN0dyDSMrs0LvoWQp/5jPK+5F4
FcyEGt2kpvoeTwo3Bt/EJjJvXCeYLkHl76gcuJhiZ1RwVD3qUrPISm5e0kj7HmcNyi9BQm4xESDS
6y66zgmh7JfGw/HqRZ63scm9tRPw6pisupQJH5RJdeW0YAWr8Hviw6cZe9DzDVUgJoe0OJJtVlIx
VANVq1xa+zKpLr4W/UxyevXMOKgEOc6ZKQLp2D0d6iZJvjJvxMZILOIpYkSOVEoeU0P/kpnJcJNF
JX6mZlMwdl+PjnxQfQFOoNp6IYk6VVF5UBKJPrDaEUJQH907YtLWTpAmV19VXmTrsCtCfkloNFYR
xeeon17g636V7WRuRP+qNw9dUF4qy8aisweMm5HBNJ/n8MxNtUmTblSMJiMqmbZLjmPnQ9yUxC7L
O8tJ95XT8e81EL6ZLR2azi3eih7lFHRPqiKAeKnHmHeG+Z4qzzxmfqieUgnhKQkxBFPgzqPq1bb9
Yd1RjOuwD2cYU4zyFJfDTzS+5LxURArQeO34LUrYU22DcjKkzuODKD1QXfIZ6tbX+Zgc+5aTaqWb
+dZqYBl1HizQzOhWsvK+x6IIr4zGIDCCRGYSRANUVAXMZWm8qvCOeHXUnRENicqq3XVZtjvh6zsr
sOXGXDkprIiYTJBtF/GxnInY9t59zUMjvlVdOd11L+4DCexqJ+EsX9mN9kML9+TNlXih9eeCouau
9jELBnAYmsm8mHNMXb4N7HLWAKIqbW0kjEJ1K1WGcFHyOsezNyvuMW+Gedocqhh7XRRHWF9dEsTC
Sq21CLiv7wd0f7Nqb3rta5B0Pwn3oURVEZpKlLQi8XYzjo0Np+QEMVQlHlhqs3VObkAnwSMYdyjf
NSfwtz2mzzRDA1wVeodcWxy9pvyZV9bF7rA9lSV/h01YUz+3pojiTHKpKPavbGDaK6ehOUFwTkZg
W+mtM59SX1PMeQkpMxvLycSVGygOnknc0+nHTyhAilt+1AGRfm2n4c5pnZqAt5klaXTH5RljGYbI
z8frHDxI7gflq2un+0gQcyXlNuP4aJKsXvsW1uc4vusY7ePjSVFqirAnlhgnlN5lF6D/x6oYxcmI
Y3/F58FNGYjvg01t0O8J57CDsbwMuXMYB29EoUOXuXSpTg1pd1dyVKEtzBRXe1pCNojgC0HpIZ5a
tJrZ6D5NveIaXutzpoTfbqUZwCKxrUejG6pzFbcPtUmg3DQxZ41i8ibqciRD1GZCxhCaSi1OSPeY
haG9G8wUtQDTPwWFe0Nl8CnUOuqr07hXfVIcqP9fqY7YgTaom00Jh43e3VerRgo39DnuUQ78VaHV
xdaEi9AaNWIBf9cRr4YWH1sXf9QnAoaJZ2xN6+xXVPi98c1kMOKYTc75dMYbu4hrnJodRGoWjQfq
qrGqrXBPCf/Gg10DULLVerQ5Jdh1SWWuS7HDQt/tSZAoeWfU8BDV9p515agWKAuR9wTcQWPWxfDS
tnTj7Ljfl/y4V2Qe/ZiU/yMvwmuY0HsnHh78vLo0fmmDmfNOqYYcoxRatW41EyJV0T4WBvaP0CeB
RNfScNea5oMyhYUG1jsAAcw3nArHSz93jcxI26mEk24YwjdoMxuPS2EhSpCYlnyjg7cy7QIaSFU1
3Pim80KfkdZEAoUj80CeFdPresyN+0qWzxx9ELrrrkSVrufQyKHkeuR69xbz0STKVwGk69iodkPd
oAUZc7UasuAp4jBFMfZVFGKggEJZV1ToKyg8PQy+h9tAQbwe2/Cg4haYAUniaKpoctGTaT111u03
L/VzkunDvddaHc0a5KGizh5MH+JCUGNm03K8qiHcAsdr7Ye0XKGpMk7drVNV2qnnAONIM3dVTPfD
hbtVjbROmsw70T7FYkjzdRM4d2oCwRaVHJO9jwGcPEnjMNgXt2tvwCvWa0LQ5iErurYA8UPSfqkZ
Ra24NOo+p7u2Td6YIGAlVw3yEg/Huw+PwEZ3sbYSE+kgIoENI+lDrVODJQXzkhAWMsZWfJcE9pqz
HSTEcbROURGCzxroXgQk5PTEbeJViK/JQismQlY71QFAlBDSFFwe9HQra/Cex1l7YaXY9NMuXbWo
eurOPikUHHhxIDTkiUPvDtW5HMYI2V+Q731mAldBaTyAl8aP4ZNhkEqchuCdyQijIDx4pIrRb9jE
Aneg5hivldsBA6N/iA+JVXWpu/tRarAD8uKVilp2mBQjos7BBGQ7T4MaAWRkZLxTaW7dfJ8G/MIS
VR1W1gnJvwUW124e886C82NOSKHN8AZO7Vy4p55fCRp3jYuBb6LibObxbX2vt8YAvbnYyhh1asGx
IRMfMuSID7dVX1WHn9uHUBY5/oWgQKxuARwMK9FBGLT0nihf9Ek07iPQnLsmjp79jBS+CXqz7Kxv
lhq2Ia2do+5S/rbxsloG6shpdG6Kmsq0FeHzdsazP3/TpVA3dL+YLJWc+fp2JUoEB7kL/Mt0o/dS
RMhELQYKDRBv2AFWsa6LkjQoDT29ocpdF+ePLgWijvPx0Qm8bdiI/jqP0Zj5ttFtrD5HNKQ7m8BE
Jj7SVm8YOVQklK/btr14ZlUD9YFR0NIasB3j2aj1U+HvBqczOJ9BEpLxbCbAGFslDx15qzyIn828
G2yB1CULEPSqb2XPS+mxu831ZFxJW6K/9auzMMJ7QoUV/9F228fhezI8o8E6jsbwM+1JoKqkhq4q
EIeGOAN6CwlQASsjucBp6tWAWIwTiF6RlWVI68n1QkgbenjjK1eD0aaJq0picMlJt8eUo2GTSXLi
SRlC63VxLssp3zi6RU8QM4OccbyaiSUNxkYHW5pXRI5fQ0oReDesygTMJAcapJa55xy3yYTnXzt5
fI+Y73snca4kRNdELl9cmEb0S4idtL3uVIUOadAViUblPk/H6IAUeo3AK7F7cWq9iQAJHTRDPFyV
KH5WKCPhobfY8ay3vqjM20bMp840R34wDGBU1fdcR/yJ/4RvHDdf4D4yYyuZ1u2Khs5MQEuEr+V+
sHIMMDk5RKZ+b/QQNE09f7C77j1oIKbpJf03Gb6kMdHsLhDis2bhI4yMDpPTsJmqgVNzGIcnncjR
hDL0QNOXVJWXOgq9K06GsE2S8sx1kOGW4/J1l8CkSTm5ovNyVVphubLMxtpVaFOF3WANrXrEWPqb
asc3zYZkYXb4rc3iPvPcaJe2GZ5aO9h3NBHXulEjK/Ux+5MfOUGsMG5jB+pKwMU4NLVDl8j4uowV
TvL32jVu6t5wvpgIYFNA9Yi1NkNCrXuKf4yTiR1I1QyOPGw9rj3xH4VCqUmLiklqXTFE02hj++Eq
LOYeUi84+PCdaxEO4OFOGLDoYt+40Ur2UbQAtgOfPnusgXRUsb9pRUqloYcD0+nJKWq7AGfVhGpu
vAajoW/zIP0SwgTf5TWd8475j0G94olOvGUA9ufwYnQgZs9oT7ljmGEASfi1G6NHPSicde73P41W
nKWnxEGM6qcTPFGOT7Z9M/7ss8F8tkOi9BIyGhlYDuamF6AK46Lprp11LAxvH1j+SWswZbcIvLwO
ur6rXWde/80bm+SaytE2sk3rKIbmuiEud1VPwSGgKrynRv/VLogd69uJfG394JAmvZNe96N0Cb1I
/U2oR9+VkWDKsDCT516E9b7vDmHaYh7wPVBZ+JFG3DSVgTjK4aJQSu87McHrAiCTVnvXtmx2Vk2W
npe2RPAGd26dPBcAhXrhPlmN8q4Uk+QrU46PtV/xq4JPDAZ2Bg/+SmJGV3pz5iyNkgGpPID8TWoU
z4VlfA2LHgAu1qsCfRlAcRj40XRT0N+7SloR7pVhGbva4yfTxF3dJtpFJyf4Uk5VeqlIrtY8qWHL
YBX930NN3s31xzoh0dVMBW3+z2cFBjTmrB5CXGDsadmgJvNrO0lEw63CKjg9NNVDk1r9pReYNyW0
FCaqGHsmRAa9E8e8keBJKxWae59RbFzhtlCqHQAgnGwUTRElghslhuCunW/G1L+re5gTWXGSQW9f
lhvKkXDOxomRaCH/XEe6DkDEDiO4/te6bkJzaFiRsauQqhcuedjZfNPxZyxldeGgwHvTtvV2yAzj
Ms03lGbLvTvK8Wq527SheYlrGd32HXLtvx62rG8c60vE8BdYNc90tcq4pGhQ11nfFJhz/7ZL0/BJ
HQiA6S4P+WUDFiWEwB8vvKxGKpthyyJob3mBZZ0fIpjzWgJkGO2vl1XLxijR85PtjA8fz4TFfiOl
tu6DML6jVgi5e7y0QkR3fTX8HKLKP6DduNbHOD0Pg21dlht3mjPZW/x/n+vSOV7Ib8x0lehajMaf
ssvZ1IhhtRP7Qnyo/fHcLnJo5+BOH8O2WeW5G/Kjpig2Jrt0MZDM92t0T9u6gA1QLvdD0PaMjIZL
3Li3EymqGzUhUo+qzrp4HiEpdnQK5jsm05uPG6ZWrx1JLOTgpuwxxSkDDA1N9OfjhgQhTjpBNFp2
hJ7AOQVZdMlwJdyUM0xn+UdNCN5XQ9heeejObgtGX3eW5gZ3Rlw8lH4wnJaHLTdOVRikgsCaWu4u
jxVYndY2mjj4OTxrWWeMM8+6SK7TbhjwHQTeJc1N74JhZzqaZvcWkAx9WdYbEqGjQ74dKc+EYy8P
87vxUMJ3v14ewSzwMhsoKNvw/yvGqCXh3HMupHLLS5nDthKhC+BimORl2SDauDnoJT7R5e6yIUh0
66ZKq5UZJ63GwD9st01mki4aAQpJFP6weZ/LY8OK2E0vaSTK/CreEpQA1lTzw7syt1GkW5j/TelD
H5dt5SM5pPrWVFWEepkbq23aAzUloFsDwK3/VRH8OyoCQ7dcWvj/WkZw/bUeYYm+/6oj+PNJfwoJ
pI2OQErdYVCn6yYJb38JCaRHkpxuk9Zm65LcNlr8fwbGmd4f0jCFkC5xnnOYHGmCfwuMk3+4rjQF
Ul1pSV3q5n8kJJjj4H4JB+X1Z7UCBUlPJyHRmWUOv4aD5noX11mYTPsSAem6oy+O8pomMDO0hGxS
YMJY/XEU4TiuPHulhh4yeoJV0q2g54zOuxeCt8lbasPg4H/5Ki//GF0qfstMnN+cNAlMtA0+pms5
JPf9+ubalKNFYyq415ruyGCbkRNSqJXd9rcjcm3Y+/XzaMmdlSkUkTKkqWM2H3/9D1nIP3kT86/w
+zfE3HlWgKAcFYYxp0z+Ep/a2o2uKjsc9jSpo52uRv2qKuc6fcmXIv3H+XjPAvPGr50f3+IiLze2
osSCHz2ZmbdAkCxPkNwADjRu8Tu7EbVInYih9s1iBAXUgPeshW76PyVO2vY/vnXh6IbnmpZr8GV6
xt+/9a4b3UiNYMhsk1qi131RMkVLZZr7FAfnKh4gkLlZdJIhWIRAr/8/YWe21LiyresnUoT65ha3
gAEDhip8oyioQqk+1aakpz9fqvaKefZacda5mDWrjLHVpDJH/uNvvC1zNjD+R2pylr1RUIeoEQyD
E6FkwFAUTzSbqHZ0nO4x92r8CFT5NlrmZbIFdJIIRtMYf3CRnGNW9vdBxdf0In0G8AAXGvFgmvAZ
S0zsakqwgo2t09NAdmos2S1EAlhaDbimOGRjzTWMdVnkyz6UL7brYH3sWjmCTzy2BFkg7M+RAkCG
JMsFmzKXsiR/mNjsx2ap0NmTUmuxT+9CZKotIYjbBLdud5CvSWKcjSmRrJa8p2BXR3el00zjELcp
G649J1/EId5MhbwGktjTyUOiOJaHDA3DDZUpaHmk7nxkM1uHPiTFOu9uISX62VlGmND1y5AeMiOB
+CVbb9O5McBgTkBiACxvmNFWdH64c4qfSRWgcxUN1nIxYMFoJ99RQgtAlSNofAhMb8csW8r9WYeY
AzR6gMd2yMBKK7SE6MI2USavKsXFr8zvA19+FSbyQyfDN3BmbbkR3hO/PhOe50ECtRu1DUiNQDpQ
bXxHLvs0e3cHJJhpYBzh/vBU1Q7lLXT4bqFz4LPxMjpA0TDzD0QvYfiJzGnTXekCAX4+uS62mQ2+
Sb1ic0cUE2J5OJ05WUgQO+0/foC8rzfIXCC6cjPHKP7Wp9QYzW8DYLkL+RIehyT0EAQTHxEG6kfn
Z1eizh6pUlC45NeWppHTOAH2JNFlcPAtboRHYe9ii+kSbovn5KrOnNvkXo0+3rvsbCcn+zF5+XX9
SWlxm0al8Id20QNxz6MBk1rUipsuxyAkDwfsENF6Jz4Bw5Xq3lwTyemcoRFPMIjy42I/VujZ3IoW
DtTqvuHaBZLHulnEN5GLpykr3mw3xPfNY2M30IL22WLc1FiB5SS5LzaC1qB/0hADNgFMHm1Kcwsp
8WNsMRArhY2f5QOHugnQR2XeOlmFT1dtMS1LaKf6DBKiz2CCzq8uO4RNEjFSsxYzG3NMz1QauLKM
7rfCp85t1cnJ1EUtaH8MS7OPuXV17qNRrw6WZFpqjS5/UeCL9GcmQwS3lcKeKfZxmnWAVkJHwtIn
PY/00m1EEtcIW0xrWytwv2ZH34mBMQbYRyxYbgYJMHpOabn1kOpkI+kdtol1/STGJ+Bb7H4m3g+9
cl6agx14sMmbEL99Y34al+I98yzvzlbOp23Z+HrPc76nvf/WtlgFab8ygt12sgApyZR6r2YcoaSB
hZpgk+iYlNdZHHB2DqM3jYhcqNLyrS8RnacFvwjD69gaPRq4LuKWhmQBrdN4bXpQDEo735tuDLio
6lPkhyQ6jDzl3Ga0yApqEpNfAycOQx/7KTHeXTP8GjwE1wV++m0zbkSLWU2vRR7D+2Axs6E9KW7W
eyMHxkcdFdd5MaGrh4fayQ5NZ2NlOPCQqBSMCBwPm0lf4lcvrQcYiZ9tyRKRFzOpUzw7wyxbpmoe
Z9pRAWgcaLJ2KuDRXu/I0DMxK0KClsn4403ipZ2YI2byYUKXo54KnPJIqLQkvdqEs6vYrVWIEJjd
+HSh8kMJCiIq7lFtZ9+1XIepzzjuuSiSvNaboCVckWaI+E0NCmaZXy0Hvfb6RVQpPNHTnTc42Gkx
2MlwSd+7sHlC5o06Wg8T1gYbqWrystg4eFYLj8bYkYwe/cow+66b5Oc6RBalDT7M5Ju0qA15kRhK
oiAMrTG7CdIXQR7eTSArUPMWKMLKv22TBUh2LB5DNk3YBec84lbx5HkoE0biVrskR1qib6Djlxzv
Nq+jpzinseXaE96u5jbSa4VRauMN+wvMyryBzowhPWMfFJ6JwC1oDddc0NCkql76Af2B+4NwWtRr
2qxED8x4ZvFOE1LVY7Qrhk51diZi6Jfus4e3fBPZgOzj8LqOIidiWkG99MsR+VPbhpiJsUqYNrez
0QO8y7WHGv13tOD4ZzUCxmMNvD9oL+uWsd1mzAOGX18hNhabKcn37eh/VNy6yGZSKfUUXbdse0sy
32hW3FUNzZH1Z5I4zDxpvioREJqhux5WSrKUwu2tZComcg2VEtfU6PUHjQ3uF+m7r795riVAUv5U
OtUVeHi+GWM8NHBVGk3uilcClQMhAu9GTMmmx2oo9cIRjc2+L5B1JwnrTtZkSHAWHD0I/0qz7Lcb
855RNm8d1zYOnRatRS53jcc/ezs50Wm4+kJuWxoNG3PCbYWA1+26YkOJxUstEn8y0e07j7tY0P/G
MsTZuzFJdZz9dgzL61oHkEBMG81kmeSerLDBLq8e56QeSCFAC+1MP3oEtvh9ODzwXf6dy+FDusG5
9MjxqPsTgM4ms5hdliz/rqaLXdcEYzQEHkwMrjmQunQ+jfWEY7/LnBwR1ZRMtLwlE5m9lLcVXTRB
1QLHNL44ZvJrTNvjeiI4I+dQDDeFwSq0mBTSTRt+YaqSRjip65lzUVzT1LbB+JqRJigX928JYiFb
HFFrVRHzmOwYFj1A8Cy1bjF7kk58IMMUvR6POTKA1xGuP3lGEw90nriPbBV3qcTXwAVs3QSoszZj
1BxdH7Z8h6lE2zKQhtjYIfbAry5/aJ3HuTF+sylBxF/wqNASzQ8oye6li25gcCe8XXV7XU+rlmCJ
JSoTh/laXqOE2Q4we9zYj36HxzrYFPMZ16IDwSROKWbyseJsg+YDUwnqK8fjELLpTkxIV9ZH1qbZ
l2QeKYs5z7KR8GFuMP9OQpMsVlcT/dmKwDfFcKD3jD+Ri5tcPkzHfMGCaYx1qbsh9Q8qjVVMOHYa
77UqvoOQpdWLGD91CkZoRN/sN/aejMS2ZQmeK/tnj+n6vAD5B8lzJ8iHp1KeD4uu4yd3VTBdpFEs
e2fmJKs6OQpghM5mVja8wN8i9Nn3s3vE5IWySDCBjnOKM3SePNW+iWd7yYCpuvKrG4YXooUp0lIe
cyfgumaYP1JujM7yiE6x0xN7lln3aViTFjEN82FQ7/ng0Gsev+OCR2dxack7k7ZjY04Sdv/UU+iB
A4nvUH9/CUfghn4GUlIioP3yPLTFNcuqszQ+C1Ap8qGipzpb19H63CfCPAbgmK6PNfFQYGUF8Wdr
kHpQZrimZrWJA+Tg3s8p3UIXOnRiMVY7BHUY4lMi5vV1HX7RSI+oMzDiH3f+0vwql2THQ/kQ6El1
refqqTyvZVBqfxQKSec6GWdWeFlrkHUSzzoWVzhTz7GDYTVtH+qevL3aSbzTt3IYENIiEEYPxSPi
VOFFAjpNVXfNJLsa+zAG0+Mk3hyJz/pCmRElrM6lCYkv7vKvtfYNfEzfYoM13DHuy5EaXLoNDvaS
5jDE3m8aGDzdFNxFl39EbG8gylJC+mZ8lw7knFr5VcQt86WPGWDsEnGoA5LvrLk9w4/c12Dsmypk
p51ldCemHEGZLlEXPf0veX5MoLXjF6erjZC4sMD6iEemgBYJjui8K5QIe+fO/msR5c9VxrUmqho9
LP6yPioYFL4uFAJThRfUgxdgOeZI6CD97F3X1XEx2Lja/vCIXP2uoQRnQ4F6N/PwLyquaUdVUwfL
bwqUbaCr+KKML3bCKetzn0jSi5LxPOq6ISpd6s+Oh6rOvqkS2Yaw7nku4n86nFdLLwFRXp9APigC
mlPb+btJF/9J6v2yqz9DyiSxAAxWhX3OD9LI/6xjP/BViko/pXem31GkW5daeTMOVDHV0L2WDUYU
lV5f8oWiJf2p6wWg6ksRsukeU+ph1LBotLg2oVoe8C+abrxp/Kz7a96wYK63eRHPuaZoRFmy7FuP
3CorPBpucVKCuacZqqvdcaytnR1SRwaHLo3gLHZfxKqS/GgxWWffeouEmZqe0F7Vwmy3jmO9Djeu
ezRnDqscKNvz8jyq8KSs59kktyLMKJFme/hDqXl1fTLwutHZYwDy3TvYd40jQqNW73OV6DAuxqKd
LR82TNOLErl7q/qTNLHRkjK/NyQ3wq3DfeMvxtEwmg8n9d56M/wlougxKOpz4fN81VaHvYJf/K5Q
KiNi7PL9E2C1oia5pIsvmZQQ2rm3ht78mXqXktY2zH06kQp70R6/fswQ7aCi0xJvfHBh/Ka5HRoD
sDq267U3IfW2yI7Wm8462fsl9g7VQkFoyfSdAPGfiNFPgyPHbWhQWth+/OazQKL3NMg6yVkkF8To
NdYwxGI4GENjQS5TCyl3hD9v7GKebWEpJxLnqSqi7zEGkM1Vsc3AwPfRp103PcmkPDUDXKdpNCE+
DdWJxfqUhFRi3VIgVcOQEYSbh93DSCclDZ0rM/8yW26SHueBdi0Ys+DG9GV0E5b9Kw9jfbe6b/XQ
Z+DzFzVOeTWqSrMqSeMF+CWSLizQBQZIyHIHDyl1rgpRk59ShhZmiv6jn8r67p8/JIXnnVnppEpl
L5j/JnWKkS0sahNXf7cMPHTDldi7zfjmaGXLehAxsl38hfTvri8OcCR5Uq0Uv1XULsWYPjVj4u/N
eRjvRgqxu8DDhjtxgmGbLzOMk5W3u/5hWvYuLULxl+C7vvT3LX8JvbbO41xfNVYGsWmn7IBjbMJ1
Fuc/H7P+7Z83//ODlQw8aV7z+to/3OB/XvvLBl5/vL74z3v+n6/926emZQVSBVLzP6dXric5eoiY
cc/413evh9cF+MHCYoHio3+w/hGbRLVrXrJVknh9v3543kdu+X9flOh3HeFo79TYTVu4cgjHN/KO
LE4321mtUy1Y/yTckBFaDQwqlEvrv5PAfx5kiB2CVj1FcWcfFNFLTV8Nd6a4Dn0AOaSZ8FKDmbmZ
uhj/O1H4d0Pg1vinhyRhctze3fri+kfTFGLrJPR+vMQx7kDBSLWK8wUbmim4S4osvFv/xnQa3KXS
RPfY45psdedexu6+nhMb/zhp3+FpZd/F8/hsz9G4N7CP2XVt8wWhF+coNhy3yRhtumlg9xWUuAyX
tDiKEqtREx+c2OMETbYipYFKPvarY41cNSYK+eBXOSahrqxI/3PfCsOPfg8ztm3OXdvOmMRkIX50
RHVaWHnsPL/0dy7GImPNVv428hZzE2pNe0N4yBzHugYxsN4mDLMXj16nu+SVgb9+Z9/xrDo89CkF
BJZZ4ImXLB+f5UjP1eqqRyMs6Hy1hK+SBB6kb4mZ3BEXi717TJMxVjiNdNZCckxo7GdDPGj5XNql
+bYI/K8uzs/SgcdghRYUyXFhS0NysZ0nEF+9hTo8Tp7IMn12huS8GPBPjHo4LoP9OpADfk86ecJC
h8OW44R/7Nn9CiEIb4zGCMCdSjS3A3S7pv9qMAuaxmk3NTABDE8e6rQ/e9nw2MFCZw6cTokg1mHy
mXgbT2Eq6Ya3tAkeKiyRRnQn+LurCSft3wW9+ZeuQxTuuDG5c2WwawSH7DMgwiI41ngOwfRSzqYn
h6QtnPppKgOU7hYV4JwEx7KFINUjmTiWWXTofZz0kUPmYDtBtbVb8TKVvk/Rkrv3pgf7Zy4wVUnc
YbgRHc6uKnz1eiJBo3L+aQvIf9XoSPoE5A+EHY7HEXm3KnHBfMv5cUS7cwyyudviZbRvhgynWkhT
Xph8NM0Y7Wi830dRj2346My3Y9FuO0mGI+gtlpbj1XJbEm5BcVX0aqfA0Ir62FajBW6r4Bk44a6X
oYmMpTlKJyxvSp9Npoz73xwB+xUrjg65I+89Yoqq0Wc3khKPB6Sh3dwOrolDfqRDYUXbcxjZrkwJ
uEzS/pJFdv2YLwE5cBAjENxVef0LPA6XKBykoeBiXNkEW2fsYzw55RdbwyPks6vL0njIqcQq3aKE
9CfZxoAhZi1f1aQ74FQEvwnEXTMMH0ewawYQRoCtSdRYk+5tE4dWGPWBqt2918G2HDzrCkkWa/TE
fTLR1Ffw0hn3eNL0jnr3e3EGRnjz4xBWIpOFL5pz7UcPpRVc4hhIpA1j6lWyCww1X4zO/GTjCqTi
Z/eDUf+wMEvDQW04y24Cy7IU1H6Js06KAW8VEUCnsqOlIvKNZnjjQKiPQU9uWa7gNfctZtLJhBWW
8wk0hG9t9jDSOTUKqHhp9eg/EjYw7NuEPomlUhZjeQi7+GQUxOL5+PlWk/Hclfkva8BCoOsShm0M
aGM94pxGqiNsU4BZQgdhIbE0j+OxbYIf8xQUT7YX7jU6V/kLPOqaBKeo3I16z7vY8ymvQBHKZdrF
Eby+DMUnqgX/3DqyPTaDQwqKuPSyfIgy3FzmQWOPkfWkxvFhztRwtzBxY3KEi2y08KAWcNWz8Dbs
iNaNpX0zIF/fYTeDWbCLZJMDEJg7x7lpnqoiEw+2mm+zyYDIXuZnJLakmBvWsKt90d4/O6PrvcLy
Jr3Bx6FexGezjwCbkqLAVsF/91zvbcIbLWb3Und48g5YLNvqHaHjmUpuG40+drCep4MADkva/YqX
B6/MLg1ud0x1lxRvunEB+6vjHwHNPQhw9o9+BO9tvCMuZnfRWN+VuK86oxFpfjdyVCQZidO8yhKj
OlpB8Xzs03pf0irIYvaIJb0+keIpLceLG/r4WARnM2aLk7OIhd70XHTiy3GJW43rx7mkZzDMN/jq
FfC6No1VbHML0kxYHFRDreIOX5mYwCZo7m/6MjoNjfcJY4puGAgj0DqdEmOLVQVdsselsx9kLS+9
b12r0n6it4W6otduLJ8RHUKMxC6GlWT7EzQ8ceprh6BgbPohwrdQN3uJxUL3YcXFbgqMcyrbp9B1
HiCBXmaDaQMDqgf8UvGc+hQ2ZbDdEERvWu8qsZ8Dcr2SnlvvJDOwltdAcKcs70T6OGFcnGcJfYDh
6I5kAXLNy7Y+pov9E5efs1UkJztVT7YPfuAFAO1LbaPf67dpQaqUWZzahFoN6wlFnEqWk0xs4QsM
WwEWfQYtqwheHPZc2P4N52KZblIx7bK2fTcwuy7BIyrXfde3Rn9Uihtew8ym3Sft9iELf8IO3bBj
lzdpO37Eof81NcEFWmE0MCdPwVvB7Rgm+THzDKll2YXWmxeLT6/zj3jAbOPCo+OFj61VBLfJQtCn
gVQLwpqVk2Diu+oBDP7Gda19CAQ+TP2tMV2neay3DtApqpddjpewOyW/wFNe5pc5Kdgzmpm7BfF0
YxcOK3bTYoleDMz1CP5W/aEoGraq93jDYLbPhZ8LZrY0eO7C8lcFf7WvIS5Px6Jrb72suRoZGWiO
MH5hA3EDSxm7m7CEMG5Z2Q2d+wfH8A7tQz/ZJ2VAjWgzUxLimr9M3vwHTOwHpcq2kfKrTTGxZhhW
LFcb8IPbuba0JeH9VJbHqcBtPurulwXahW/BnYry8HkG4AiUJ9hhYxjZYmlb5TiPFlZwdueKTCG2
koCi5SkOmgx0xLv3gdcsdFkGD7Ny7/uMhKGq0CTsZDv73YIrSXxtpuYPEqON32Od3eJ0uMWroykN
736aTextKmaDisQn35DbPpw+u7z59DtW/cplEJo5LVZ4ooE8Yba5Q7R6E4p5K+rgNHXqW4ySRHuL
IC3PxqiikmyjvORDGYw1tVg0VikPcLXcKWPUdqHkt5hD30LLFgTd+s2tEWRvzsz+qCntQznh85+L
CiOziS0VNOx3VzkBEg2Q48x4AeF+9g24LlnBQu9PYLQ2VhjurO6szHqZKZI08kJcp2sBKLMdhEpb
z4M6ZoZ5n025e2D2+7Ks+N3DR+2AEO5jqBxMBUtsqttpuNY0UMXELU3PmtFvThWE9Yo1HVkToTvE
bRms2K57MOr6x2gzRlRW/hgigNPcgWVVpQoFJ3Abi+uDPTuMeYX3mRD7Ac9CdHGNIG0aMmmVGm9J
4XJNiubNGOcHPxVvpUkQtx1MN/MCH7VXAyIBIsZ80hJm+ymPwU0CbYil6nRHG4SQxmX8jiJwFYy9
FTHvobg0XnRWJbxDMDkn/3QX6mtqPT8AlZpL9sJ5mT5jGXNQsXt0bfkxDk8WarTQ+mwWOq/8N8OL
oF7fDIrsEWL6fG98Nem+34QkEVs9Pvr7FFSsqQC7PAyMUMSaCpoYvxaydtv/87OUcGE8TKgTgdHJ
zxjwLuoYICZf4fPx+tOg8EN+IGVJ/ML2dPuvX7WFZDaCLKLfEtG7mkg54+tqTNf1RwzEPOUxkqRg
2M18HJW8/qft4DGfEiBw1p+bNLO2b1zfHPMdgwgDwhlIENNHNTnV+5KTAZ6TPATdHGAO7Cyq8j1e
FxspMF/n746R7da/65/xn4xabBswG0YXsb5OkWohNmszAAvzUx3b2kDUKNb/S9q77Cqg4xDfzWAk
Eini9/VbpBXs9d/14xjxXVkVPbRjRwQlYrR72yV5dSBkg/59b37rA6u0Xk/yCVmqniWe4g5ZND2/
YWX3Ef8cywgIhxCQ6SBd70a/Q3+fFPJOYN+uj9XrmgLaYnx10uiov1y2ZLLqE6BxjXbwll7y1FRb
/XH6uPTXGvp0UEqt585nNN4hYbelf1uE5lNLJ9uCx6t/3Kp4oy+PPj19Cf91qhFHZU9Uc+BmzcJm
gnSzlMZaTXQo8/e+QedU8lpHB2wOyq3+u35PTb/f9D9Nti1uDZrBW7v879tTbQGP4iHm45Co3YQ2
kgJwLBCKRgR7/RJmhNhdhEf9Fol5/TKwQ8HLx7VIMOaj0AOtIm0f0H1u209VV3DzGFG8J6ofi+VJ
v0MfU1X/EY//OqiEF/UBJ7V3q7+Kr3hQY8ZMvSBSt9av0x/nq+HIxzitVhbML9FyVAILriHb+VV9
KrEtqWlihVV1nmyARYy+7nqHrl5FCGeFC/sWE0Zavk76HVBsOzxVmUIIsBi+PAg0rCz383lt4Ms+
+2a5vRgTw7VE6LmI8pJkdnRvluZxoGNuK5t2cGYylsCizYqhGIr+IYvxdoaO8A3p/jhNdLNRmxLz
iOGQr7zmiL009JAMj9VfGYAei439zG7hsxynkoZ78LTSINyGgTqWjyySgGW6KeI2F7fuJtoQBAa0
HbKb1MWIt1qOwi7FrZNUr/VYXeIlhK1DPAE+egq4objr6vFZ/1dGGEVJTRPTVLAO0pCN/n8/7q2g
o4PFIrJRQnyb8Vjv0+DLiHr43t78o49xWeo9IGozBfleqNg8B7qB0wZvzpJ9wKwPNz4JDgUbBiVY
IeR19vrXXOvWFg+Q3bfpNjn4g9XuyDbOvA0mgjhnvWC1GWmZSQNK6UtqzzAxLyvcHbqg6QaZgltj
26JLNnS/EpEzVxu7wQ2mhTd26hxng6DYqEUUCMbK8AYUnkv4uwP2CVlRPyQFha2vW2ZmD4MCY5kv
t02R8SbsHm3F8Vd/auQ+29YpPuBP7Eyjp2KiuX+rWutoljSQbES3yA12TS9/VNKqTsrFOjqWKToW
d79YQKl9iDDZHcxXWYBp00y7xjUmf0uDckg3KWps3o6Nw15nbU5SOx+rAOygEgDdNry+mz52Dkvc
04nFLC6LAFVmNR8cH3kqJqj3pizcW4xh79sIMGJWKY5yupkJ8fm0QviE7dQc5sq8qqGK3ZhSwf8b
9+mE1tCMwbIt3YZWFrw33B6TmCJ1HehhIJD9Vv6utSJv507xsC/ZyczBmJJpo50TS4lKVPedBz3k
pRFAVcbqbu81J3/2nNvZ4K4OOJWqnLrRCMNj5ZFHF1At0VbxnszgLqqN9yWevtJwsXb4Je7Xr24Q
W2IIaWB8aVdiM7pJdWtSX3v4g0FngEQyOfXjb7aCel8ZwGPkYYXmpulgVfWQLVhFdgk22CnjQpn+
ezGF7UYqgNOh8PZjRN2ypE9xXc+HdOY3A2JSPJOKCkbYxdHMDMUcTU5jP5H+oJkMh8prLmUF1CwU
HH97ju8cF64yfn3FwL1NSYSswxuklQT5tsu+skRFFsYXFScpx9lsH+A03PfESsST/dO0aE4IVRDR
TncFkUy+H1R1dkT9Rb8b7SWkQMTq+KLEzXnoxMnys++weIgiSqOmaF3yiECd9bMQD4xto5ze4LoM
G0SCW5oP+CiPbCIssz9FKEAScMJJwN4qMRX1NaXvbztVNxRXllRZczwUeaifiZFVzoNFvR8UUER6
RXnUZ1SDHUMJ2EZEwrzJdffY9RWtrpFCD/3MgBWjbhetTYO2oC9H+XHNKZg2GPbSQeJf6MzO3uK9
oEDCzJIUJP0AD9J+7AcUKRkbuMo4mLQc0dqcRmxYWQ72GIbQ81EDGdgBHQEs3W/Q2OXxeTJxdWlD
8iIXeHGVQ1Wmv0TRicY8+kch62tXeK+5gAekWV4sHVSPNMsW1HZlygNc+gyzIiz2Mf6hun+2EnOW
kXmYL733HHgTYMUPyYxQl9sTuCLfhumJvQcokt7nTgn4mzOG902WX22rPDuSsVBF4sNQpCd3NLXt
Aa+7QpEkYk870Q+kucUs+P0SDaeuZwdqTj9E0n2gsGOHOcLkSYWHFE9zZCChXKwFjKjiDNtJIq8U
DrlhImHJTiBWRkn6G4KYQ1MVDW8CRGYkPg/CACfCb/FWHzCidJsiOpVGuEcrcHLz8WWh9Q10yADx
R04i1TfJxSmTebTd1U2NLr92XmUXNXc02bZpPUw3qLYjnP694jby3Sen9q6Zb3/Jofs0M3rIzkIN
UJn4EY7cggjlCUkCFk4Ca5uxwYNMxDYBL8OIg3JO/ZvkKKPGUPO0dJtpaNk9uEO4D+hJlTTnULK/
5wROZR5Xrg3oaQf9d5WFl7/kKdX9quS3oZ4x861cEmcLzYvVLb8i9R8W28KChGHeaaZnLoigSC1w
EzlCqOlaSCNJddUdO1832SeaN6jw02/dFPRDiUGues2xHka8GNLrZ/QCBCMDlP4z4+alatH4GDhJ
rL2zAZaIJB6pxbhBTUxAdUbvs4kQuXuWTLYjmS7/nVW9OsP9b8q35eNNZ0OtDkLM6P6NFdzaPGhw
YPtjLOFQzMPaFKXzG4aZzrX3XhfIoceyA0Z0MaPOFp3ZxKOeDVykyqDrrulRZs/EN7Gwa65Sg/xu
W7f12dBMxiChLIoj/Ob1v7B/0MO9uHJNmjuR4JUkeh+rZnY4mPdkxcD+baQdGekGXjM0d2xAX5aE
6/bfT9z7Tzr539N2As/i3KN/s8yDxlWXMmv6I9u0Y8HEMS2YAQWQRw2W5pulfcjldz1P4da2PByD
QwuPZEtzLuqMB4KdHKwAypUa/t2saT4CJsCOzhKS0OBX0+kCbIk+w4bgizEkDZKrt66iAGybHELB
WLCs2aJ8HduYBwEKsvYO0WWT0OM011TkyeF+/OXaa4IDjp4Qfpv5TJX1oVpmbD3Dlb7NlkiQUWw2
2GCKe/mnSZcnlLzu/+eiOREc8X8fLZyo7fihF9Hc/beLFgZhHhAS0h2N1IEAJ+PLQo8y0CXR2sud
2tfepi22kilXegRdl9vaBY7TSwsbllNQRz5zkEGEu/GYECC6kmNWWtOyMHkEiL3ZxhX3ed9x5XwG
jTDFMzDpx182m+u8jTZ93IUtkiY3JCo9Lnn73I8Ti6q4xRUhEYDS+gn872Mm+M8x43hMGqgwQpiM
/yFBSIYmt6M06Y6mSUJkirooxh05ECwTpZHQ3xpTmNvMFaatw5CxhlpJeobDrUxLTQLXbPJ4jp88
uZwcLKGY/I6Lz1RXjredhGK5FgxTMz9PMA1qvagkbnmdQ64MRqiXqiAZHCfKQwkHgvnHuI9LRY8o
Wv5ShzzMdygis+8CtfYNYredCvChS0KYVNkEw6OYjoFZHUnTWHlImXKbO7Sxt36I1tvXa5srrOjg
pe5trYlYmHnIjVXQBnKAj1K24Ji1wv7Mr2YM9yiZ33KoCUvQ+egBWF1pVyFO9HAqWAtlO4u28LgB
wNzbBibW9r/fEdsM9JD730MycGxEK44ZRkR4mP8mC/EGw5HFrEi2rktmSIrVQx9m09Z24exU6tFf
fOIs+4CltBnufL+xiawW36zJcoDYbPfJ26w5dVLzrKqmuhcRWau4JW4Qb1INpdUP7PYBF+hf/Z2U
OuvWxQa2G5tsZ1j2L1Mtv4M0ucI926suvdhR8R3mTByl8QrwwYLaEn6sWWV565ubrg4eMne4Ljiw
7OYm5n74H43mcbox2JAxkm0n5mJXBgYZ4VjElHJQT1Ew7bCuJvepN/f5aG/DtvLuMXsmmQS6a07C
1bHVQWp89GksJ5w7x5ZXKjzKlb1Ny+apA6s7OuhIKbw6ixy+zoRNDnd2KxVwY4EdEFMb4o36qjn4
QeMDdjLhaWbYSmdzehjonvNbz/jYLGGCSZHmtwVp1Mm+D5mbyMXhVc2kWn9ua0/t1ng2x+S7KlHC
ZQ5hqN3vtaBMSnn2DTqYbTXgiamfDE3cagPvssTtSe+LE5n+DLABjur4jZnyqrem7KIdjPHBhlD5
/lSR9zM25Tb3Bii9Y4x0JCLwVFSnZqHiigxqBOwzb5Kl/tDEICr+jWsIyjQv/8YH4bkpSxI9hM8m
EQ596lCFL9HvuUrek7Y4rkzVXvyqk+ETt3A+S7CHwA8mqJBEeCWZ67Vr7MackbIIOnbmUO9I5Qq3
aVOdWj+45AYMXs3q0hVnV3Skj+q9JaTyU1iI2xB/55gQO4caeND7jmrkoTPLgX1k2xxTOKQhIEIg
gDo0gc4VtJ1yE/Sw4nDtrlz29J7g3rvyMljw+ZuOyE29FaaS3XUQI/fd4DyHcf0T3xMkBwtfbvbN
O4ron+sDLloSErxqesajGwYAwS/0O+yzJDDkrm7Z43cAD8h7yYBtf4SJOnuOwWTDvufGIyTcY08e
Gi2lXEn5Z0Vsi6zAfJma+kWm9XnWuomeVnLP9jjqWPzxTlfb1I0vBuD5NrasTes00d9td28AnIwW
UMBCeW9p+mNt8IvZdCtSdRqSXyD9Bv5WDFsh7i1CqTqbnlFBTJHUsXJZ76T3+LJgXEQgYFJVPxVu
9E2IkC1XNK7pjL8NeW3dE5DqeUa9UdhknDNb3RKQqY61jZlDGJQ+ougx3iNIA7IY8pe6GllPzMg7
uIs4e+wtbwm9Kkj2NGkAhuqEAe6nl8/2a76AJefjyRBowRZELH3wFoqG6aglny3oQZxS+J6mKLdt
gNeg7CsA2T5195XocBO0nXHHDj3ckvdIax2vl97waP8PKNajSaOkPTtVl8Zdr4k9kDSrY9Bh36PZ
ST2ynjm9ybgTOzy94jtYZYQgyWafG2TcLKn/fyg7r+W6lTRLv8q8AGpgEkggYqIvtnek6CXxBiGJ
JLz3ePr+Ms+Zqaq+6OiJqGCRkg65ueF+s9a3du1sOpvZWO9spubHmLizmNi5s876W4P1Li4JNccC
82AMVs23q9dtsWbHVawmgq4fNXRYHt4NjGC3+5pt/tQ1mDFUtuVckKQ5Fym7vz9jbWhlYXExbPNx
tTz7gHztVJuOvYs958ULqvUS9G+E7nnMl5CikJnnFlTwfNqzDBr65FjF2YxeEbyNLdsrkof51ISr
cU1kCr5j/dJfdOpP9Gc46lQmJok2xBmke57jxF44/t2KeP0khAyu4bCqVETne9IE2W2OCKt2Vhhh
VgGbhpXKNeqqu4H+51RN630kZXrK09zCOQKGF74JAVFGaWyrkcBgxojuNR7tB0R07lG/Sv0qHAmR
qHS6L9h1aOCrskX8kLBS8cHSh7Sh22pyXEI5xqMdkTDq5VC1+ia75WFKuGjCjyMu5VqaZn+qcwbn
FsvDvWOh4+1QCF59Iu+Jb3NsNzpnsvWutSpCQqtCTzd38xGz2aOI+v40uf5RWoxUMupOFi3zW5Ca
hzUhMtC2P5wphXkz2O1VNH17nWPrT4M4/VDM1XCN63mASVFEBzgw+2wG/SBFyTKHKSHBG0Ju04i1
Iffi5zDy37KEoKkgNJGzgAMZC48cPHpIkMDXaXl0+wUKP5dLHFgPNggPn4kJ+kGDvJv5OSpX6+In
l5UXAKWiZDAUwtXK4/EId4R4yaU/moVHl9yolEvXkERdwpobV5YokAasB53giMA+PadViPYY5wIz
QivrL7SFsJ5JMOZOzYMnlTv9PSKkvCeypuatLXtS3JL4PkEhvrOVR4VmLAGLxDKusy5aAZx1OFEq
OO1Y3Mtt28FHcGR80hYu8M0867LxC7oy8ykDoIy6awF1m0jVzT7y2HsVxfqqq4tiXCry3MRxslnn
RX33Y4xQOxILqZTcsIchLGXr3O9M5WdwKwbtKalMm3CvpdH5PCdHIPlsaKvD1Ga/lyi6anl2aefe
VlJIs65ruRgxrU0eUVy+c9CvUgum1YhoDYuHOd4harxYsXVvkTbBRdpBmSFIL+ledJ3ULjw+pqg4
xilyqzwM2q0x0J3xiLIYeG/dcn1Uj0+tIcf8gqq/5d7Pb5EypXhaQ6a/RQcoSkmDTWTnlOnty9oU
70oPq9TnnoMCHWMTq8QZelz9nmCCDKu10lNzyCU7nvqU0h7fqZ6Q5lT5rQupLntMiE7GHq5uthmB
NilzxQ35F6x7kT5npAltjIHIYPWTtUlmjWpzA6YQbf8Y07nL5CBzZgRFNh2tYXpZ+2Q8lySjbhIn
vmvzqTqY3UF7trRAeG6xEbQmveiIzn4vG5xlCCm/nDpCU9Ix5ywc+ttmXgmj9oqL1eN8TQErcM3b
KgPxvjWDl8hd2VXaD3S3eEO86QXK7q3Iky9YH1yrrKAG4yWbmTh4Ht6BdnkfFXmqN5u9vTQPMLlO
5eJhNHFPuoGWSm08dPIbaolvU9E5h7FDxQXT45zraZryAwbGGRDhg5kzvykiGCY9ONQB3HQAqSJ3
ngnoQzWn3DVGyjzGbMh0J5uq9Zyba6ObotMfO5wv/H8yMatcZBluWIRuU7PJDg3cL6bGFyd0MhYy
uKii8HOMJ+pidUasscMskjJyk9r1PUX0tNHDljmkP5Fj/l0G/TFN2h9Y084R+xV8xRmhnumEk4gX
3Z2LAbmKmKmegC8RN4lhwCHgB4tu8d4ZBkEkxnf9AyI3RNDD/cEp536TQtpSph3B/YG7bfNd1Z56
fhAKKpHGJT6U+rxr2ueM1bVCL+KOYmiTprT1sVHdktYgQ3iST/ni3DdGf5dIVNCgIrJd1wZAcRJE
texvvYC3LjBrjDMpwFSPJHtemjm4L8T8xNto/k7ylr23SUpjHczhiYiBQofAP7SYPm/NRX4w3ELP
PykTWFGpI+R9+mNQ7cmeCW69sqKSjcIPNx1emmBPp1tEg28RyPjOH6MPI7qr8JwzrX41nfAL9FCG
bjI7Vth3SE6CGIgF84EEVNV3kmNJhmC/FWP1Dcz1jrsPVpcZjKoR/bZK3kNVpfLA3nuLfF+n5v1U
LcFPsyi+wBAxRue6BV3z6PkF/Nb6Mwuzs6UGIAWTX3y95jlb2o+RyamjXuNM/VvLId2lwdrzEgOU
QyXdRwGZ5LK2NYQKkJ29J0wajdNkcOkEoXB3hjHt4tHB3Agz7OjGqHWdOf3SExEfpUNkhB2kzyLe
CZbu+o+NeCFqw3r2M/8XEWz3zKD2ql6KxwF2E7xRtFa8A8rtV0XvJcjq/QqGiaHeNVMN+1/3sogD
DXL1PZizX34Uf5axR9yvX+OkHspdCG7jMFuHJaaTRyTO7bDDN7GwDSXHDrPWsa4GGhzluesMJI0j
3DZlWlH9uGpJ3IXGiJqMH5KR3Y5+ZqkWWgXlr0+dX0m2YBhUDg/dH9UxT+0oBltVEdMrx+BFG6e0
A8NSJ1WzGK+ljTQJO7UewOm5ta2eP7LDlNJPuG8AKqArjbD8UvgVas4Mbw3qExdqxiDyNMwWNvss
/msBoP05Jj7HTYj6y5IjUlrVdQibfNbuMJnn1oMTrCr70TIE3udHL7gf1v5YVHa5AUCYEzVK9GLn
+WxxkvySLHHJo+V1EB4Hw72mIjpbAlid08n8AB+XfgzhPyZd435cvae+LsOtq1xlRj8y9Xb+LOou
m9GDTj0AWKNFeE6/hp/Mq7mIypOYD3WMpNVMPLkXzs7uOYraEWsmC0+iMthjp51zq9taxJgxFKHb
0y9BpNxxp7D5KWITfzoXtzGLbx1JR5O67acFzWIjcO1LBrRmR3GQTWLfhMuDtVgIMHBdDGtQnp3a
lCBhMBJh1rhog+gUnYQ70Br1O6yeRvlNLzh1k2uP+PYceRuMjD070/e2qH46vUFExnrfTVyo2nUb
SvaVbjMPB+f3EMwvgdHNu15gUEvmkrhic8Kn7n1U2CAgXspbTdY3CzUG+fViOucq/C2qmNmDCUYp
Ck8a07EMxnJni7c8gj1aTCPGEjXxcSOB5w8E4Y3Z9EUGeA9mbqHtMn1VmYH+U2ZcdBVh4/mDoktm
PlVTpSyG2rOsnSfx2py5o70EovmpV27LwrPO75efa2DdUnN9HAuQr0jhGYwFmVIplLsmSH9qxxtO
UZ6r8fBbhuu3Gd32VMmXvpnfSFvcy8x7mcLxriVZ21f9K3TmAtUYni3FdQgjowKFx0JGrZu9BrMs
L16vcQ0TXsNkROkmrjJGPkmF4LwhrofnnX7ypXX70A1sj9lmHpQDUV9dmUNMXEMcZ2kjXcpeRcSv
UqXNORjQ0JGslKvyjpAVe68vuUJtZPRSQy2KhvG39KyKCbjZHPPlLRf07j0nl5MCaDI/yoHrkmzJ
w+hx5wwKaAdqcuxLtK5mgOxDPZL9LPptwNnUK8y/VtJWC1BSbj3liRpW4xYa7rPe9OpjiNSCXT1B
qU3LMr+t2/Mg2U108oVFE08WVSNVKq5t8LHLob8+z3NBfjoze8M0Pkcx/ujD6ZFxGAuHLCJi76QD
mWsGGPpsAJNPKLe6LvQMwWDBwsqHb8h88riY8knVzIg2s53eXOgFVu/+Cv3+WXuJAqzNpCwBv15T
IFF+tDBIXN8gjCNpCGMwdVTS+rUKhoakngGpBuC0iTJGUPAV0SlBDP1riNlTFeih6rzeInVC1uRQ
UTay+XTgKdCDno22fAh8m2uEG6+Vc/MlqhALlYHiAbU3hdB8ItqWRQeST6zc+YOqxxwyvwrQNcov
CBtCzb5UpWVReup3OY3F94m6058Z+GiLl/UqV6j/kJ3YS3YGTzFSWah2SNm6LiL6Uru+JEafsjb3
NRG7+nu5aqu71mxS07Z5ofH/Kg0s0bMhLz5HHmwgxuJC3ce56zO2O+bgy/UMaEZ1oufNc2QhOGUn
obYu6M+8ramw0+FQw31MvhqQeQe1wkRqxs7L57AU7QP25h8dze3aBK9YH1hcMMtAUW/fZXn8Q19D
jWVNBzmTlW7Jak9qz558OE5KBoLKEufNFae/Hz1oI62vDPjKzSuNj5whBS4mCO8141JfXZn+mL8z
ODJX+mB9pxhYaFvLvM8olObUVm/Gm15xrAVQgtp7XuLX4dNdwBvOgmdPKO/x5byXtNSbgNEFfAbW
SyRcO7J8T4rpISFK0zMjS++/hTyQVDZvtX/S8Hmo2jVPTpKkb4uCCRQyKw/1fBT4ASpB36BO1iWh
tu/VdEqVLezIEhUNeNCuQlXPJQqF4BTYX5UDUctGXKc4kArByLhhqY18CrcmQcCy2nq4gvYlCaU7
Jp1c5FxYrH0uAL8f7Yh9mUlW/EFgdp5qcXKi6ksLBpDYszOFXzY5Ub97b0kTRlFePCTrQIESee94
YU7qLeNO94MIPFjEOeZSzk7RFQ+xpDpWy29110trYqWJo6U5ipzNNOcfagY5DdSQ2sHN8+MtgqUD
yYHz2s+wBpt4fVSdXjP6HfCJElV4njw/2epfgcxxxt7lCiqcdEM3ftYbDH1uzn74orkWGTZrnpGo
f/voVMEEyGoTIKRrvxPXx1Kc6yqpmKf70fo0GyzOGpu3WwODaENqG79q1BkeYmA8LQK3OS1EQ7RR
87TkXkPHS/M3cFiCGn/sAAjSwEjMaaGLFZxQD+Ds8NHGX+odVT8tdlo6MuXo6Gzzr5l0Iewd27N6
47rZrWSCvLol+E015jdpTK1d2RYfQ57cqcppzSjRqG0PeZrgKi45d1irvJkWY5gQj2hhTdPGXr83
AwZcyaDDU4WEawuSB6L1qu8ZnfKlpymCpgz/5AYfyzVs5wNj8T0vl0aPZfpftngqm3mQtM4+s1wL
wlLrMSat5nXZUm1kWCrodqOCbF9I1I0iIiiHQ9H2nyYLDwOMydYeuZEUX0hHVTalPA8kXOsOTCjD
rQv+ES1ZigckW1FjjH+APR7V6a7viVma8OOG9KD3IZ6J6z+XrJQowXSZacY+Un73j19hgRiKW0oa
+Nb3y/DCThNys+Ht1AxcIwv8xD3QR91rVIGlTPHxwpS3cjFLFdSQ+vqJHYmBgzHvpiCEaQ/u86Zq
LyHZh9bRek+OOkDkpEXFJ1+XpquRcb/qYYKeYxgdKRTDaD9rOEabL6htsw61J36gMeM2CoSXHtqR
lzivHp2YM2flYePZfnToXlbBo5vICeZM/oBd42sRAJAyA+tp47rPMRtwcrqILew5B8qSB7sZjNah
yk6DwrwUsoJYKmCQeMsvf/rULvUQenRnBbznA7ManybVJcM7xqnrk9i9sWAuHoPJbgjOSr56OiLG
8MRgj9zgQTTe5pj7kBM2PK6TnqXCJcZyRnwAMNrn1ZRMH0fK3Xmq33puyWqyUhCoztl4auiMZIDo
D/Hwl26g+7V7Bm34Nk6EDNgcnyzLk6NmLIWsSwy2ttPg7OZpJvm8QXw70WBIL/vM6uq85CYloEco
gVRSXzWoR132c0mKXzbccZRE4Bem1eReh2TLlogzDEw6SbMXxExibPSuSWguSOrEY6EUH/k03jct
QRuLndwLHw1WC7cUBidbgjqieHe5KhnO7kceLdHiiU2+Mn1rmJLuzCDcaclF7/l0nm508yhStk3A
/ThcPyWFLdocXC+lhHj/19Z1LX4UDW4Mt4UC1Eq+35y6O65QhF2Zp9K+3W3soaVbItrTLuTqF3n+
Y3YV7LN+6KzxVwoucyAwbyvbd+CgKBaQ5AK4jr7UTkyTdxKPBUjj8k0NYXwZwtzrAQqHuqEq+a7h
KuSk3xnV+Kyemw0adAb3wxVCFTZy1cKnbIekxWXeRfmfaviub6H6flam74lHU+DUaCnF9zxIjmHC
fMAbieCe2/ZOsns90Oa/G7G7J+/tMW4+R3/4VTfs1f2UY5bblGwJqrrtDJI6d7JbJ5Q4iRuNRoVQ
jNcbaH7MX99Vd1dGwclPiGxAqOOUHkOe6NgQzDfGCg/QMa9Bv3wQdXA1SBkorOy3hnIUBne4Qo2m
8RAAumdkGYX+S9BTgYUOFZjP7VxNvyRQAK3pmNb4MvnJDxSHDPfmjR5z1qx6iJbwjySGJicNhtJK
LxIxnIjngBYOqOVf5iGi9aPsE8kTlVE4hBvRZJ8aLOR6PFGCytnxBP4+pOIz7fJXBTBSj02zSjFp
VO2HX3V3iCg/9LoOtd9x6ervq08dBHWHsFqmEsnAlFNphsYetWXHZjdWFx+REC9YNM96AWxJNnYM
aDYquhoW4LcQuR+RULwEN0Lz3ofPqn2aZ8r7CiATK0mGeaNUBCuqw0JJ/AZR3Hkkfm/X0vjUw2Hb
U3bieWQ8NXCSgjerXI671aGEL1sfjbWC64xEIZvs5zAVDYcR8dtWn6QsRsnnGL1t0VmVWsQ/DTHq
WfXuc3Kj62EBWfT1jTHhTWmVcC+cdO2nezcCf5Ii3K8q9Tz3EhfPiMT/1SJ8RJjtAGhCopscZ1jy
fep9t2xuyahNf8dKUhtb7T7obFak1CFO6z/59LSXZKy/95bf7FjvbAOvv0drhhBeocRUlzYrJBJ+
P7ERyU+llB6LHHSAwfBTjder7qUTaK51e9Mr0pheow6D/eEKYP+D+5G7M45ChZNQnY2ajiY8AcsO
HoMzS2yJtGw5fy2VfVZJQQTSkHT0vy2DeRdXK1IBh/5MuM0FWie30VL+UhdEWiBNs/HVqCpaC+Cy
jkpLrsnP5lva0lAU6heNVQXQD9+Mk9cS9hzOpPr4Vveo+V3ZyuM68Q/o5n06QBt2H+vWvYc0vKuc
mGs5NA7lgnHaZmW1rRWF3PZe1HR8reRHabS/FNFK9YwsPl7xtJyAxj4opkiVuLeVoQdDZGrGWbA9
DZ7Blv7ARYgPkzs5tzvuKw/Far5o9mGuXn5g3GbTMPcNyPddp2h0kESKY+gg0+2uDDF/6SkLGfLc
ILuVRrR9rZjzYzxNkAEmzk69hcuakZNM4LGvxDwViT8sUBDB0Go5efmWm3qrriWUqvHUV+6q6Hqq
B9OzJ2YUF4fqJRfFH0fNT9W77NfrXVH7F1mzrlu9P8XUYJNBomsWX4tiHknxYSfzozo8jutlBAjs
Z4YPLAM8zkOOhsGQiZ0NwNx54JiK5gkLHw901njqr21KtBmXxqZRlZV6m3VFrMbpur+eJRe9phWp
f71Ah0MtTsmsO8AevALO4+y6qBuFeoLjOcp6yHvDnCKSqMmxWQzl22SyTYimW9AP0zW840v+6UJq
ZmTlUXDDqeGdWFWp7avxPazLbx6JLFrluQ4ortvGf9JPkhGVD7gjk1Ke/X5aU4lwiv70ABYWa3ER
YQSzjVvUcJeVw091r9HPfpdQeQfh0R6dqFgOCsU2IMfZ2FHyFcLB2LhmcrVq2IZJWf/oq+fFcV80
QUoVvZ6zvudlQNoXDWM5OUSuR9H3/t7s4p+14XzUj+KQCULz2poDqqoK/bAxSNIiyfuAJNIPVamq
phf2fQcsYSPG8ZyW0xmb1Dck+m8dfPgN7vqXcnqKCzbJWCJeGtt2WCSm3Lqyd13fGqUgT4oErc59
rdpm+msaZ1kMA1wXZ6MdOX+pIP/3v3FdOx3/+6eqlxbvdP9fvvwPpB/87/+o/+b//Zt//y/+4y75
01Zd9dX/t//q+Fnd/yo+u//6j/7tO/PT/351u1/9r3/7Yq9ZxI/DZ7s8fXZD3v9rbPH/9C//1+f/
hGhssV74b4nG52r69a8047//g79pxoH5D8uV0hK4YyW42b8jkQPvH56wUZWy2oCV67lItv5GGQvn
H67JJlQKx0fb6wsIw3+jjIX5D+RbgeubCGUFQGPv/w9lHChY8b8Iw8zAcVySkGH1BibyVsfh7/8F
1bsUPQNkmfiXxsm+w8DY9C0VU8f6fmiwVmNVfvPtJbn5Rncjjqpj6e1SVyz2LzpfdFjNkh/DGnsH
aXO32n+Pm2U6A5wgo+A1wcE71PnXsgzJCQ/2xyzfe/r2K63TdlhG4ySzxIbttu7n2neutdneEmDB
98P0GrZmdi7YgyDTz19slG2PWO9vjHcvPLTKSxIlydYrjQmSRhhcoAY8M/VFnt5Lh2UHooHWv0Ut
05F2nM9unWGBHEDuuSFBM1GL1bmSQIUtmZzLDBtPnnvf0aaa3yq7sDe5k+9rQEf3rrR2qQf5M6yF
89iU3qf0coAf8fgJNx+zWevekqCfz8LvXtlv4mvOu2EDCDHGg4d+VYjlNEz9T3wi1A9Duxsnsvrc
KTyGpTW/ZgY3PUcwbh6K307gXckuPjHiRtkYwlKzhv7sO6DQZQG7KaRWO0JOZH86wg2jVqLkkGe/
qXOePGrTUn+bVkYrhHE2AfELI8GZDhXMta0lQYOTbW+48Ndrmzm0r+elj3Yzt/Dj7J7wkXZ7J4n3
QVbjc4iX32hK7RuNnrmXtJrslsp7MQ4WiTJItdryXbTdKx0L7WEojtBuCwLi3I+mLECs5153CesU
k4u9oEgfJcPPKfPOVfbQd619GTzo99b6NGBixhW1T+GqKN1veswTeXXivQ0LbhuQKUdZPTJYE+LL
ccqrE079lSf/DURAcMOyf/DeiPKJjmsw3+VMBpE1xL/FRBhca5sXMWZKJuPeC7cqDqWbzKek+sRX
gfQiMrMDpkvsD+nws5QTcqt1AYNAOW6VTHds27pOjUmOgYzyfeoQQAeBCC8DT6tDwpZjHClCKjfd
S2FPdAPhh+Ul08mhEtpmERMyooWSXW8lPa5G+eiWYwTVpKF3jVzs3974XpogsnPR3xGCUl3DEDBr
NUGkN6qzK6PgutoeKvmNTw3xvVq+ITqLHr305IzBzorb6pJxgh0bwr7c2v/hGs56VZqE0bDDc2HX
jwhtHUWMGW+p9SXaOb8jPy3cAwk2t60RQpdDNgMQuL161lQyeDHnXdqa1wJX9BmfYwkCKPk+eMAa
RMYGKkbydTOrP8bctfQhxc9o6SfSn/IV3ZYTszLf2gEhNLh6bmyH011EZANn3fLT8QtKvB4+huEa
rOKF5NLGbAsHMo3Nc+GbsCDFc5mLEvRGwWCU+f2pDDw2L9Rl7sIuTvi9PFiwCYIMT2u/dGz5++YA
z+J3Sc97hLUXsYLPo2OQZj96KoVQjvfR7A7b5T3Jk+CA5Qy7tP/U8tjeWwswBOqMDWnDV4g5+IJD
zpq0fGcQkZymNJo3ceHsyMDI92ZFzWqvXyI0GQcW1ygZ92ybWDK55ifJmmcPAR4MnjrchUtzmtPi
D68bNEomz3XF6L1sunaPogqgQVVdV4IAq4lUwgqj0bFPfs6ewyStM/ZdoXTwq7+fTbzS3LQ33tKz
4MorcGS98rl1xOU9tZWgLEBbsHO9Obs3nqJGDWNLKCF1/k1004iS3vszxjFKACuN9qHXlAfEn+5m
yQaiPPpq3fY5QCzg22Dmxn2gSIhiIv6mB6dMbNIWaYx/SsU3L2hZMWcWprAqQqEcZukeENAhaNYQ
BMWPem2zAw+qZlukgDnozWg411tnM0HKsYDujeWDASIANNp3qqzoUAjWuYvXvnsz54+Y+S0RALLX
WeX34hMnQ37MSOE5t30BCRJ9XVIttyBxEIUk5Z9qDm5M77L7jDXdprd6Y2eOYcxM/5yAMDlV40SI
UFsRf1fYUk1RCak0PhGawLie44aZoUko3/SZySnACBaw/k2c6I1nLt6z5GFtg2THorjdpctyS9OY
e1JZ/Bae8WqY4dWauh3CBDICI/rr3hi/s3zcgycHPJDC+W8tNFGBfY3zLnoOivGpGUv3sM5OC3HI
zfbj0DgHbAiSLCf5vIRKRwMebSc7E/874663xfEZGqID2XYY5XfTAm4OztFCoIko7k3Zl3SzNf7A
DrhrJMGwV2J9CLO2JzYIZVXYcfq47LHXVC4PxCpXnOwt10a6wvigiwojGVx89m3IiWELzLXLOhhC
MGIBrHcC18QROdIJcShcteFsLPRpdNXrDtUszISYhW3Qpf0FOCpNmks57dXYeb3C3rHaZ7hFhtjg
z/CokFv4CvRrjM2rabL69aMuRtjCkKZbaOIH0+YMt/F89CvvW7sSzOWOVX6PfZ2bL/GRk9feJQNk
Bi8SV6dt2y3qg5vXcZm4c5V+A1V19CDkrDVwedvodiBGsiss62hvJyegdwzFjN7azwHwOZ7sOGWm
8ijqmSVQXRmQklkopZPHE3ntt14VPyYmIKcOYndmNM1V9sUpwL9Lug/OZh9bFIIomr2ckLKgtDhz
07o/Q4LZ5QnRejNSFfZIExpT278bamGfWoA1tXGKHQcnZxK9hBI6L0/45uiFsIKmeIZSN6BKhFqc
ux65bMSkIlBP3TvmhYJDf2hqY1YDCaxWo3tGmevuvakd1assvnUJZUCQoQdpjlGUG89+Ekdns2c4
YZBjir9yzW9DtxyXJorQry/mFl4Gc5PJYoaaIj31SW8cnvuVEyCq7VO0SnIzoUkBdo8WF3stDscw
RmHXihqhR+t/2P1i4N8+R5DYL/pP9WeiW5qLVPmyUCX2eTc+z2yqLxBt8MVXEjIidL9LbUN7cOM0
2xacZheE6u8pgphNWo4zfZ6zabmJnczePLnmsFz0hzUfrD3K9F+ZMmtE7vjHWMOGe5iiySG84WiD
0GZMAjiwcNfhFGKi8Gar3ok4wl2VBOAVBuKEU9uvj1hm6JLQLNB2ZpLnQOZiSTGyfmtGxrK3+v53
Tw3OurKixVIvEkhGy+XI9hjtpLiwX4m385iZG6d7bQvvEEadeYmM9jXM+ozVIpHtvusjHwy6WwpM
7qi/imr/Zq+jcUgdTsQlwbelP7Nb4+/P9Jf6A2HzvBlgDAZrai/6A4GAf3+22GSrJZGS8ifX2Adx
WAVPTmimKHwRG43cT/DNWmgQs3Rbpl4EbxLtRk/9erBE/aBf7iQd/xhn0UnH0zOSqS76gzOpbPt/
fu1FsSRH0fuuMYBCsQ7HOsoJjVSXPekR46all+HZ2tLItmV77FTyutCh4frTTvD2ZkoUp8830/pu
jVZz9hXsb0Qhs2z1p7nbkfOo0MP6sGo8IMnqEaMA/VH/gYXkffVMmm97/hkpPTfnZ/UX8lF/qT9o
4qNmPwpEEJ6NZnJdJ9z4cqyhD2LzddUH/WW7ZJ9m3TVkkPzfP8pqqAYgf6izyhJWpHpvECPytuj3
qrNdxH9JeLBfyrZfL7hHxSVckVX7K35ABuPxVX/o1Ged/wUdFXHFRIxTZgrgoRE9SlU2KNNHIFAU
O6eQpcHlnx+CNpvgQUhst8H6CircuBD+a7AqUOcckb/siBiTkF570R/8UbZ70+s+c3OdzC2atPUY
d/LE3qu9hAbp6PqD/8/PsHCih1ptsZ+N/mcPxOaiP6g1gLX3wQhROHLvG7qGuzrGKUyAK1DOgdCW
NmLKyZILEk37FMhpOei/HNXF7jTsTNCkAEYh5gohRY7c0KwKCnJ19/DULaJVP01/Zi1+zdxUfT32
0VviT9FBHxR9LPSBGvHsHLxSPnfMeZjIpdxyGi84yMTyjvrI/Jfzt5uYitWkWRBLDSNU/xPY7RgB
grM9NDAo9YkMpYgzS7A5O7UUBL5+Q3iO/+v7FcwqR75IB/xyrCf/+Vvqz4hlU/lvvC36N+e2XUJ1
is+giHf12CIOMZ2PKvdH4qVKcZK99WjREUtwSzvXbqm9nWDkGIifXRRhRxm9fd+nh2WpXo1yQLXt
lxYL1BWuis8ak6Pid4zb8mn50WaQyBEYsIUr84TneODsWsZbd//8gMaZjAUruXYusFWRD1Ckgwx2
ycmUTP3sxH0ibBcUU3DXIMCFCP1AGsuwNWIe9GK4RCS9bgzbO4tOPFXMwRpx4IkJFEasNosiinfF
RUHZdTeP+MjLP+xB31AZjAySMzq/KflemG9pnC1IIeof0Vj+sGXobVOHS8Aq0vuWHO8TEoNHs2Wr
QHrXNBe3JGKlUZg2S4qRJUVH59lSvbPE7w6D0qGb2OYOwCROU6hC4OX4ktbEo0dtf9c7k3+K8vi1
sRbCeyhUiffAJ5Al8myZPF/ZnZ8HXxLm4SCtWuaHoMDe7CjPSQbN6jdoSSA/4KuWwZ+eXLQ70+KP
l06Iu7z9M0MHWZ+g2iag55hlNkWGCXX+TUMCMs4w7o0hykjrQzAUCbp1n8E+m5Vm44UyYubA9tdv
n9PIBcj7sPjZR7gQIVsvMTfQHNPOQLFiADzemsSa+u7sbwG5n9y0fvIxd6lWzw5LkDkem6Cqf8hk
oYLLHBaRhUruLu6Gqhmo+sY7c34LJevjPvLuFoqMviW9khIyQb63i6mZ8efXr1B495YD6JaIIjR4
WXJe+6rYzdteZL86d3xBnvg+8iasMVPIYQIgFXjuc5tnF78wn5ocwKKzOPu6Xf+Q2+RtxzRgwjt1
jyIk/tXzYn6vwGZmnLwNM+vU0X4FVop8PcDqVLifbeu06IOa82DHqPK6gbi7cR9XB9JRroASIamh
QU76UoUoxzs1UQWzQ4h4vu9cqJdDTER8k8g9lnXeSLN7KmqDUNWTna4Mf/vk92pnT2mwEF6eeXf5
IgYkY+wUQ61quvTFcs3EgFEQ7c4o5j/lYN3HBcbNVio7+s8AJwdQEEuBCt2z6WREejc+EYkQwcz8
fsrYb1CTHltv+FFVxROvEl92sCDLSMkPjGm82JweADGtuwUQNpMSUuhB/WQSq4vBYcApNues9uZs
b54s1NiwDTx5SKZ244hx2UI0JCq3CB6Ah/wA2HuRLrFIZFL/aKM43EykT/dsH7eF7wOOaSPk7UQJ
Xu2E3K1yNX62ZYZnAPXxiTBWmh6kzvIA1o7mthl/mYTItqYx7F2bmXO/cjvwlApG5v3DALxhGxq7
OGvJWomolY08uXql9YIEEvdcA0s6TpnAY6NjozXi32kly1fGcm0xTteh6xaUjREbNCVmFP28bSd2
Sf4I9y4tv/LGTbajV//wQXRta3CmlWV99kvQgV4b72tKrA0JMKylFCwFqrXcRmOzm0SMECF5WogF
uA7FCFx1PIJ2YkYEQRuYmwdRVxqXFMnFDbbnLTYhaUWTmT7UA5HGQescO1c+BXELOGC0xx3BcRuR
z4iQF++LyoJ06QHnGNeotCOL7Ie3pUse6YvXmyWSWxWQVWV4w5czBM02aBhItM6vmcn9cW3Nn2WS
kpy5iusgbYsNNintPtbfwfkQeSv3KzzNPf5AxBWAjEHnJDiv3LrYzCrAXKwYwESK9jLle9eAjDao
qV+TZHnoSqaxReaMR7MX1oUC9o2nBsyPkEHggmkSFgmouYnEbfMpSNffnumUd0iIiu0qYWr3OfSX
ANIdGfIJNmuXbe14GrMxOhcxY4EepEUY+v/J3Xlsx420afpW+vQe/4E3i96Q6Q2TTIoSxQ2OLLz3
uPp+IlLFpFg1qpntaBEHYQCmMoFAxPe95icMmxH4p4YBlxJ1i9iJ0tvM0pahVT43RKwPTGtga/k1
raD+SdhjWiGTgcl9Um5U339ETrTboX36M0yH29YAdJ1l9Y9QaD1Vw08XoBpexwdUKFr8JNKHKOzB
/vRIMFqZemjr7oR2xndeMYeGiWyVsbxHbf8ZSZsfvNJJnY4TzFILe4BM3WKHklgwrwakOg82eNEx
Zk3WoQCnN25D9GoVC3n+lFcaDxJq+koyEvCCdJ4UiGZ5PWx0qFiF691rmIVD0mOWYVUbYZCEMFxr
uqAsZuWr02HzVk4uhio24m91dK4TK7uz86G/QZkZEdtuwFyCF2Lq3F+ArG6Jwp85GIvehLZyLADc
aab5Uo8OlMq+G9ZFZm3U+Uft8sjjUL3yCpiABtJzty4frWjxi9GJn98O2PiBKvtcqPidze3Cq8g9
9kN+MuZmgmDk25h/RPPSGAN1OUcjFDbjZHZotvcgTZWEtGqhaojo6va5iUvnZnCTeIOcqWFUwwH+
wdfQs46CLrywzQz3GvMDSl8IOsaJQ7CUCS3o+nu/N26x7dkMEYYjejZiBNObR4O7OpqH9Qwf5WAa
g8XrS+9WiPVmaBGPTbqPmCWE8c7MV4MRy1wE2M0us7aBZIrcT4DGnGlp54BbP9VWRuqAoh6+wQ39
UHTHJneBsZFJWKQd4vh9p7NnIu0/ZjMROBtgi9vie6BE91O/HrVZ3REmy2+w18GT2rK8RVTbD1Gk
34fZ1C1S81NCfBtCOveULByQABVG4xuEmD6YTGzDYnAm3MVbxNZigkNlFxRLYsFCkcBfTlHCyz/4
mY1+ufcHU107grrYdGD2sCrfKEZ65DV3m4SdB1POsm/SMX+M+69Ru/f1ykLYB+VER1gg+obxVCMo
B4AovoV0/8VD6euGXES9mdL+86yNX1k3LbUgfVET3JOS1H3wYzRCe9YtdfRgpHyexhm+jyEY92A8
KJlrQoUHAuCbXyxrKndtXuIVb21n0JS3UZv+6EznXFQ5ysANHrBG/BVI4deZiAcqeLgCjiZbzY67
znWVox4h+NYW6IqPXRFANODZSpMcUHPA6l3pEPxOQ6iJAdTgCUYfIdOzUSHZWVeIlYNWazVv69vF
sNLTGL22WYSShuxjrenFsiOPSjDT2NoGfMPUAgE85vYuROTG0XCIzdwYbEPm2YsmKspTm8IqSPDz
ZjcAQKkn6TvWSXUIbQ+Kd1ZCOMHOCIeMvO/zhQq7smz9hcfvmJWhvupsND1L1fsyQEGKofZUQnfC
nPGfB1ngioB5p00Hp7obZoIWCJh9yFKnZn81ATBByWTXAvgC+BmULZAz6moVtISa2Hp9TBsb+qSM
I2RR3O1k/VpEZch0YTHTK7mDir6Gsp02IGJJ4H8xiSugSYtRhdyzudxvYRTDxuQP5WP+QE5kXLHg
4S+IpmvRD8OMCROqAdg3dbsY9lez6c0arfwYJa7ss0soY1mmXrdzHUwWxgmHg7zNCw385wxPPILQ
7BQJ6oNtEAy7jqzDbhAFH+AwQzlYy3YEF2LdnLZRZg87o0N+3+1EOnqyNIiPRb0bK9TqarzWQZVT
hQbqIQcB3IBgWbWLRJAjBDdabkqWM0EVxVvSXWh85JhkOCI8YomCyM3bIm1VtAz1WbtRxMbeFIYO
o2+ctTZlpRalsAL1emVhjAJimAI247ibezSaQJxtfLFxjuN2ILRFIY+ubYU63LcD7oe1oxGUFzvw
AG1/GOCaB+RB1K+NeR0CyUyRnhOy1uncLmvINBvFYnM0j2XI290X2C106DEPa1vcB4gUoTOH7XIV
x4TaYguZJbJbSsx5tqDkloKcK49MUZVHYkSlu+3G8Bxz0bRYWrbhvWs48c5qO9g9Roc4vapr/Bdt
dMhYsOk71Gz0XSmO+rgKtg6Zz75xtZ0P9wZRKyCHK6dOTrINEjLDRK82mqA0OpsAZ9790AxjXEJT
ZzWhhBqACfjLSfVVVmSz2ebtNuEXa9Vc3cmifj16V2XB2yyTElVL+fkU2F7csgCz+A8j92BcCtk8
ta2/HYuHDuAi9p/gbddlGkOzDamm4sPKT5ywSEDnxtBAS/AZzQkGtC0KWZWFDWdsUdXnpORNnKX8
THhzyb//5kOIL8lGqSZDrJzPIXsmboTIZ8mMl5+1BI9nVvUJ2FqJ3FcZsOe6KSr1UxYIpQynwiEx
rO2beGTjBXiIHIfhb8CaGXVp3s2ZBzesIKSt9ESzG789aLoV345u/CUZ06+sgW5TYxpuQDjZC62I
fuC191SgbegnU34bFmBC5kQYcoG5wtCIr2tEt45lPnsJheRhHzXZUiNQsTImFJDZ0bQoTq0TCOSL
WgkXP9XFyH4TzUIUs3TcPAn61rRscSp4KrT+h5LyP7B78DH4YfAtoBFGppQ7t8cJQ9BdnV59VBTk
nysbPrHUnvkFy7i/QAneoUTeVf9/Bo0AO81bAUEJoiJ/iwHRBWjj/2yC/ZRH7Y/v//XYfml/NH87
7xdyxLb/4zkqjz1ZA50Q6it4RHN0bLCRYrARoPd0NKZesSOO9h8AHY5hI/fDffYKHNHc/3iGboGv
1i6AE+f/BThiaL/jRkzQJ5quMi8aumN7Bp7bv+NGyCrWyOok1o/KKI5WrhpPID9JAAGMWmu9rT8h
maQvMrJpyDDSq7qKdunV69y49KZp8qv3n86Vl5KD/+lcjDCjgMVL0JfVXhakMUDEXeveOJG/EcW7
NnAd5V8DQbXYeTtueIDqw7VISX+/qUZmpuwBt3uVZ3wKyjQ74EAeYFRCtUK4fDkMobPW7cr8pDvt
9wQNjlMAak0LQyJUdbxKCD6/WCW7SlZGn/oAtqAXMw1ikIc3c+rP/n5C5Ggvj+zS8/c5sGsE4UWP
rCe+ZhAsR+h+UoOl6fjkPmsDt3uY2doe3qZTrYAgaXtZD21Al4Wvfi2TKN4ggZsf4jksDqkoMK91
8AwtkbT8vUNWZWFHdXFIYLWBqROH5cYLhuQg+xBYUJZBOMZL0kM9wY3ZvYubul8FSGzcheJoHhFb
qj2rWCBKXWDW/dFTK+W+TYtknShhQc6xL+56UfhKQuEA37VKoUTeDkEHlSGzswV8Dm9ttO2dFrTI
jJSK+cj02Sz13g/YdNbwEKAcHoOyeUKfyF+ooWr154QX1o4YNCnp5owkecvbIek3eURgQrbJQjwr
N14U8+oU42zYUOc/nSQvlFr9xqiLYjsghgpFL+rIUrrJ20K2leRt33TINnILT79+cxdTyBi7YW1I
TzVbkkcfkuK6MW1gqlhJAoueUO4dILIiudOuq6Q1EPHRu13pDD2utFV0Z40xFCp3Ls76yLbUUpLw
U5Ly8htGr9+XeaUuCn0EQT808Ud5lL4eNYMSXdquR46h65sYGY6llvIK0BxeMF7o424i60PeC1Vs
L9j0GlspwlS87SBFPDpjAk+u7qtNMKruuRQJ4l7J4u/hOCzbCjx665P2DU0lOlotuJAAgPPCbyfh
64eId1b60NKQdULP2/Pxi0v14i6cwoI8d40fhigqHANuiGaXK9lRuxPCxrJbCVvrBvTTN6cbj5Wf
vugxtGUkuitlJ6o5W4LwFnc+heVr8cLjyX/otVrnZv3QzFsNbRsgGa2BSUViavs4T5HLbZOiXRoD
e3HZeOlH//qrTZxp42SW0KeHjtWRbHPXlvJNabPxmDi+cZeN3q0bO+n8sU8HkixVFOAH6Qaw7DQL
ykiABtK9N1uEn0WRm6ideNHbloBtfFHV89o3GSq8FFi4wW90guihAAV2o0919i2CPj3G3fjJauo7
J6/WiZgtZMGs5+9xkPhVzeRkcq3zA578GTFJB9DCoe217BjWprPgdTM/B75Kgl23v4fR/GgChvmU
udgbqIioHgibZMfI834N7fMZolNWfHrzKvy1ZPivvMvusWVrm//5b00TqMMrKtG0PdXTkV62Tc9G
O15XxdvnDSrR0bKoC+3Q/ZHYEVx5LyH1hqZguZN7AgyUqMvD9/X3Q9/U/3b4/twG5DZ8ekTbTXRo
n7oqOFfWNJ6yKIqfigEj9Qaz1GLyl6n4mWWh2bPJHEYmICeiJZsyVNcMALwMccUZo8JmXY67nvZ6
xrXd0mfIiPKMf/8bVV4fq3zIHyeXTGUDyOsh0uv64NshGw+7Lb8ECXubEVxLhpg/6EQ/IwPhll/6
fYvt8pcmK5oVRjXuxk6T5qOiZEgNJwh6tY9jMOf3it2iGhx2KPE63fNkWSj52La51Jy2e4aMBDm0
bsITGlrBhqizdqvViOl69RS+9H4z3WaqOh763J0es6S6d0R7447hUs1mf1tFVv5pRitKtncecr1T
C9HVz5LwRWtPQKOcZ3/KlU3f1eZSNhNv2rZxiUEZybB9K+ih/hBEL0C5F3+++wywvW9uPktFs9NE
KNECJa9pLLveyXcmmEC1+qj0d8Q2oAANmM6tU9MLjoQv7r2w0zYaLncAskRb31TbsO2RyCFlWhnI
ydhOqT3EqLOiZ1Jl33hj7WxU1T5dRwDKDYjuIkTu6FmBKgpF12gBWC3C4FXr5nddMDLziaO0Ofcz
XnANelmxWEawCwgRipySuy5s9XvZoTLx3P/5a9DeqZjKr8FSsSYW/2zbVt89g+NYakhKduxwakuv
bhxMouQdrOqFvSw6XKeMyz1bsQ263NuBsQDPhRi5aGJm/tUuzyBxhuuraAvLjCR5QZr2zx/ZfKc8
qjqai4IBv5zLK8PU7HfThjEglJf3CM34cdArj7NPIKeduEtI4aTkZV4cNcM0Dw2u9V/NTdpPdKv/
1BxomDXL0arRRS/mALD1r9EAoBzMZ4DqqNaywnPtKXO86Em38H4u0uUUNgoO8725yIHOnZWg+nU0
ibYBA6wzgj3mYhJH13F5gZ/hn78UzRXixL9Npg6yxYZu8q2wYGdm/f2HnGPDbWzVjr7HGpFV3KSU
+1hN5hdTnW3idwJPVRJg6WaXlWkxvaiph6xn0DYHQszGOQyQEOL9s9IQfVlMKVzM2lBhSAGSuBzJ
NsXN7hPshjbv2uXYsbNHtK/Eudfu2K7uyQAygfzD5WSb2sRrYmgPjmUWy5Eo+0FtM+uAciRuc7CT
nls7PqHoZX+3fOu+4rH+JIfqoflraD/rb4YWTup8LxTjPi4z7ZPtT0DjSg3b6rANMEyFqDiX+b3b
DVveMKshNokXiiM1RSmFQHj46+j33vfjlDFajQnxNXnutbdw0UrT6868dXNPPSjT/LbwSm0bGzbK
jb+3X8cmfqkeZNW2ikM7Zv4mSsDWY7Lx98vJNqvITygSYegtTpUXlu3vT8s89UyqAChcgej7nE4f
WAvGpJq1+hkAKvkiBKC+EoU8zkkQCiPu9iaKFLTtsqhEtNKrz1qUIYBGZEPDFu4EEVZ/eq3NXmCQ
xKqe9D6LT5qoiT5Z01l4XUf+X503i7/wepXr3wNufPnrr33Xvyf6rrXXTwa93dkCeO8g0UVIRZWB
iQypjv6cYwZH2SaPrgUqN3TADETKZPw17p8Gh6Pvb/78JAtGyNsHmVAALA3T0XWYkh4BwHcPctlN
hcPd6yJnlWoW1qYafDm5Qy408M+68kFWcAYZrFL5UEZ28RhNX/rM2ftNHBxtu2Z5/FpFl5PlcTz4
l14vcuoHD1U50o4ba670g2GmAWZEqn6A1B1sDNEmj2TbtbcofWV9HSePhmg4a/kcHQbHYzNm6uOq
rermBOvvVyE7CmDU7I7/apNDZlYbJPfpKK10JFEpzkNd/Ndl5Gg50EvQa/vzd+z8/vLnbQcFBh8+
RJJh8Qhizu+T5RhGih7WhvI9ilWBiXQfXCeOj+BQkDcQsya7iG84asH2D+3oWL22u7Q3r+09hhi3
wpNZjh8BIL4ZL9uNwPmW+l+i2jt7bTp3N0yg2sF/fZQvR6JNnQGnEd3GnylsCBTK51h2y0I+0fJI
DmRBDabWAJ+FWRnzwuXirgZ0pJpDpLMK9tEVcO+bvPfyfSX20VlhqGvQStFCVtXcTR9ajdCq6CxE
gaIDlnhjVuwj6wUdGGhsk7VPq7Y5DfqAyyJ+R98qfqLYt8eXjJ318jrCtr77Fjk3197CQEoAbdvc
eNd6afzLBsL++68Iiopwh+6ZFvI175dwAEQjRR1D47uVtwEqCcIX+7Wwm4hvUdbb1mSzU5Lyb1mm
XZsqpNdRvOwNUqqWiTJfYt4loNliI2yO5tSZd7ooZHsUm+nSQ+rq9l2H7B1JLLS1Hi3bzlPabTFH
TnqnFn28iPTsuRojbWtBYUZPq2uEyUNzEu2FaU+by9gkNhMSusm+N8HPzHrh3TsOjJ6hNJ6MZHLv
RZ9cgLz2NWI5YprDh6IA4oPQZbVthjLeyyNytb+OAJL9Orr2Xo+CwYn36ILW6z8/Ye7fZjFU/kyX
1A7kNaYy490T1tqRGk+kXb8R/l5omoMNXofs5X5W2YfDisuQC6NaWb6GRAEuewUMVuLwovvdwBid
PphkcrgcNIpBcuR1uLykrMpLuqV1SnUwhVGM4mpkGpiStn7a3ZV72TIPxnSXyGanBE8AdAQ6Jo+g
fnPtJyyLPIWTovmrRRNeWqL711U0wkQ3dZ2xEgzARrkg7nulqw9aXFQZ7BwOZQHD29+DXJYVdTDr
w5vB12GT6AmRdccZdhmVJZeTTZdDv4uYWB3DX/kNJktNnk9C9gC1CoJrR9kmC/hEUE3loTsgg6ZO
9dYOW3RBr2PkUei1v64gq15pebs/3wDaOzcNMce6jmubNixGj/C2+W5nESLNlMbYkH2HujU3Js6L
3qoOJ+WI/+U9WPd+K2uXJkdDogbx8wmbVXKk6aUuRst+nK2n3YCk55STuDbAsvTrySveXEZ2yLFg
BsxFC8UK7D+AOARIlc+Wnp+LssbQiIDvJAjLdWBgWZZX+NqgvpG2ufqohqB28kLxj1Wpxls9ykEv
26FxTFg1LbUhrh+NLI9vpyYMXsQVw8TBWKA+QEJOzq4R1mtTAdkuN4Smqq7xMp+eMW5BToBMzE5L
bf9ejkhre7hLUdlEqlVMWmJ+wjJSPThy0hoqfAMwVU1X157rwELvUvS8+1wwk5sHDyuCFDjuo4k3
yqM+dAjce26zkm2vI9qxQsNw9M+ViIdZSLevdN+PyBBSlW1R6mQryKCQVGQELXit50SeHuRA2aZ4
pD1nLW4eZMf1WpkMxOWkx7RGaXfo6b7f5cqNcGkh1q9VwfK6+5Xtch8sO8WZ1yZ5JHfPKPhb+9fL
XtvlmbDiL5eVQ9+d/vtlG6/4l0WbZr6LZTlspFWT7RfhLG5Qw313twfeHFseGIuvSZMsW0JxELlr
oKEaJj8YJ/Bmub5LkDUd79wX2QD9nKHynTJlBlBSkMCX8bJNnjlH83jXf+NGEle9Xuv361/+aBQ7
P9EouYP02Dxkouidc6ia1f1l5SeWf0SUri2BiwVzGR9MZONGZqGHBBDZI2YBAcwTHJMxP7Iec3Td
9thFVDeyd9RG61GcYOJxfDmBBAInYESdNk2+litUxUu6BW+IYiOrQVZ1Cz3VgCaL3FDo/9UrE0nX
XplIkr2qGPzuXC1RyatmQ7ady/GnT7r1HkuU/FIoQf99LhNtK5tkZ+em8BX0+memNfl9qurzYvR0
QAtkc/MOjgbiF2JVEyMHgjTPZJ2qSUWeprHKJYTB4KVxlNvaD43neUZyD5HhtT92AMjKOnzsKyN8
1JJx6QWtcpJNIzYFLLLwEcCxjSmuQ5rSa7t8FSoRsiTElE4VTHRAMByVFuo2BAfT7bVjTDwTrDbY
fzHs2i4v0rWAMq8dhL4RTUAaKr2LfHPe93VFsC5hTR6Xxb2q2N/ayRmfMR7OV45mIfxUltOz3xUn
W0CfkzD8l+fA+T2cZDoEeVGqUYFzoXHG8vpdbKbDJQypx3n8OoIYMXDpGYFQ2+ZoHVmnPRRW5pe3
TgvNtw9hvsZq/0gWotmAch5Q+qMqi778YOdzdZYVUK7dwnQcfyWroZZb8NCtB1nr/Lx/7CP/Z5JW
3V7vlfJNQGqalGUxDMpehq0uodcURaxV2KcJcC6CVLLnEuDyYM1WHgyrdCcXYRmKmuukTNWFXHcV
v1e9ycsW8BlXZHGto4HDn8xVyaJMsvugr8s7WfP5CZap4QDUksmtuLav4wsN2HLPAnVn4r23kEeZ
Pbofqqk+gLeZXmQ7cUAThwAgDK1bvm83BpW3IQLSt4MGQflfVnLwr99tSDXMoUzbUG0PbQOTcP3v
myW30huIuHbxtZmQz859v962WXcXjxOg/zEPxyO4oPEoj4okb7Z23dyx12isnRwsqtngxxAUjDMo
K+foFVG2KTHd27UKiHYHpZOlk2fjI+soDyYAIltONu6Trmx4v6aonvSJ/t2ZJkxFVesOLHJ5JCeV
E+FyJ9KkvJCqWUV5z06n/D4XLCVnXncZaiVhryfRD51E/SKfEOycxULrWthh1BxcUVzbehRvVA2s
saN72tLj7d6eix5nBr/eYAtvfDJivO8mtLC2VorIVWu7B1/3ynOH9845bv09U2DysXROjjMnBz5K
cpBHsgD4iQpP3LeIAAA7km2115PwRG91fdnSkUf9kJaNv75uAuW+8Vq97glfx8omOcJW8M+y+naL
g8m0vxZzX057dOY2WdbqQEODEobm65BL3QnJv9r+jIn4YJ5mGzpunlVHQ9RkU8tbZ6+241HWmGN+
tffCdHVCivf22iaHkJJ80bqpWQ+kLOqvsaHmy6Ed7a2R22y/yin4nBm5QN1G076YsvyTVseX9gIe
wXaCJbkkMhd+NpBNuMlAcZ3MLLcfNLN9skU7Ek0k35G4XucKtM5Cn8IZLYdq1KZ9Pw72Y24U0RPu
hjLwZDaarMj4kQk5RvTISiqGBf2bYUG0qmIvXP55bUyW4W+PFHMjciCOq7NysG3xyL3JfKGRnZco
SRpfs5DnBXUa9yALBWrZCrENIJCvbWbYTj2UapQuZGOOrP2BJ896HSGb31XleEudkIPL+C85VfsY
KvO0i3uPwKgoJku9NU1WItcmG6W0m6nS802lF+ZlGDKeSCOrDYKFos0YEm1hVV61giw83mLInm21
sfI+VDaaSraBwYqsImVWb5IWroGsxlNOervA5UVWO9fSTr1qHmUtCefiQ2BdTpQtmd1v/Dh27gMv
+harWb7PbILOHW6pNzKjO4n157s2VbQlv4+7tikWQIxL6vjdeZ3hTnvwhglUu+Bzl2TJx6bvlaWm
h7xSpsA/2rPaL1IrUT+rM6xbrbO//z40cXj7mGKoVfU9yPlxWEMSc0gk9uGdK4pKJZyrquFtGKXh
HUz6DA120SHrgzvesQsw0eoFKQkZnjFeb4V3qKS1t0Y45cs351WK7qxTIdZShWEKSLx9mR0PGhbS
SHszI3Ajq3U5mGsHwamlrDZ6Gi0NF1GSy+AURws97eu9rAZK9exYYXeyg1r7GCLAhmXMj87vyI2T
RHuE4BEdS1t7lm8x2USqec/2Jjo5hYdKZmKezakgbS/X4xqqWzfklkasJ/9Kf11X5bJXR75k9W65
jsBJsR01pGq82Wf2absp3qFgvw1HuK0Qe0GQTM3eEAWuWQ35b47mIimY7bzFtUkeyWFyhKzKQm2d
BhkOBFEAkeAQFHTuWvcdY1kUUfRs4117g0bIfEyGwP/oTacQY95nFQz+fvZzoHyiijeSuXBsNdvK
atHm+z7X/HNcx5/9xv6SCGpaYPvjzguL7KkN030tkkqyPRLtOpTVf2p3iKnvIlQ+bmR2f7S9BEcC
qjLjL5P7suOKAri2oT2/KWd1qzSqcfRVKFa8/JC8F9Vr4b1WfRUoplWZMN1FG+wf8EbysK70+DhH
W7+sjGPsxdUygMaCGyk8lpFdGFSbAW3zHIQ1csv+vie+/FR2Pg97hIR8opjrWE/bVTOr5edKN48R
b/ZH1wy9y+mzGPbu9KxTFrKdpZK5tKL4EFWu8gbNYxToi8WZg7GSQPOwEtBOzazxO1CbcrwcrJlV
ogs/7+R0T9EIeholDJYJIblzOMxKvexjEliyjbQwGQznyeuEacN1WG49JwM7n5uwVLwHczrPBPeK
W83LlUWiG9HKMrrwUYUSJDorAeXxe/v05zeEZon4GHG6oMi33//nvwn/E7AC8Ye9Jglqi13l728I
J1PAKec4e5c+Sp8Z66+92kc5hLFIo7wc2z62S71Tqrc6wHr8kkTXZYDsuhQ1kqvxgLAtufxq3Wd5
ekknlKLqcm8u5ZbLL/BkL5DNWcoNmd0Xv3rjPisePB5VCceR8Bx51DXdU+100fbafkX2wGi5dMrx
EuJzHeapw1M8N+cCn4Q5R0Mqicelgyj+s66lPFNRhsFJUE/PHnB9fEXG8C7xhsswZXb6YzYq+q1c
8LC6EFJ7sFivEfLrSuhdtP06+N1y6l31emXeU9Elwn69KP7gh9aI3ZM3tncyL5lFw4OmJMMns7YQ
gI1T7KGVxDsoeFotFSXOnhujvosa0jSdDBAj8B6cfd6lN1rZVifTYu076OqOt/b0bDRWtmkm9JRl
VQ7TQeYdSpRDbwq0Zwhrj9n99V4OpuypL0d1d7mZUeqA+ogMBrwabndZtOIotIunbihU4OR/tV/H
ymteHhrFKi7XQ9UgQrElrGFZp8mZSLQG48fCRcKz4rMs9Cx6mRF72cuaP2guKiXPsiLPCeHPbI0W
AZZr27vrjHmi/ssSyxIg2HcPkKF7RGXAzBkiCP1u15KMSZP5IX5KbahnO6LQ4VFCOcDdZbcJm4+F
1Vg5kmAC3/FP3bKjLa3PTWOWe7nRbL1TZwf9WVaSum4Wuu+Ga1lVxk47qv54vmxyk0T9gRpGcOgR
nN9MGjRIfxxRnIw9YVhWlcViwP9mU8Xdp4itz7JA0GPRzrN3ssxBc4iWG5+gq8c72YaJgneKJ4U8
kY+miKjNgugKdBSo3tCXzIBF0SArin3EgxvO6HWxM850Ig+wJXF4EZtrHzLtA6lqJFCC4VGOqE38
eYo8LbayWjnY5A0i0COrmoHCUpVEA9CYOT+UJrYbrJbu7HKa7uaqJaquheqwDDrIRaGLq/1CdjWK
+uKVLsKqXjDfBkEQYp6T94tgHLUzGmSYixPcOQcJJPpRHMWirfBd/ajIZbsDMZd3ZEQqPcVlMNRJ
m4iiqcgSynY2ffeyNkfqkjy2t3ftxLmflf6znDqaAnXyvlQQLKuHYN+h1roNc/+hTcfmKBGYrZ4n
29DDSMUWU7oslMx/SFCKO8radYREcMqzXq8hR0TBOMHhBah2nRflZKdrTXhs/e/vmmXV6fXwSKhK
Vq5TppwfZZ/ffb9OlvKoMsEgubV9J15WpRsnB4OM6459I9iu2BqOqob2WeCmI/E+ZL5H1Yo/wpyG
MNFWxZcqa++91PR/2u3XHoFYUBAIuBcAYr83rfaS217+OUhs6NTEu3elzoZaVwznOOmxc4yd1jmi
+I8juJY8QK025kUo2mRH7j7aIWvAXlXEBnwM0CLp9QAFO/1XaG5EXb7w+iN3wQNOQua314M0iC8t
8V8HoqvVnJMCY3QPTdc9KmHTzTdDTWgRjfWarQiNngYgeVG1frnKByd6iGLLgigzRjdh10IoaUy8
rRQ1QUBCLA6YfeqHeDphhQbSZ7YO1/nP4dtYCU2428vU1zM6dBWk7EEND1GSfmD8swal+2uHqdlN
rxHrR6Om2TlqaSyrmhSCk2FMKEYUnYYWXF0nx6zrnDvbN8vbpHJ09J9BC+muZ+1Ldq57ZHLtvaxe
i7pS14OBDeq1qbNxZjOQ8Jw/anXTrUnvLAm+hXc62cj7kSzrvQvriC3V7Kx7R3iSFy582rDCWld2
m2IgelgxO4+ARGaF42OUerDsDCzg03qGYZvnhzRptVWn1dw8pmneNpbvfKoc69uIM8CPMjFAhYFK
RQR1QmukHr8mkIYRVm18+O4mcMa+qB8LJbzxdN1GH9+tHgvEbJcoHODoJzqNqHVOvuKtZKdsCjR4
zy0Bya2sKniz7dHMY4M/JAhQz0P6lMaQLWeoX4sSOb5mVTXY8kbIvqK7Re5QNW0yhvJQNsoiEd2X
I1W3YPLnpBqvY2SV6dZeu+ao7BI/RD1sNOtoByvveUR27ORXmXfqxVGlRwq6EuW0lB1DUoxQzwIF
XYvZuU38iGnFHadnXSdxMjqfyl7398FYNrc5IZ4qM+P544x3JTeuHp9lEeC56lf+vULQ+dxiNbtH
tevl2m/UprscylFH15lzdLX54hZIV0HfGaYRAeWIvGBQfmkteEGerWPRNqjOnaZNwy13SvbtH0aU
gaqtcNl4NtienQPinwabjCdZiy0UM19roo+VBilnMbLQlOW1JvomG3X8jCDuPsUkAfGA6fbyvFUp
Qf+RSOhluS5x9HnT730T/KlfZndTqykfLbe5xXqj/+ArTX9WtRyHvkL5aObWeKiMVLsZxKi4HJx1
XKEgLHvTGGJ92JSA5UuAIPLSeoH7ktYiQSWebln0Q1+saz/+9QniwMjgN+IJ0CAodBhnHRVKmLP8
MlGKpRyZPm1wm7MsSJfdjSV6W63fnCwJqqgb8sFhhN2vJ+AVl8YUs8l1r5NJ84OYV5itsDfTk/we
1RkcdmZlOMXhVrZcm69DQ83CyESMTzNtFENVR/HWfQnVBxI2uunEyIUpmp3+aACXaYX/w8lgp2t2
2z5ZKRqdg9bNBxCb2t5BcgDNw1pXFhegSRpBcJz7JzVw6l0fuG/aAWvGRxwlv2ZBZpx5+dyqqeF9
kJGWwkXaIBrKs6zFvvOs9b5/icvoBEEhZFcFlEIiPH3QegvSzulaViPDFraFjr6QV7OnekIWTHFQ
TPebVa8VMSFNj1ShX1sH1SSzAh8TN2F8vL/y7D30WhI8mQYvsFLPjJUaFdVxEhkudtPrplai77hT
ZjdMwd2jPwfKugunaQNCpj+nM8LNckicEG0BBfKSDgq/SB8CXtOz/l9i4OY/LCYdFXVf1xBqvIb2
bjdmAFP+X8rOrLlxXMnCv4gR3JdX7ZIl2Zb3emGUu6u47+D66+cj5G5V13TcO/PCIJAJkJIoEsw8
eU6geWX6LYpQhu+q9kEzlOaSUKd3KBuEnMDQiIvsK51G46afttDP4CINk+H8PmpQtN1YIBDwZNkd
Sr9LlPoy6Kja2w6p9ezRUANksjuFjLBjiOZObvzMgrnJUr9PitLc5YEzwEXu6M2dOm+ki2yauWCc
3L0N/mWMnGcY64//8vYqc/vFr2+vDs8hitmA9QPz/1/fV1PDlN1nRv+hdzkyuhClLIx5PaHNG7lX
himP9UgVlxoF473si+ZFRV9ZGMgDNFtHMeKF7GyTyD3BlOkckw55Ob8IeBm1tfvf9jo91a99w997
/3+/nspjYQXTVuYpLfDti9AksCZfi2UzMOPkTp+zmLKZmEP8S1Nab863saLoEAf6p/OtGTQ1B4Lh
F+UDzTnCB1vcu2Oyy+bkvtwQrzeWGVzPWwKw4VM6efm97RhLU1erzzoZlQWQe/FI2ZG+K+Gu2IWu
mfBeYBhUtXb2n7AsNfzaf9qQalJIO8SHUuOWbJeU6rtDmr8HI7d8JRy0rWzmg/MMgXL+mOsk40CO
nQ3PyN4jePJ3kMxSOSOb8QRPJjxNpz7uxlcj/wFTO2LjaQ6Tr0nJspyLwpkIDg61OUjrCK25F+Y1
gFF14HWCM5CTqVkUbOQZXJum91y4Xf7Yenl1aTrrnAUQV1tWHO2hjNNWUG1YpDRK/yGKZ4xsUkWf
/Dk+EKhFwEON4R+ItHDTWHH9zXU+FeGEn78N9Fvt7b9c/4Zp/POOYYHddB3do8BMNQCpub9H+FWI
PAonChsQm6TuWhR/EBmMlIPaW8F7lHmUUpDIdufybdNk3Sr7g7h1NoR2tA0qseG7pyJOAK7APgMd
GV8yuGykG3zE+V0QenBIzbNxI2hXDbJLe9uNYJoYRHmY1P6zyNr4Z1aeIVJB/DkH8OK0vvuRZU0J
u0fVXkxkcDaZWlVHkVIljLxGvxW1OT0UlYY07Kjpb/M8nfBR552+5tEVVpQ2rBBlScleaPNcRlPk
7BvTCUGSgpc2jb7KNdszzDrtaVJe6r5tz9JLdsvm2FbTzuzU77Jfdkmj3IwdlMKwpKBNKY8gO5t5
SiTDu0WbwwUt+345mOuILbHi5u6Xvoy7z1Go1crqK+frpOShrLxVt3paZ9cTvfZJH8Wqi1VnpTDZ
/ctZ1z1URDGAp23eBNU+UJsHA1KhfBObWrTs3ZTsU8K68xiXendXJZqPwlerdHeyXbjQbIhAi9au
Ma5TAsUFaE3oinrPpUrEFtmT04bOaTL9exvNjyfZ1aZA5BqhWnvoRrInlaLvO8XMft48ekv9WeWx
Q7mGyeNpHqnbmbMXFH4t5ByojmRPKTGj1m6tk/Qw0yrZVSwqWURhlH2U7c2k8CFacvORMvTVsnGc
iLDigXDL3o8noPj1NmqSgXUXvTo8UWvNg9f1OgN0Io8GWK7bpPCM8s+PzHIrZ4Vw1j9HaQB1JhkR
eFEEomqlP+5ItMtBIvDN4yCyN+kuu4aJ71G43Rz55Zg+97WDghL89SiyD423twC1MXjaOfXADZRd
XfKbyLOSfYaeH3JHdc/SPzKjegv4MGQVzZTj4H+b04tHlwKE+7qak4Am+Yx5Y0wDkWnN8NbCtkII
whGucSIne5QuzeQYPKnmSLgO74mOSjm02ZvRatLvFAbCCzaZlGYpevmaTrDQUJ3w3az9ZmWLQr8z
+m64oBj9qVV+8j3IkRtNqR4+Q/qX3Ov+xMvdbMjt4SdMP8pj5BcJBRsiXckDdFZ2B5rofSy68eyk
Srt3eHas5UFS/7koPeMDFqd0m5a9t20An72DgluCyoNCKW3QOfM886KIuz6u0OluB8jcZ7bzvQa0
7Qmen/wADT95nCFSK0rjCLpCHPIorfCgdysbteStbIaKZx6bApVDOVXNNVwBITu7Xqs+6eoInR4E
nWvZpLBNvY8jCwLu+bACyvVFpU0F8EbjDzmbUzrK1jN7a8lDWHvSEaO9ZGQQ59O69pDlX2ZViOjy
3OcqIj8QmYc3c24a6cRtAk3Ng8FqbIiav865NGG78qdwK8+jLVQT/Hv+dc697d6LNs2v5zxfDhSj
WlSPzFOmVjXdT46zky15FHne0ML31/P6T+csBw0NMre/nXOQ1Cq1FUV4L/Jhg2KmtW1rb1/CHeet
lba0D4oCfGchd8eUSrllK6jAjxzY/KXFVYqCiybVUDmXnoLkRWy5AOymgOHzHL0q8o0fuZAjhVIX
nj41b0R4lOZrL6+vEKUnhLuVZEUMSR+N5CluKkIDdTUgXxWnTwAj06cqe3O5nh6lQ+voxlp1i3ot
m6Wa6BcGS0c5JEshAu/DHr3JeXADpJL4NUp8xrgvunT5NWw2hSKBmq5CM0bv0ic1sMT9CP/nzSOr
4OvxlLbYyblIeHnE8gg4LauyJFfLCcuhdTBA36YOzV72ofjdH0cz/piqqUVqoUpXmooMAXR11kGF
8ugUDDXVd8PKz4lHIPf0grAQNCVhOf5AQC/NnebnmE5/9Gqmv7pF70Ch7+dnqhvdPdhWZ6shFouY
A6x1BL+ybyyN7xDMa34SBtlyR9C/x5YBFlVM2UUeeRgLC94aUBCwC2xL1663iT45dyIOfxjI48HE
pqi7DkaTE0uZYGOWgbZWYKlajUnlIdjhui9Ks65MiPPTqNe+u4F6LrJSBItBfYAsmC85HqpNGOnF
nzBW/lGpnf1uDwihmf3oP8EqpxBtTtR715i+jh0g8QvL7T+OG7WBC/8YuvdOGPavbURgQ9f8347X
Q88YLgpIrL2x1DY2L26bWhDs9lOo4fJOo4hu7LTvSqshtqQ3H1BDOpuwHgeo/Iri1TPtQ5XNs9ae
BjUatGDG0Gn3eZQgwCVHzrg1VEeefE8rD2hQd2s5IMu31H6530w9TDea6Jv9DEF7njz7QdrBLeZw
tlc95YgsNB2FQN91oBc8TprpPPO3E/sB3tBNpdf+N7/eXAcabrfW24l3X7Wdnvqwfr+eSDZBgEbC
4j6hyO+kO5W2LOZTj3rlAJF6/gq/ItyULmHFTLTtB+EjeK5wUAxYqJRCy+bi7eriuZKmCkNjNQJF
M916gKepPdqdmq7kOShWs/G4a761vJdu3bIeYXIelLfC5Jefpyzh4YO300UwMJjiRxsG9uvXxZKf
QBHLvgv8/u2dr9XGdcoalTIdAPOHmGz4faey3tm9O75Ohb6Xny/JDIuVaoYk26R491BL64uJR9KL
leUvqL7AZehWGVpSibhWM8iSBktA3+mHdra7lTlogfOkDK6+n5+mtRJbl3LeuClruwph1rV8fEag
HC6l+0dI6eD1gVpCdLcl1WsgX4G/9OrS8GlkOXmSLXtovcPgzkGxotC3LHO1AxRYEFqW4UtqKspj
EpR3mt8Fb4NT8OUkmb2I9Ch4q2tt2LYq6RZptSEHhsBv7AjaYO1682dauupZtuYZ9d4NXpBgIlox
wTAyO1kVx/0qlgWlkaxNt3OPZKLcY2t1rE47aJF3vdPe67Oh9l2lWv1iVlAw46Zvg1+NwfVoSQZ6
zNL/2h1DYrdiGv4MtG+9GcQ7v+2Qhig8IwF6EApKchpjW4HCpIo9SLd6B9EEPKnZZarVEGi8ev/l
nM9q5UMLC7EcrOfGsNCrSuxBazBZkz8Ftho/opmRXnrLCu6s0PvR2mgkLnXUkte6aLjM5IFIh//R
ljBGQ+2urtFeA7NY2PFbGij2OlM8omJzs+oRN/HDBG29uTkYSPNRv3MxC3+GEJNwQOLjLQiJjxul
2s0L6eQNznR3W6v+lxViyoTaNH/cS2unOt/Rbq/v5VAlWE8GtLc1HDAPAEde5HGy3ISHbD6pbJ6f
Up5/PylpzWrtelLKTBNpJElFpoISTX+uwZKxPtnMe/Q8fN5krvE/2QfDJxVFrizjkp6B4lNZMTs5
10qsvye6Osk5o9nJyrI5XRGsx2lYtpkXPwVWNr0AA1sT7G4vsqX2BUu0yHqULVcz9hAUJNcWMLkj
kr79g7T5JCLTsXDvZQvc4BNw0eLagnXwrR0c7SxteZB9aqEVnR3o+V5UH7xxk5rQqcyHd1VIX/lv
+EdpRZIF4QdvFMfrQZAFX0Ra6t5Ja85znsA3OjJXq22hSqanzgG8hfqCmhUMoupJ2HWypyaseJ5s
J4YGRkUOYm4GqSpObu2/O+D8uIoreJrRxbhIoyo4VGE03iFvFNQlk67Y5PHQzNVlBXr3RnakRhki
CzkWQl14qZ+lK9kLyJi9gIX77Bq2fbc2qPfcSKvXELsEF5vWfXNODTNcpUmmrSglbs5WVUDA0s67
ceh2aNRA9X7trEIKvRZVoz3EGYQEepCP0PfMc8AKuMgIgVBhuSfpMm3zxM+fNK/PzlUUnlVFU4pl
nUJrhxy5s5dWK2qghhyJ4/pZVTzJPgLY3yySs0fZFXm9v5MvQiR4mWDUml2jFw13X2YftBLpgXBq
KTKnKUfo0KQknXqRPVrIWm+0YFCUtnBM+gc4Hq/u0qMfHC670kp2sumGAi7vortMzvAt9ztxlN2C
kM6CCxR6vPlAQVPBd88TZiGbctPXCHmJND3JI3kTlIQkBsXy5qFaCOoi0JyZ6UNvzrp9atutudNU
m1wU8HXP30FHauHS/7h+2oaMHDyJxrSRs1DIjkRKGm91QG/XT4v4Yr7UobH/On03MHkHst6oLwjI
FE32hirxpcx1yaxXAhYOAIZ7uHXJvQT6X7KSw0m2rl09LIleOQzbsGq/cmqImhkgl5BmHAISxOXg
rFMzQFFyhhLdMod+417UCOnnK+giayh0GIb8y8/w2h4qc6ddeyFSW30SaCfNSsXJSkIEb4Y0/MPf
y0qhm101u/9ol+N5NGe8/KXFJusAmVVRAQsxTBkLCW69NWU59q0pAa7F7CxsFee5IPtmlWOb1i1W
NWibPbIu3n1jaD+r0BjfbTcMN0pd21urZBnGqu00Qvl9EaxCpZcfo03da6DCst7bAGVkjK69QLYr
HiE9qx4RWnsN02R8R23N3cBK7m1aHp3vIV8WkcNF6KgFgDEyI9WcSUmVOjuGvKIkSUQa6OYSzRmU
BHmfFdo6w3rsC3Cwjpc/+Ioe7y3yeqdrH/yM/ckeBAANrw7bfTnU6loHIbPtbNXlS4spQJkgd4Xk
GiEKiG9fpDVxYPUp4XZMQf9tENakpfSFv4DSFKnUxFtrtRgfjHkzZtH4AKLwc9Tr5CBbst9t9a+h
sk9uVFsZQIxHDumlpKPElprcEcjDs5W0zUyh1Gz6uWkqmrO34yBaSmthxmQha5PSN4yyqwRe6hmq
9ihbfhki5ztSsBs3wa+zkfGLgtp+lOkHJTm1CDU9yoRED1vb3vOF+kvOwg4UaIejnoDQ33kMLzmJ
utVJlWfn20DYShGgmxMbcnMbaOQWeXcG9fORIn9qLvJIckCcwb9b6K6bnnMWBnlPAksxA+jKlVyH
BK23/9ceK3xKK/zXSRVEj4ikEaUw1YtNlTK6b9ZRtlo0Wu9CzfguW3LjmNq4jNGp3xpIa1+6zg0u
aJZLm5wGXXFl/nejm9ckUC/PM4rQso4UioQXO9xYSpofySC/6vIjxaNuoy9ju2t1/thyE9f1XWoY
ykm2qIrIjkOPLMLsUEPfdawLd9qmFMCgdBBq1w1I9a89C37jrUiqD+mRatVXv2yOKTrbZhmfqHoW
C0kpNwGyX3ip4pz7KvUg+MaQzSQxhembC1clARwWPUnrQfsaEcfezwmVn8630n0nInExtMl8RLTY
n/TmkuWtuDjc2qn7J4wiHWRfP1RUmJnl16CGKvJHx9vkzsm2UNpI9Ohoidw8yw0KphRHT3Gw6eqR
k54NoZtAizTOFrPT1oNBSE36SavSN88dQuXQqybDCeU3WLJs9663YfbyNAizFtIg27NV8YM/XCvo
HsOQkqsc3fin216A0u0KQSj9SQmwmihI/2K9+Q2FBZ27+ESmuPogODssen7+s6dF+qUqvUfZX1Mw
T9isgd58hqZCeb/MhtJ+7VoWPOTpeOWe+2/D87ILKM92kgehk7eZqM1740UCluR5r5775J7sk1bp
13d1+LsV3q2vsUXto7rVh/pWmYzgBDYT0FpYz2KY41p23frlXmGL4NS6ZrP1rGR6NlP/pJTVAAu9
f0qAT8sddB2uPU5tuJDOz6Q5Pr9Ei+LJQam1h9TnHSKSv5zcbbypAmQ09gRI+E3teSMNxqSDOfpr
hMsnPdtZRsE77JH1znXA5OjFILa9W2nP/JTKFqW+fCWbaWOJo0XYZiGbzZDwmsZKIagjtKQMRd+g
6BI/SqOnFDWaW6N+pwhDe5YT13FFYHVuhjYTo/SVU4SnRc/6RHm8RbkeRNDDWVY5yuJHFQhQB311
Cnm0MI03NY6nuybJSrC80IQrdk60FpTtTviV8VaXzcdoGelDQPzz+V8GKdqorvJCt095u1IAdSas
lSgI7NhRzFUkd/ppxRPL3tmGbW0yRc+3Y+bD6zpjKmTTQN1tLR++sikECgBTFlaP45iaYN08ZSlB
nypsuqTerQxGg7F707RTjsbou/QKS5JndekN7547EkGfvYwOjTq85OB/8zKUSlvlmh0SDUm6N5PC
6nmGUrRfh5XN3w6LV5P2xaZSem016jo4jr83sbEtiKkAEfurO9N4ji+oeQPkYZVHaaBMIj8jst0e
1bKDUyzjv8xz5gWucnuXjZWFjrJqvXdAKdOmjj5jBwQVFDTuMXYc/X7oTDRGZsM80q/j5AU2iq+R
GulrOVI6UDL+NbLSM+M6stDc8LNKSYkWYgepffV9hqlYfvgTKB8k4WVnv1iNh8BM10enulKSu1oZ
9A1w7OKJSAu5LaeDCASWDTkqKcaPNpyiN0EwfpVbPdUbpo8AmEX8DvmX5BI3FFUEiDx/RtTKEbuP
fiY+yAClRNgj8qpVbEGoVrROt3fr4oNFf7aqBpNYFHDNZSBGtHUB70Zo6f7ULO2YxLX+kWfaXEli
RWBefH3nuom9KwyNJFFELNDS++HDtIuT5/Fs1RT/o+WB0GqWd/YrrXjunMhflmOS7jSUwJ9VUlXQ
tHvTsjTD8rkfe/VeALbjL1s8Sw80aZCHG9MH2WXXXoNIkRvupf8UQBJZZVq6klaC+DB3Ds6jPJTs
csNhBQtk+yhbIjRgcI/U4CDnjqJa2dhFbK1kE1G/4tQF5TfpOxRZfc5Q21y4lDyArYqyZ0JX5y7N
i29GBNzMpIj3UCO586pN+aZptOLb6EPVx1XMRVHm6nupfkp3RXOj7eCysJdNV9s4heg/CqOtdvCj
AlCZJx27dCXMOHvL60zfFzrE9HLSTrEOBX9GylCFhyysuS/rIrkkheksIzNnAeF0kJEXnc+jsOJZ
TTT5UooivQ/Hbk0Uvk+W1NG0O7frFRKkc/v/OPg61Xy0f51ACzqxiEWxJ+BBSFT0y1jvvJdYy5tT
qyH9KftzIIGrMuiNq1udD7+4CTf91c1msbSHiqg+jZHBemNBEvHPKBHeonG09tiKyXwDgU9koIle
VdUL720brRek0c031gcdSqw5DAdz064sa5EQKDjKpm+8dIEtXkNQbechC+AwnCfrbAtlqXaVlPGs
rDG2fzQIFql6TnCC5f9dDL3xNxNm9Jl2U72UtgP/bCKUO9+jyqomJrcxEFsE0KnV4M+S+BtaG2dd
jp8Sd9H2Uf1nmQP+GxzRvwxGHa1L38vPTjminoLOyi72G3GfQc6/KpPQfyVB9COLu/BngByhbnAe
laajnOQO787831PKwniI40rbGqbdIqE2hacGxc91BDfvszrfKEhjDp+K3WyUipiYGXjdLjFUfzcq
1MWLRjdmrmh3V1YEIWRzNLgDwiwRX5vI+Ro73UMGQ1r7gH9plivpSi1i8yVVB7LlRp7zfKUprHig
aRdXZ4d09a6y4+pqtetA7ODa5TudncPCYZ2XhuJqLW2yJ3DPttexhj9kO98EPCVnziyR7FoXjWB5
Gp5XIlStKePVms410EGnqVfrlMb+lhQ7CLD5QLVDIiSqDONqpT7c2sKyZV2bYaQaW1XY9rXJs03b
TsgPXcfmQz9tdcv3rlat0weoaCtzkY7NvnFLsQOC9aKJAcrhqsuak9zw837txQYMcdNw/N1DuoUh
5GYk8tKtbDYlkqp5aKWrYvC9+8xExNNDFzTtSv+eAgzAWiHJzU0VzMK6c6f0k5ugiD+dyNL2siWN
tuIT+s36TfxP1zglFgV6kdeX+TC3jdDVZz1P+8Nt7maKlDs3hD6JOn4ATvMAP869VVX7EATPE6Pw
iiWyinNmBc3d7WB+IaK7SikeEqH+eqp9wkMV1H68lr63gzl6sgeKWR5v/W2gZAfbV17lkW9zR7nu
Irnga9c5nCff0Upi2kl73SiR2R5DL4Q0uoQl4a/uNA0tsZBtvVRvuxaptIIHLwQaCmqzACyO113p
KspUWYSi8a6W/zCdSCNK9gJSC/Mhx3keO2h5K5Jtc1TcZYA87xq5AtZmyUQdEVIlVcBVLpu2laDM
S4HciQKS4LWm2FH2a9As76taZRnbj9O71qDeYjduewrL1nzJiAbI/iTzhv2EKNt1Ng8qdnIkcIUS
A2FBS4X9UW5KEXvHet7IphCg9lQf2h7Z11cVSWpy/FSbw41LZOovrH2SIiXlIfTNQxiJOWlAXa5D
Uoqovy0B+BJ7Ly1Ij1+9b5j821Ser30NkwOuY+vAOkDtgWwBuN3tOOrKEUhD6poZ3DxsRjPKT/28
kXuyLyJhtAocRPx+M4Q8kn8ZFitwEagItP7WLyeRQ0mT+5ua5fL1iP92MDlWqz1wouocmSP0mwIw
26hz8b7kRboxJ13plFLb9fY24ki1pGK6+fQGctaqp/RbvXHihUUhzpOCfsLeKbN026Mb+xr5yaNB
CdUfU+PHXBbiVw8vFP/Fw1cqsRonAYWtp2dHrxUEr0SQH3XVgWM4Nve3LieNbRC+f7vcRtR60u7g
Gz+58ySy/+rsjKqz6rJKXVptKx7Gkic04EtijcROPNJ9tbMroIFaVKMlHq6dZU61vU4Jp+wrZkNT
U/zLO7a6ktNcDRoiERTNVOsbj9aANuEyTX105v6m4roScMn27yxdvzN7/WKX/k0DAfBv0/0+kWz/
Z04vSf4lKb741/Fgl0PcvBqWHWoxxAGgC05R/QpGiCFGLSOzg7THXRXDvW+ENKWl9Ru9XQUoPSws
fuWN7LRr2yAsMhrxKqkj1Dp7QLvgUhEoRlDS9RLCJX2dPOruu7TJHuhiY6gbvBzBUfxln21FJqo3
6QyesepLCFbgUlxN0g7kmmW76jrXY8g+M1TjZYK00U4v3H6H3BkYmCyj6gGN+1ND7GMXtuNb5Rda
z7XrspUW6UOVuVg2WmestNlbGhxKUDZFZ4wkpVP9UFhJ1zz7WYxgU6VSMeAGT5CaDx+IevKaZmWC
PHRVb4aU8sIxb8bDWCX2loVj8ABhZg2Rmam9Jrw6L3pq/P40YuhbPKsPFin0qc5geGCWTG2RpFH7
rPgk8TqjRjLRUdO9mibxXpnXXWpRFUiXjcNz2cAJE9mAMDU32V9ngkOS4Iov/uxa/n5plp/9KVsV
hijvDEsnj+uMaUl26K+23JObJmqKndkYZxPR65P994bQWnCihkI5ZpGrb1W3+ZDGW/9vvtNQhTO2
7V/nuA0NE2RCRaav5dy3frl365tKNzpG7tOt5+Z665Mnk0wnXXEprJtPVnpR8hdtK5RwST5YzckN
vWKhOAFq8m7WrCHKK1ZT9ug5wnpSCuE+l7n+UDpjcq+SSH1uWm1Cy0akd12fec+T36KVbgmH7wCr
2fT2xmD5TykSTW8cvT31cmi3zTPFXa2dvDD8Lo0WVWQXn78La+4jQnjlPhsDym0SufWjjKqapAPL
INtyN+MiQouqFnfWMHgvme9840/ZI2NAS2+1pyxX+/trK0RrFZTKw7VlO7tsKtRH2fISIiR2al5y
w3lT9WJaZ72Y7uWG8mAUEXxDBaJAX16ZX4YaRCWUx667BiiJclkqLVqNsB3cg7vbDFUSAz0Lwi2K
ut3x1t/2pbfODdCXXl/lK/CH5lrAifMgAN08mIWDwAZV27Cwl0BL5o1BVOSUZSSqfN5GWJXS1xrB
1qgndArmlvSNI1Nf1HaU7Ow27h7admXHCL2r0divMiJbn/GKd2f7s25Fu1KTDEJWpXTOY0daTRoq
izuT0agfXW8ZJJDFDy+jjm1sBCrofocuyS+7sQUEl7RuMy3jAD1rSDjLNS8o/n6mjBDUUjzYVl0+
w4BUkDHLofLJzfI5Y4GzrdE5W0lr5gzWqUbKjWB0KpYttXduGzUoP5Cd7aNwWiAWB1tR4GXbWV0z
W+Qt2lENJH7XTZL3vzY/lcnOlrmmBHdEhYI7uedPRfhLUxp+60vnEaWbx8VCDtGQ5+LeYu1q8lBD
GJLxGDO44kK1vuuCKH7ULHTKw6qpPpvOfvYG1XhO2sGEX8r0N2nZ+W+Q+BMWKOvPakIGOe9GcYZf
xDgNZDuX1Lbl90MUqs2WmtVxnYPyerD73t9rDUTPZqP7D/q84a0JKTnDXFUx4f41GFgW6U1/lkbp
xiP6B+Hr+CDnkBuYZAGBBxvSVODSQnN6radqE5gGbO9l2a9bEun7wWnjbdSBCPdn+o/YiKNzUYXI
8zW+TSSC5s0Qzs3MFECfjBHoxd8jFPhFTgrATafKIfLIG+fdCPyet57aQWmmLN/69tOeu2F8tfft
HBwkS1AtQDAHO03NlKMreuVYQtFzbEBer/sAvhJpkH3Samm85lJhhw9wWGRSYS5RKI279wQIcdcx
o091TC9NVUFTDLRr10wQjKdVrrzDvLqUDrDNJKu2SkzUDRnp50B1gpYHhKLml0xTye9eiek9YVHX
Cbf5fWxb+j0RyX4TZEr2S5+01nFYof3n1ZvRG7tknfBm1I2Dy4XJWLmx6lQ/e8WzbBgFN4hFBugP
tTLnT6ceW9ShU9heTYGE921UNY8PjBIxyNF3ttIgT8UH+7AgAx0tJB0UJCqgNZvwdSwF2mwlpJMk
9Ak419O4darGWUs31ydFgDQGz93Z+v8eBflt9dK2zUIx9O4BYaPugWqE7gEKnr1HJul462+jnETx
NLm8DuImDUmqQjdJaaocJPv5vONuFIicRkhP3ZPtJsLeu/abaqnvWVqYP2NvCyWZ80MJmhBoiFu+
Oo1irzoPfJ0RhGLf5G63A5ll3Ftl8zWab/Qd9PBPI2h/MF1wgsku7hfuvOtUWXgKLbSFIz9NUDmi
72YQ3YCIdqLOrIGAgRv3JGl/JKcPNS7bQKUqSLZk/9wlvbwp9LfXxK+eFwD+ZpKOctT9RyW7ABIO
n+SG8hllFUPOu5FN4KJEBPxq3FYxNYpUsx8bTYz31pR1zy1Z9yUyCdNeGiMUpzZTCLOOtKpOOtxl
uTEnLRhaZ214GcFxSaPsotICqK053suW5RNj8Jujz+tNjn5Wnx0k20AHoHQFLz+xiH+yEsDWx1cm
WQqG2aepqLdHCg5dAscd9jVMV0+uC3OkrujuhiXv9KSo0Ha53vAyzi3Zper6a14V6Un6N1yyW0h6
eOrMHi4woscOvU9p9CimqPUVSDF9GQ56dLahyumzgbtPmT6Oqs3q0YyQHScpwgn1j5OFYA3kp9w3
H4e6KwFX6hAqZiN0iUr3Dtz6PYBC/iE52NxsHh0YhdJxJNuaZs4WfkB4WxBC25hFCkigVADp28oy
JD25Ix2L5DF6qJ7PzR15gv6bS6DbFCrC5ughrApeZc9yT7GAG1Wlrm10m581hlxuWRvUD6ek9Yk/
8ZQmFEvkjEdyr/romja+uXILnShuMiPJd87wOHrzisiDBC7g+IscqO7B0Otp+aJH/p2LdPKB/z/V
oXXyx0xQdilVI9hDo/nhdcH3MA68rR9pHmz8CrEtXod5SkZcRdOLFY3p1p4BD24z7OO65LMigOpG
Z+DtqDMjZfpQVoa3CdsHnfJiCrm159bQviGe4y5UEGErs/WJdlJkWaN1tFRHgD9IaS27nn8P4YM8
XE2iiVHNadUHz0PRVCVPuNAn6PxB14g1oGdHOZTQdqEqOKBohj4vIufx3QBscREW4tQSjkfTIEJ0
OdcADBpIOKNeuIHbNFv0JgBTOKOWehkBdIo+NLudvouq3fpWtEfp8d4oa/XOg4d+wcOpW3sRmq6Q
J//02+91nkVL3n1/xIPGd9F8oMK5jb38rcsAk+hluzGoOtZBqy36uiwWuvIW5MnSojJ+wTv2qS5C
8ztVanaZbAy+mdyrycs4zQ+VZcLKMl+pBqgOQI55O6kjdWFSjrZRFaVf6lOeArCyvumRPgH4Zk3p
RQU05t34AbfVukTEnWu1a/ZVmZxRGG3WU0DezkqaTT0UlHL63Xelz/Pn1v9ZeQmBxLp5UYiOsk6Y
ziVcI0sK1+CwG1IeHpOzUjX9DB6TTzJV8Q4u3xGIZP8jjYP6rI1Gv+rS57brtBfDOXQgKJeKHz5r
1IWsCqi1oCi154inuS/q/GxOw6GA0fQyJdm5h38ayWDfXE8JPwaJ3m6L1E99iIK9V4m1o5fm3i9q
g8qX/hE+gprFp6i2kR2Wi65rH4B+rMx67EEho69duMpChW/xf+g6s+VGla5NXxERjAmcgtCAbHmQ
7araJ0RNm3lKZq6+H/D3t7/4o/uEUCaIUskih7Xe9bwo7Ya7vdYkLJd6PQD/kHirThc5oM1VsRoA
VuxnyqCesTfGktasEL6i64pql2x/ar/HNWXvWT84YTlaA8O5uDn22r7aZpAMrTj1A/XJVaoCkpn9
pHLEeV2pYzDhssBOqDQ8KpkFJgoT0QdDraZizWz7BRWHGmYQ8UNWEaketEsLwT0Xs4TTysuWurfC
+69zq67SUdViPKHWvNQNgS7UkVy630XbT3/eIK4kIHvdK2fcrSn2qMJJbrasPZSTGWR1mLipfrQG
9UnVmzZESL7yhKWOfCrYHx86kHanQV/+MokJymRW96XDL89XWBl4zH5xiM17rlSxHzV24CSF8+e1
mocfmcMGbrHxZ6/0XyAC7ziweTo5vUuM/0xgZ+PvpuPPk7jrc2OKNFQbIP9k4KG0+Mhm3SdZ4O/S
O0fUr8lbla5tgHV2Hsjhb2nnhDAAaMAMa5pgVVLnaZTRpVydLefvJdGSXjVjeK8soIdZ0/zoqwLY
RdTxxys1NA/R+KiKZCSFT6Ja6+p7l47/xNLsj4WVilMuSKg003CMRgyB+bz5tSznk5vyhZRN6Xp6
aY2Pbc2XhXn0WzmR19dbti5Rcsqz8rgSUD6LpHsoy1oecQV8n6BXJVlUhqtDcq2IsfW29PyIL/WD
bOR9wZ0wULXxuYm076luE6rp5FVlv+EP6zgGVC5aoaIDn0i03LwUiYrlaY8xvVbXngk6T5X/6vhO
AXnIZr/tioMbxS99ZWjnrMS7drAOsvVqu7urRfLRmmoKpXRm6+uUt9QWWBAaE0DrGG2qdMsLJfHF
IXfy7710AZLkzuLb3UOD6ZsjFuElbqV7dtk4x5p0z21Asijjrr9V1DRf17I5RjNrKOpuVM9VIGQR
089AlFrfjTqmIouQ01Oiumfs1Hsi9GGtLH/xDtXxFPxhTeVrbhnTBa4CIvyEdDGT8+wvFnK+GicR
nzA0HjAVP397q0gvyvaaTT1jsDObRxFhpT4o83QAtPCBSdOMdhV0+eK4h6wZC+zHKU5Npuy6H8bE
yq5kR69FKUWIBKpExjvenZwCCyJLUDgVb+jlv5lhfVjT8lvqPTmw1HxAjH1tqEIE1gpeUkDANiL5
rQM1DOG1eHPSwbrBQYqwSyjkuYm78rlc0OFBFHlJKPw2h7IIShZ1B53CrAOYKVzotAktbYkNn4ZJ
bqtviJrayc+ydOKHLCHL1k1Gel3d0rpErNRgeeRamE0GFZrYUF/rLJ/O1Zwt+JoI44Rf5/I4pmXM
YpayVuQx7RG3bR1JdacFTQZFqOzjNIjlYztQ1mMmgmTqMlivbsOSuGqN6pxChYC+ULh+n6vkzU3U
51aSWG/CcCd/wjrxvevOoyJSv6oy570nae9L2xo+ZJYqHlTF5JuxjJaXoaj/trbsnLR2rL8rLTlR
N+/nS2OZ1oGSV3yZGS6/zxaVPil1Ld8pK+4RJ6N9QKcKT3OATc0ENmD53mrfZzEMMBMS9XudWgMs
BgScsVWib67X6TvxdDZseTt+1zCj90pUUt9dqyO2uDrye1wzRMxR0X6nhGz2tNGUz7FihOnCCgnX
TZeAhB0d9maWrPqtUqgimtPva59voBssSeIl7o+tOTPJmmaYCvbEUWyOt75Pp1vH//U6O/KI4Iy9
MhPQoXFLSi0L23pkrU1EyX1WVqm89Tlf2WT6o+BTNlGW+0M+T16jaHkwxMYWBR0QaSYS2W/c8QuZ
Tc0XSMaPqqp0R1ytfjpjQYq5A6zbqsCZ1XU5jlncAyRvhN8SIgXlYxRPrTXZ3pLkRpATAvYMjAX0
OndfYOZMx7W5jXm7nIcui24r/xdoOw9oFt+LNEqeCaQC4GITwXJDUZ+0eJA89uuzMBcm7FoCR1GB
io/JtqiO2MmqYzb4FDP0R8Ox/HjAS8BUjfxJTEN9cVfNCbV0NQ5Ts/5TD/Wxl/V6aruJFUXjfiAO
Pgxyyih84fmPVhS/S+sk/FcE2hBnomgEtTaU6ShPYy8qCLRi0row5FOMlWWUDCURWC/sSJ/hltz0
beiOCwJXohzkBvk9KI20mLgTCh8ICPjVEFn+4Ja2p5Y1iUimhx7fl9epcQmqW+WxG4zGm2qCGrUb
O4e8joXXkVkOurQRBzwLxxC2oXjMEvAPTb6iW+gIl2kmA2rFEhpsaPZQGS0iXeNhUXorGC28Sqjt
aPEZsi0+2ZMyzu1ZwwUvUbro2vOoenbc/DbtdfAtsoznUTUe0jQjhLzYWoDZbn2q46Twzey9E1r7
HC+z7hFR+4fRmwzzlCwh+MpxGTG66WLlCfTAcJvFrHgV6fpHsBVAUTGRHVzVDdOeer6aME/ey2ei
3YgbBoQ/tXTNc2U10cnWNDgMgDG8hvJ3VctvlDce+UnMt74j25ijSgzjyKn8snQeC5VVYKwU3uio
MP+6KDDEsnhar4S9W78nibAfql75K2f+ULOlGY9m01ZBt+R/OgP9jsR14ZAPz/Ugs4dinGZPyRbw
Re701DPv25SeA0sUZViqZhQs2IoekpFK6SGKwmrCji+xlb/mbE5XuP3GaW5SPx1my+8SfidDAyYP
7BYloAaB0WWuL84yThTp1O0DRLqbKtlSGUhFDBBRupJliGVZkSWluMrZnUMsNaWnybE7UWQbpDMM
UKdN1nNpFR3Syuat7+oXBXCm7wykHe2u+6Elhe4bUjN5wgoePhfi9DBTJQdl14nbm9hiogOopGDa
9EuUzi/AZka/cdMkpEZJJXu1/tN1Blo5lgUHHgrsORZG5XWek4MY3B9FVJleb4/EOvrjNBfyOncC
pms/32ZEhhUD7LFw4g8bTHIwu3rjZwAx1zkWbIZHviDMZY8Ct9QgsYuPupznQ0vILCgkivIiRU1Y
KzHmiXrzUM3pGnQRU1QpoGLZkVsclWy0/b7MoONF6YkYXBHma3URqi6urPHxWrb6swnKztA05dTw
IHnR8lwg4JjKLHnp2M/GFolmDCeY86kr6duOHasKHNLW2dk1RjyfykZohwyBjZc4vm1lT/g2Wyxv
OsChKCQPlp2/pG5yxapFBr3bg0YzS/WIp611Xm3VpeIX40LGcEppxrw8gp4K1kHUx5SUtBcrfHPR
ogad7UiPcuXiiCUEI0mUxEGf9T+0jS/YDt1010rCQvBFKaXUE0913cjvDUHsKcrmQ6HLO38qZ8P8
/ST8WWCJ0BzixTjYBRqZmKAcan1bBlMhs8Os42VqgC77SInPUOfqK2gDEbX30h9ZUhxbC6JpCwkC
dXjdv7YFJVwGiUCXnL+cUdAXs7l4Kitpc9CKbfz5BWZhuiZZ8aJE7eqPqhY9Jp3xQ5jk4dexCbMh
Ty5Q4k3PVJBz1WQzGvtqs8uk9PQ6GupBWwmHt62mMu5FlM5F6JTyLuzhmEIMKzyk+60XCUs9qXDr
wrG15OfBWlFBmHU5HmAIvERuvh6p0Zx9fKVLFrIKO/W5zBACuO1Fy6YhnKdkDPdXX4dYmEOIgSsR
m4Enc7YJt6NvPy1V4Zz44zahUahNKIh3HfsVY+U5X0NsTleYK2zaXOqS/P1uTk8yYCjmU0uC0XTc
K9ELxyPUf0s0V4Z5W31IpySAUpmTPK8pLkdM1P/oTrGEwEaWcDKGKhhxq/FqoZVAhK3K40swL6NS
jIQXTvOyViGzSMUmaI4Ca6g/RIoqoMd7kvsTauks+M1m7StpjQ3N4kThfmD5yjo0zW8WYfdjpKgy
XAeMdYrJOkmGw1BC9YO1wLLUa2X9hknh766vhs/van+1f03pammsVKLV8Qg8JqcI0B07WvYZ+ytn
a87sOPh7H2RTzXxoDmKOplDE7xQ1NQx0gTbUBrsLsrKunYG2iSvN79Q2v/T9SsJ9PWhT/qIpbhZU
M/8xkm+W1mwkCFbwXRdFPoPU9gFagHLdLVcYLpKM8/kSQbZSI1DcRXueunaj2UaOB9Zm6qlLVFis
IYOdjXD/BMA8yAvb6ztpuyZkYtioOttLUPYN29/IwLsRESWoEMq/3+rKZWs1mcRrOkcLETroYUKN
ud/Y1LG1v5y1+EXcxeGbjWZ+ubrlsDumXemjhzdeAjSHv1Wjz3Uot8Pe3A8mMA9+5v+/01Ej/vtq
zP+644KDuIMSWmsmvx3FDzYnA4DGQheBUEwAI1V+xmrYJanDBXHThysUQw9TZk+6En1mYrdI7jiM
KP6Oy58kghcF4FBT+gcsvdJLoZSpJ56GBir9kI4vVdQ85IwDYVUahV805c+lxM5BgTXmAWZUwlV/
6koXV5FVcQI7lxD9REI6Ic7WV/B/FWP3WuKEGr/YZMWi8p7a47tUHeM0bmEC1bLKcI5db5ZSvy7a
eqCE353s+yB5ht3RQS9Z1m/uXgZpE0KMKaQcp4tSi5xHB35qsqRAaWylY9VEnNEF3tCORQizWz1j
JcOyimKsK1/NBRaMYnkrWWdPmRFpOYbu5W5s3mfLq5omD916/cMf2/YXRKsXc4JW5ehZf0hJkelT
796mZDVOBJUbqsb8jC3EwZJd/aSWFDWObKP8pICrPRRx/WRlZJwxp722Q3Wi0H6FoYkIbazTyDPm
RPPVjtTxmn9H9S+vUQVJNoKtceiUtX3IAWcYGjy/hmH2aM/SuRQ9tRuuwk55tdb+95wnJ3vtTyNi
mbttJ/WJR6A6R8TRP+oqgpiQKT+HDZppOtqIYjQpborKvqdzx6Ap0uRnjDU0kSS/tmfzxwgrVESp
/bdMiKcxL+iVIp6KiOVLFWetJ9Xl3Jqd+EVk3iEWwBhlq/1wJljySmqQGpehpdCKaMmhjrv8oivk
NO3SXM9D5K6nldTBAZWmcViVvgtYPh7qZspOarvFOwCAdhWR1j4ZxA2hP2DMZHzF1eHFyOr0R4Tt
OJXgJBP0e96o9Va8AhDTEOtrN6k/+k77Xk19e41GCibJ9pOHqUtKnjMXDtBUHeKcyt8ky0uKW/OF
QSrol7K4tmUDJXOL3i1IfSdDtmd3lMq7umRB4hqEVKnYO0RDEcBhjd9RCv5Kemd9NCW2oYaK3eEy
gut1hhJlo1Wnx0LOzg9J/Fq6Dtr6LlquBD5jqMjglEYyyGdjIUKNwfvPzp0M385t7YkdgHGRTdqd
OmrP7qnZU/VOJvyvVM+m5WZ/5MIPhhCL8eLWRQMxpTTPLpY/L0YbEdpQkup30fwFK5CSI00bb5XC
vaM2xocvtSkYbteKBXW+PhFi+LPo/WVdkv4+db3zMgC2SCv0zMvItFCkkuFoz38XfNhwz3nn5NIK
76v9eXq/cu/c2/thv/zr3V99/89b7KfFGu3jfKSXygV3Cpvqj5RZ5fNlPWksorf2/mqfb8ZU5aK9
/V8vv85/Xb737Yf/1bffZ+9btL46GGoze+ztisJDEtwwqW4vVZslDOHU/+k1RpMFwXa+UJDsBvp2
fm9/vvXzmCykARVLOcZ50ob7odmm2cnEVtLb22a3/E9bSVxWkWP2UC96/GppKo+DUxo+IqL4de9r
SsHonpnTae/bDyq16Wo6RQ+fXaXIn2OGsa839ZPrXkwdmc/Xm6puleR32PD/V1+mQNrVRvXy1ceO
E1stYTzVZqEFqdPEJ6uJYVorrXVTG1O9RRiVMvXN/U/paB8lQuS7ripzuEZJGYgqES/1srJ9ihcP
wnj9I0VxccqMJj+TGKFqmerECdScprvjYZQFsZSoehT12D3AfT45zLFXKWaWSGteXKgcO+Vs+a+V
tLsTcJf3Shb25u2hBgrbLoaVWDxO/Zyxwlcf87kPgaGUV3di7dmyuTmjoloh64HKXJQSfly9/kxs
rOT5ot07Af3HqpfqD3hr1SGZRBWoqwaJNRnYYg5Yr9f5jBVqW51MWZPpUQEyaTqFciy9D/k4qu+t
PSEY7fOtmoJIUlFa6OHN2PieNX+MbujYKSNoHGLrY53M5lBSO/dapEAKmrn+RSwfC6GtS8b6cHOh
9e+t/UChcHzsKP0+7Nfvff2gv7vWKB/21pjWKxmm+bHvFxedWp8c6jKfXqskqiiDTadAwVnide9L
axa7iKNue8sd2vaatuVfMDT/uWCdLRscxogGZbvHfij1f9PJSl7227jNml5ULGy9rwvGodmW97K4
7H0tz+1Dr0Q3F9/XesElgurdZ20t1VcFouLRduItPMGwvffBJ34pKzKoe5dVjyts4fr3Pq7vXem0
Lr7aaPppb2ZLV79Crf3PHar8qOgIlXbN6y5yRQ76nDWZfc46xleQLf8juv28pMP0xtSib1/9//s6
Qvx4KKiGftzv93XhqKX3mWwcOxu81SA41Y8gA82LMW/8nBaf0L1vP4y1Wj/22yHOFIxa9WXdmE+U
5vzfE18Xa/lqg2xVn7+69lf4vtePX31OVv5VXcnqR6au58gOBK1OyjiZ0/+8+uoTSo+IQLrhfoVC
hunzsipui7OiI4bp9Qh0fmNGG72lf48JBAURa4bj3tQS4OfsSai7tq0Oa8FoE/lsscLt4nRKynOW
gBHem1MyNJc5RWcCqom9VyLeDbdA34Yd72fTJKl+1juU+/00iPe5ktMZ+772sF8MPz4/97JZDrFJ
rfzYCzuMJIsSkROdAwGRAEkrxJs9VmzB3ORjb1mllt+3PMHeSp1IvOG1BiWpL1/2rnqIWU2Uzfqw
N1FMmX4+Wz9aOA8HfYa/a6WYEilDqgSW6zpvGkujs1qxqNubNagX+GsscvaLDYaLZyoYrvvJCEXH
2zedn/XoT4vBc9U0z+p207xnudu7bvWwX9gCdPWjZXB5sETh7X0TM0+QwNM/uuzv3bQZKaJhipv3
iW2fmxzdjgh3bturfqRcxDeEvp7tojvij1Og/YzTUwUt5C2eXppGlkdXafNjMW3cy0ncCRJYJH+1
IahRZb0r+Uh0qlC/4eTC7L5U5bulzQvrfEY51xYFa3HDvq4p5c721hwVnDgGN/oAu1u8IxHGr2Qw
T3urbSb5ZhsXRsc0EGt7slEFASrWXcq3cu08V1Hy3s1EsoqWlBRlNPpZA6nrJ+QEtiif7Y8oXYK0
MIcjYawtNuawnIcZOBgV7NUyPrv6QWxVqEId5ct+0IuzYSpPRiW/DbqSQuZvlyc+NBiOeiZeXbB3
UQzKIjOSx34sGkoNdRiCULPqn301PkdRq75lMaRJFDeeNN3oXhLXylvW6qrS8v0sGuqi7bC/SrY1
hqjNx7iKi88ubY7SUDHG16wrfjfCMc6dYVAqbsGHW1jiXsu2/M7au/vtmMltnEvtr4TfkLudxWbp
qVtWjwV5RQ6775FLWLjq6dCn4k1/DbrVix3Nejez7pIi5P2tlYDhlOfCtWA2ifoqNbU61hpx2krJ
qgABS0PSO/3Gog8TGsC0ftK7iRdR2fVswognECDS3zL5qcarOLmdtqnzKwfCPDHCCsc9DGsdgrYq
ylh8C7B/nKq3aci26sIiCfcmHpCPpF60ByrvxXM0LOShhqmlVsOYn1NpbvVlWXdEFZyduxZGiKVU
Z2PMKz8rhDwT9JOBuZWVszM3Xln688+v5CBJUBwQQQWZQqKfpBYW4XqfErwRnqm/TEr/Gq+MQAZD
7TGO9BoSboXqC4+Fd93uuyd4/y8Wu7X3cXW0l77Tj/s50KfudcBO15vFn4HB+d1MbPeOq5UnhG69
j5ax3Feo/vu5GRAcsWbV31sqvMXXdiRyv70PN831tdKrYG/BgW9eOzc/JlFj4W7XKi/E90/7ucG1
1BcbJ8PPVmO2L/20Xkw1V8Fa6Oe8LdZbuR16dcKhs9cJ19Bqhm48jo4iYBnp4jbrms2edyk9Ijow
A/ZOLGfELbOYY5alvJY6dhXqpHE2Wvo1MFMMUD/b+6n9QALT7Orxtjc+b1W2HRD3riaMWk7JeRrB
YjMY1/gMWDKhYAhy2N6st3+AJIDg3ZvsmawFciKac69z9eqo6wVm+Ntncz+jyWYMUyu/lcX43ayz
+lIS8bqNY/ufAwRMO2hy0fr/68SkuvOjzkf5urY3bM2AqKy1HgJy0CLbXdKeYNCsZwADMI58MnJn
PiYjxZRaocZPPEkUCYhxXR5S5FV7336dszTx0950WvOZijuiDNv7v/rXtgNfJIUClzGWLOUi7ZAs
UULFKYcq6ysExpRYTkVDEnnrS01GT0BAMXIO0b+VVvXeRG1y21uuu0SbtLJis8vJqc+UkzKJjI10
NbypotIfRWN/QzHSI3rhCqwjEHmauMbQSCQ5plLm68Pe1HqkHBTjFVjhcLZZquwSTS7K4a0JxrN8
Wqf08x/eu4S1+KksYpx0uMAqJ0KsE0yUvZlOuEEJcwtE7/+WsJqQWgyBJQ0XF7ptPUtKcPfW/vn6
WD8XopTP+2cvN53XbGUKjjZc327CokXH7mRvNom68tOsNoOb7bOJEgxSBghqa+13S6PxuWgI8ZJY
JrVmaZXqK20nQ0GygEDy0jJWmyCwVUFmKBZa8W7PjNFZHNs/ERBfJa8SKkyeMXJa/yVu8bEQCf3R
wLD2Scon9wqum4elau2N7FduKDiKc1OLKOyNNcGaTknP5CGrcw3E80kvs48CPNsfrHzx10vmD9tp
/lRlLbzazOdQa1Lx5GSob4j9pH8uJOI7IvhsDLTYyW7FXGUoceL4Sor0lM3rm1grwwPHiXyjKcRj
vw716pWtxs+bJ3Usyqf9oGBD8EQ01EBQ9dOG8OiPORXoztSST4vbEcEV0nNq6FQYmwNVLG4/XxHL
rxfZtb+arlAwNS6XN2to+dnNz1ok9Q+xJr+r1cEDMX8clyY6JiL52w5l/pTiJBBoha0cKdNXPxor
01i09kfN0cV7Ik6kxIpvxrpOR0NJs8BRimusuL9Zrqsh9h1/zbT+NcyJSXqntc8ailGybE6QNYDG
ZpkVEJgofnATI/9nIkmElYODFKklWWnzYOft7B70hPRSixDgta5PROQzUn54XvRVdi966MRkCbRv
7Rq7Z8sl84nwvQjaBDymaSNWmtDCd90YPVj/OFR936ZKe8UDN6QQvcWmqYJYXxMRs8BdEniZifeq
rM2lbTzN8z96zyLppe6Fc17KAfzhjEBZ+sQZlbOmkFejpqk9UjuvgweJjPA3Ug/1VhABO8BXEodK
VJ4BrfLC9AhiU8Q/2tKR91Vn0qZLf7JJ3CPuthMiphwUc04eZjf7vVRK+jhPsHPXtfl3pQym6XX3
n3iIO9/CTeGF5K0Gbt5KwtiqiMqnjXOIK9X4QPn5C4vr5l8TCia5oL/pMGAPbicE6+sGOMTUD54K
pA7f3Hh6VWstfW5Rqeyt/dBauM5QOE9wbLtiP0SNjtJldjfnkOkVjIqG7C87o40IMjGx4NFM9b6Q
Wg2ouhTB3rQAKd7KzH3cWyPqwvtkUIw9i/Fh7zKoPjjZqWgPnZNrd3c0elSeCIi21t6FCR/At77I
w/0N2+xzMZiZWbuk51qLNtpnM9yXCEmrmTYve6sutTgonKg67s2ZnQ356h6vMS51dW24p0qBQsAe
l88+fXG1y+hWAiUvl+wHFiVHHo3yeX9D7ChLkLfYoe0nWVXjsqKTfdjupmyHeSLwp1A0cNmvINQ9
hVENBerrlrhAhcBX88/PjDdd7afucl8ywh2Lpen3LrJhy8kkLMqEma7us39FL+BKs3Z6tRPxWkx/
Gnc13ohp+othza/ME8ZbMze/kxzQxH6OEK3qA6d0zyhGzTeh9ei5RncK9msrQ4/DFkdNfz87qWR6
1C61TpH5zHzfIIaRSxm6CSsIStHS1/0AHKUO2jyqg/z/9ulLWnpx6wLvFnr6usQzKq/Ihf1tnook
Ne5OPRj3fFUY9NG0XPZmprjDRVuRh+yXaJMw7kxgi12mn9dXHWnkGUrrWWxvb2N5RO4eAUSntq1V
Bvt1P+RZx2jXTfPFjjP7tYeNfpszhTJzjNVQQcZUR5crcZ7tHUQEkxdYcuxpor7yUf12AV/QHCBs
/s/95PBvXSpRQGU/wih9UV6ppdOPitYNn829rzflQWrMZ3tLjbv6tLYI7D6besS71vIUIdx42rvw
wiKdN2Sqj699fN/7ljUKtYoHY2/JXhnPvSVrruAf3Q+jWJ4axCGPn11UQV4m1v+eYVfps+3wmPew
s8Simx65XTLFxhS/7gdXTU5qbay3vTVH2Oek0jnVepHm/tptUWDZ2t5+tk6Z5QtLJ3TW5dnxq89w
87+uqjLpjU33oqXUlv21h6M1d+rrfuB3BMFjJFv91ReZ07vEMeIBoo/6OsZR9iA18f3rgpx9CuSN
rjt99TkHwv7z5027cQJYAUbIt2axPGCk9dxjvHJjDixxNC/DkSKIcG8J7KWwbtpOuEXyqvVmf/mv
vv1tVlf/kn0UH7SmLRH5VPbLfnAkUUKbggAq1OlrVAWRLrkYOR1yalTvMouae5Q3hNfcLD3tfWVa
EavMkJgnVd34SxvhxZyW0WW/2DScf+IaSrFhIv9pVNEHBcMsznupvMu1ee0JFD7Ce8WJKwdyayab
kQjloHg9TFd7MEe+AE4myKcOJFJRSmlC3tVFZk9d5lz2k3sXJjgawfvOvWjL1NwWc74KmWC7sk7G
e2dOTejOckAVtMTlo4yboGoCRZ2aQ9fZ8qBhnILwCAcgc/N6GTfjlmyM8ofSVANLtN86I6qphx8f
omZ8tMYYYntCToq6hF/RkB2tBOBBbrHTqVkBuI3WnucUu2WnQsEmL+oYUzmhJGi61VE/9KxB/I7V
R+X+02V66a2ohH2cXikkjZjN92wf+hiq60006KoyhSgm3jVpp6eYCYEAt4okHZHyOOpXdYU1hwWV
QXKB6iRHORWz/sG+i8EG9cKhMdRbORSXRbGVh3ZoKI8dJ+dSjhTAGcZ71k0Z2z+HfTJqz3JMnPta
Wlq4kNEm3tETTDRqr6yWnpopT52NASYN0XrKibqD24y516/MkWyGH9XxRUs693mD8C0UMYilNal7
jI0Hs8PvVJnABdfpB0zXNzJCh7TXmmMteuc6lriAEQjg5ddhmSDAC6O9Ai37hsJivkRqPx4bO4k8
lBrRbaz+cJskBLdieHCfJ9/GmOm41Ir2ULJWLa1ZfTEK7jy15YpNm3rHhkUPSmUN6lynJg+fmk6b
ZCiHSAaq6UyHzsb8snDkelB7/Vs84x+AYmoIYhx7W3VtXizkHy+tbr4rWdqeS2iND2AS0ZUwpwRF
Z/cPTV0TJdEn6rfWyI/bZXxASHAeJEDGXuZ+JZuTW87upTKWFn9uBFFiNBMccKmNkONwttpNERgP
WmBOuJgjEP4Fqukno1x5NsmS+3xbo48cbvChsxHB43cjOgW5Xt73V40jnATkWrAk2LEPBrO9Iai2
UX+1ub5QV2fK64TQ4KJsAQ+je9lX1Nq2rGaJws9oIA+CN2ULixVkRDr16rte/hyFcisK6nyBo/hF
9oJ6+d/VMdqQ/JvKTJhLmGtquNSt9mpS4WHysyfdK+SUo7+xW9+okvRhqNo4jGdWGKXG87sktU95
ZwNub9p+vQ1WeSw9YFLY6fuCP0Bg5MRQRSvlKRHLL2ezj58d3MUJBfYJodBPsUNHgZschX2JxwRH
iJhiGg0up1bLLVLyjUKAyp+y9E9XNiFhZPPMXD7mKFbAW8kjX+i/ssAiZiYMT/YBU46+tZ4JjOhe
hrrsEGXdHb81asyczuAhNupLIhkHM8XE82/s/GYgJiCrZ5im6sOYptpDvx1sc7FI1VPaUXmJHkeB
OaDUSzSdHYpiD4y9VhfEee74iLKOaR3/Ucg8QGJIIQoRyvg9WlPz0YM1Z9I+D1WE74lDTZMekwNR
Z8pTXZbHj3GHkGd9YUfS++Q928a8ybkoPZUYZJGpCf+8bW0S6sNCcfHT7BJgl/qwkBWOXwGrMH32
LQqlCFJ0A1nqYUZ5iZU02iyCsQjGVWp4zJ7g9VrER+Fu9Nl2/BM7UQmgzEDe6OgFIgazQngYnZLV
hrdPwbw3aJQy9X8nigZTZL9B5yLnk8Im6mx7+HypPqDpOlDrAYXyoGDAoqkK+Eh4MXEckVhonPvS
Lq9zIv4PY+e1JCcSresnIgJvbsubtupWy9wQkmaE956n3x+rZobefWZO7JuMdEAVJEma3zR3LDVm
27mbEEXL2kfYy59YaW42FnryZ2/CxS/Sfeu8WMEqfu9dlMR3L9aC08Gt9kfjendlRDdrNgrdWFpV
pxmFpVYLvw8AUY9V133H+8CAE2wHe6VMpvsBr6I7h8XjYiEQB6n+kjruFfzDxCh79LmDw/eRWTur
GwHwpRjnOKPDrKqARJHFFQsVbWCy61Zap8qtio2VYD0HdL0AFOdZgG74GBwgM1+cnE0pvUBzC+nY
l9LqXFZ5Cm2XxPGxnFrz2NeV9zX1XuEydWrr/5rtegfnnW+pt0BklF+R0W9zKwsu+hiMW71Smx0z
de/UAzw7WuBAwZ2wJaX4TN46CPcOloCdr5o7RoD3Hga/T+mARpFDCjGZZN+awWueKfZ1DaqhcG5J
m5H/2a6hiNWz9WD5jB29wQLH6GYAPSvPO/iB721DD/U1ja5vy5R5o6sBr6JvGte5jtk2ZfTxR5rr
+xw33Ys6I9+EUNQz9qV/WotDFFSdO3SLpTEyO+NDvASLeI6Zj9gJm3X7PPTt9NDGS89NyiuD9rmO
GOpWdXosA0cNt6nDYwQTdlZa5h9dnzLysKK3JNXROTSLJ8sY7cOYR8y/l8B372evg4fWavG+6Z5T
p0kuIdODS+o70c4oIADAxo6ulm0+64EBe8MbaVFYuA8grljfi/eDUj/Pus/iGmswtH8EzrTsJBgw
e9mRhioMLNG0Fq8rEJj/BErHfhHm5afCwy7DCJHU8kuQGmPmtSyz4NfgIHu+bAQoMxbb/kWpMNyC
I9HtEw+OddCDxpqCYWLG6XMsSyN3CEqfaajFtTGnJzWcR6gdvr0bUaXZTksSmYJp25s8LDN1AZo5
YQqvpEN6ctZAF3lmcQWRcRomGCnAlR46s3tWWvyfcHhOdnpX4QAomLlwIfBb4M/2zjDlcApm92FM
NY2hYJc9emzNXeKmepuBG33GawO0YfEjxNz9s5rjEuO1f7iFT+OWVQJnWSqoZ52ZTkqDcjxXu5dg
4hMGwMpTdr7URgM8YFApoQLY0wcpMNW5eZHTFLP2GtVBfs7iki577JxdbcXAQ9hSAARXzNsCxbTI
KXAnVuwt/nbm/aBB6a0BCigdwKqk4XpIjvj3MQusp2QO30Kk4BAfPUyBX+4cB6PJBTm3A6C9SzSe
Lvq/qYL6Vv2beU17bYfsWI81n0lQgYmT+EcVb1mWHaEK1mcn/FbkpfEFCXkUOcdPehJYp3RQPs0s
Aiz0VvVYmYvxQPxd7YxT7I0hu/U7L549zOath5ittG2qI1/aqjnCfwaIcfvqmvp0p6Xx66gySw2r
ABnFEMrwYtJU+ejaJA3XAwr0dlOACLK6O9hseIPlKu2bcEQ6/e4GR3sBtusija1MTARM+mltwdXn
ad/sitT2nmABOI/q9DqD4HsyACPYeYDfbZx8KRkYIF8ZAa0s2UyV5JzqGWO+MgOgqSjHpHNDxk9G
CvzF2uVBZ2yxF+9PsCOK186sm9MIW2QrSR1va/DGtbUJG6XBXLfi/7SdvdPL4I/JVqZjEafzFeGP
p34G7G1iqv0YIOXyGDRazc4wUphO76R7q7arYwkN3AhgZygJEnMZP29hargDUsFOyCZjEWycecz2
zKIfDdY56MV3WfbYhYDF8LR6xbSsPWcLZqZccHUhCIuz6TxGC260Nib1DDAiXJCkEkx69KYohr+P
/8mSfKmeLa9dfSkD7qvXQqfbZEVKKEDPRgc5rdVVsPMPk2owMAxf4wakgP8yNkF6CKDz2q0Bt2gY
XxAqR90Qz7ubroZghAQ3lJlMGNzYQcl70d6Qgs5PIUmOPye3CS7gsqx5z2CVXyJReaOtCi7ZSaLJ
zAoSLCz+3lAXoH3dVkdBqFSO0wIpZCwLcKgHbh00eD34m0TRlnUEcgOwWHt2Vb45Sr5L8Hh9nv4w
+wEU83LjmuWMElvxibaWqPNeoIqSOc7ZlJ2kJpaa3BlkEfFml7J2OYnEcHOfNraTpTv5lQla02zA
Iny2uPodg0Y9isKI420huQ9nMJy/uuX5jWbknHLUqGUPWIJE7r9EY6bIbGlhfCfJLKuOYano+M8s
vykH9xngsHGSS8rP8ILHMKoGxEn6au+V5R9yXDoGcMyXx3h7wpIpeClc72Nml5BG17yx1LsjUit4
MgH6uGF/pTVAu2WHepzSca/q9Q/BA0swAKPuavh1rKciOZJVg40ZUeWk9PFus5dN7xvOK1SD7z3M
xb3XhDxRGwnRQ5s0L/Ls7cR9HFj3Ocy1Qbdu4SJ+Zjlu2SkrLqnD9K/FWRjQ5N8PDeywDoS6CXby
uORpSAx7TrZ1JSqtwAp1n33lbuMVfX7B19EDfSbRJYCIQNtQjpXGLAp9wWQGiADMOWVGM+/fReVo
B0cKkMiukV9u0TntQUPZ0UmuNzYNa9TNLm6TL/OoX+TO3e4S1NJNYaXTTu613JWkLZj/txriKwsG
QJ6JHCExybs1B0lLYKQ4hjRdCEQT0ceh+yQP/tY05dasrUFKalY+NxUY9p3cCvmRel9zf9qg0Les
oDPKtaqf7WIbgtzl7f6audPPAK+MQ8ZogFb3olV5C9M2POQzROdWnz7pS9chn+0stp3jHMwggXHd
26jQOVHCbdATspK8+H8u/O43SBTbK8jueqjfat6eHmoyOUgTQ99JFyDf9w658ZMNIGv8lMLlvd3c
G5zi3VvzDlTx8Q4abOMVEazJucG+O9fmfeyG35UuU/frHaYTvOiOC6V77VzU/inDxPIgv6X3q8fU
ntUDGo39vG2y8K4ddAWYx9IPLa+1HCmx/8zzunJGOCBMdtIS+jg9MIRh6rI0BH1E2smEY702n6WC
Xc1UMPXtgATbSVrw2FnDacotpiXVPncGjI/cBVz5n9e1i/Tsh2CFvdwArrAAUta2N8f3rr4AGI3C
rhd5G7q3pVuWliTJNa9g9WfpkSx9dva+Uw1gVtInJ1DoI6W+BOvb+q6J3qJSPlfecPIacyst4XYI
tgJH5a1t2CCQvpAJe3NEofu8vuFrW5Y8SQZLK1T7/tAA0juGTnSQMlMau9RYj//YBCUtT01it2Mk
fYt+KJfkh7xbsy0rvN5vXQ+2cmzwp+Y5gCu3SYHHFCkgt94G4bx8OHQPommgM1Gd9AM+FOzTMy6Q
Jz7YOsagzmM+t88OYwPmh3c6KxazWmxaqBM5oJSh7q7WglWdx/I5H9zuYJozQ4lGV3dqULB20yMw
s2GD9yC8gylf7CLNeah3QVQ+Oln17sHLVaUd3F6nNS2ZazNZ24pUKYa0PfXYD0pjlKBeumuJ6Qn0
JTOG8yR3X05SgGecwKzQ7HofWv1W3hJY7eRK9F3u4BpfcwsRJZm3TLgG7yHVfbOFSxFyw7pYSc+s
g0MNiRd8w5jon6MeuDsyJnu5xxLIY4+X4QlCucyRp/RnPukXLzaygzqP18QsESjzupN0Mhq9dgtn
t0Q9dxcWwe0LYLR/QMrPznJCefISo6dvFzaMHQ1/zIP3hL2ce8Ms+4n94uN5dsilRaydgaqpzpnj
1t+nt6O26yeI9+tdLDOHnjRZPjOZm1k734IuJKQSeAFfwSUbjMQ95EelCntrUE4MdFFGzdrfdMxk
sAVetzpOrnOeAOawn3uEHolGcWRvMxzDbqOr2ywq0oKCPTddu3XCcKkfaiMxDnJ++V2+HY3nVn+c
jbw9qKbxLE91fbQSy7vuV2xM0WYsCpT+oZD/NUFbOw5Fvv2Svg3smJ6WONIwfQDjv9cyO4ed3+bD
PYLs5gloWnUR1s4QddWFtvC7DLPs9nzlSax9zPpg+ED/mULPNCev3lkQpJHFwPI7VgteApcefIdC
4L7klsmTkWYdqKw9WsCD/QLfkH86c6mw9ujrk7w16KW/X2/CWioxqfL/PxVjtRH20r28TzJSkB8j
ydtYfE1L7JY5R9h+MKBFmEEGukpnn1Q8FqWKXPY25JIoDpu8arco+9p/wepvH0r5ne9GGbdjy9zd
Agu4Y0MQeww+9DJ+ZXOEpWt5TeYCOZhtMJnf0VphPTnsk1PRhKG6l+q3qL98QSPAIHiH38Zx0lJl
RLcGa940Z2w5aChFasDElkGY/J01uKEkJf1uLHv79eU8wsS5Hwt03XriDfD0g80u1bxFr7dgE+qn
Kz/ErC+6q6tnudkyqJPYeu/XPDaC0LwOIICsleXqa3I9VmLrY1wL1vN9ODbKP3cIddCH0WdKx4mE
G9giScubxx1PmMYv5bcfP5dasYmUQX03jJRHeGt5848Aov1Zmmukqw6g6eUZhF2H5Ia0lH+PytG3
rgpQTnNyy3T3kQoSwBRZp3AfOCFC8JDStWCdA0qBBGs9SQ7+r0Gr8/Pt1y8t+Ub2WN+Z23jm1pgl
19Pzjv2Tf947id1qSfRjWg66nfVdrY8X+HiUorGx0dqv2ozUrPQr6+hBjv23vLWKlN7G2RJdA3ke
a1Jictx/nvXddEZqS8UPl/q3vA9n/XClYOnwMZqruxBG3/KK4+HMXkU13+aq8sJLwFIK5ExoREze
l2W2NVjz5gxPUOh31Klag+itknS3cvK16rsSifpmAEKILfhbi5aXZX3jP7xU6wu0vmiStx4mR/xn
3ofD/u30t9d1zhdyfxGD9ht3Lg5tDGuXsbB8uNbgNpNd0+/WKv6t+oe823xiOe3tCnKeD3VuVxgS
705Tht9q54Vb6RpkDiqx9RstfcialNg6IFsrf8j7kJR6fo9gQP9Lq5FESAobIh8vJ3vvDG+lCd+i
kivpmaVsptVZlR10r3hZu3fAVNDG17QyLzRySUvPz1goYEXJyiz3tnTkB1Y7b6V7YPUfSdYGZeC/
6Gq3TsNWWUOQ3qUoZ0iYiL/t5ElKsHa3kpSm4Mikf62zNoM170MTWk8zBk3KkoUL02tQZ3PXOXo6
b2X+mwAwYLkoGV+DdogOtzdebsoa3LrVNS236z+TUrC+upIMWEj5q/uW9IczSN6cJWAntITXaO3s
bwPrW7k8n/XIBq8SJm/Z2WJhxFhWSN7NHNdqcqwEMjBYkxL7UE860TXv3R+Xkg+HDF6l7GfjHlTg
Uw2VAtcAqcFKuaGB5Fg+XCWOeO2LdF1+lmTZSe5MmfR5dppVZ9NkjnWSJ7w+0du7/24x891QYa0q
MXn4UdGzonerdFvkyh1ET4w4QiZFRyt7mL2S7RjUXLTpQV7R2zqltIBx1uPmq7zIf61q1Wqwxzqb
rZOGzcE8z84JEsGwxCGtSVA37FZu1rRvBQr6Z6G1KRfdYWe2MCCjQ15XPixdC46m7l+Fs22xARCp
aNfIXZXnUmdQmfSqeC1jeCbCJ9eXBzy3iO60t/XMD7dfbuq7R3Sbut7uusxZJHp7zSM2J2fPnPZy
l+WyayA/YE3Kjf2Qd5vVSclHMudaU4rXv6SHob61sdbbYGOIVVyQ+29dEY9HAyHAvQ5jliTUMwRI
izM+k5RaOntnhoNMz1LqecA89STBu6kOXiItO2rLOdSkzu7LoG43UmvusvGkzKW5U/sMkN4wFJsm
4lWXwMtcc2t7ADw1MEV3aeIe1Ci08j2SQRguM7PfsyoJanhyzo0eNI9wsthrRjQW4nnm4F4Uq3ep
P74uiPZPAaSUT/Bv6h2qcSOqHCQlL0PwKEvYnqhHVCBiu0o/xZ6DsqDZ3U8xWggOsIWDzt7+0bP8
+Smtml/wHU+9qZVvY27iqpX63/OSIXmND/zFD1SQ4lnz2nuz9cNjtZ6dXT9gw0FrUccZhk3Q1PWX
egbTy5S8/Kyrqb1FUQd4VYRsl1ostgAmS8lzblXoN6kqUkYxm0xNCY4bI8bqYVxKWErCTGDAUSBM
tGNT2OXDPCXVg8QkyIrCQfcszxEWZhHeKuJgV1bID/nT8M1k8+zYqouUX6ZWBnYkKHHslgXgjesz
c4uLGNVrFcKn4WMkqqJguGuzAkyQ1w7Mh5vCvYDUYHvNY7G9RfVr6qfoaVgCiC7Rk68m35HVVM6S
VWaYdKO7iCpXgfCZYbFb4wRPDWrYTyo7oU+pomnbaRwDZhAUxLYHtCq1uZc5lqJ4yG6mYegetKTz
HuclqDNgezZtC3Y1NdaCUM/SrVY6uKIN7M6YE2Zz46ijC+P/OSXR/HBLgeZA+dehza3HV5HlPaIy
E22rsN2ge2rsHc0yd9PU5Gi8AaYvDM282A5QZ2Ct2k639aTdYAWPDAYO4KUXlncVVLu7ZgnWJO3z
mBSsoQ5IG9lw00r9ks9mamw109AuEhRT8Hdm0VfKdvJguXthymIzogavvQ9g1LXH/lsy5F8NttLB
hUP3590y4TODTAStUFSoxPTzn2x3fgnzRP82NQloBQRxXoMxA3aNDtbjrLGXbE2Jda3cvL/ofdye
0jQuHngEGpT/Vv3UjAqNK0vNe9XoX2tUg+7dKHkc7KqB+qrUn+KejSMHsce9JKWArdDPyK/n+3rc
9Bh3bKaleqylmPLFYLmW49jBJstRoN3SZ+zeHWzl3510Nq9yqroxtQfHC0+Qw3DqzJBFO/DBqXbr
L2iD5HcYzsntvLUxt49N1+5zFVmbrY/Fch9kLxgVzizaFw1zZdu8QrRoPsE97x9YOj5LCqPd9hOm
dZChshGxpqWG5DlG+fGgxH1VXfS4cA0EqA3thxWLJarAoLtDP62/qweWlcsUtRMpcFCyOCODmYBm
41boptIeEdvUtpKU25Ol6vKpcsCELffHHkeALtUy0IuP9vj79nfSJPePdlHDOVvuH4LTIPKyycOf
njYzDibKKRKVoApmGO5rWlrb2CIh+S5TiqWkg9yxGx4BzoDAC9C5Zq3+B/qhdEp6/bWug/DU20OA
xntYfS/Lg5THQ1gfUh3VpmpWHBasFRe3cNYDz00QBXfdEgwJuieu4R/fFfR9ip3MW+Db8R4KQ3wt
xwwPwyWQmOSZzLILSAEoqsVa1OA3+B8V5ZBb7fXobsQc8P9ySOoO4CtU7fjxNG1XIHL7PD6UKquB
2w+/TmrLRaai1Ju7tF14FGw7mlYLAxZFyvtoCXIEJu4lOfk+ioWRP0BeV2MW15fiUkW5fLNWkhgO
elc+fB37yBwcu6yqhGXl4YkxKcrFebOA4qMsJaUfDpWkXLhFdfTkIAR+O1Su9u6ITDf3XQlA42PB
8qumMobs+DwX9tcUe1KQS7ObXtupSq/uGAE40VDe7DL2GVV2K/ZJEWovahkOd65e/8xDTX0Z7EJ9
0cP6oaODfWBvGqYLooN8/XoD/S+nbvWrDbTkzc04FZs55X2KmsFbVClf4CMHj1JolsG9X8T2k5SB
FN6nEOo+5UvNsX5LBs181fyo+KwlZ6nCNyd7UZsG+uVDWKfTXR9o6f24BIj76cPGTGqidjNv6LNB
4y1JqQPRlI0c3/1TTQbcS13WLmEupW+ZV6OjrRntVpJG3wwnA9fUXWlaKOJvbKvrP2F6hXSRNer7
CELlW9Nji6DC1zsu/Mo3oGDlzs588zRimflU2uMrEJrum1X+mN3G/WIpbnvJygjpJFvvvjUzQArV
sfInRHTQ0g3734Fjt9+AbOm7OcZF3G78Vw3wGRq27QDek1gctvsZa1j4wn9nQYv8q/BDnm45oGKz
+a4cvHqPX1uJwpxTvGaKZV+atJvQ3O6LVx3G9Ces3zdSqABjewWB8QUmr3ovWbbfsL/gDuVRkiNq
EmfNm5KtJOvYNZ9mdukkJWfsBvVeRetNhxF9DaYZXEJhhca1RisGWnTto8Jm5/csusfdDiwesp5I
y+4rf3AuUtK3vrc3tcGi3eF2Mvv0PAjGRG+9WvVbOD7RRZJOpNrAFKL+KkkbIyJ8IHX/TpKzMv1w
+eY/SGrqsyf66/zJiMH3+GNwCqNBeU6zVr2PfGjEoY9d1ZBXTwB99shO9M+l135O4la9AlYYnnW9
5VWJUZWvEvdOKkg+uoiHUqmzB8mSwETlKLIhMNSdjuFqgXtsZgfPUj2GjvaUm89NUxzczq0wLKz3
yJiXV3tyimvUQZZbxILLq6ISNF3lIjOrTrvYw0VLt6PmMdQcrMAn6xWFsPSbalXeHt3M8iRJODpA
6vXirTRHJCmNHizBUk3rJ3+Dph+omnzEXVltAYpX6TdQ1NkROr5z0Nn7+GZbxjV3FevFDDPnvkws
ABZLtXZS/5xAS575tGn3DOs03IiIuUswa6m/ZQWvAb/7d95aRWKW0v5Z9bp2/Lfj9RYATGfHj/U4
Nw+jUgGXLlyk70B1mXyJ/sxV/7M5DvZb44zoA+V6cZeFho2ycZWCiBvmL33lPkvV0Ujv6sjwvtZN
ru7cOrbu09LDgKWuUUtBF/YzdKRfCuJX+7jYusCG7tSSl8od4x+dBkDMMtzm0TO74KLYTnKM0lB9
QVWl3sjpnfmrWnrNr459I2BEZowO42ScWLMtUd0trWfPRnOc191B2FLLN0lWFyjjolF1V9Kn3tll
uOt9Pb7UiJP/VXCrI8XlmguPBPAzMv47dQ7UeCflIbjHOzlb7Lhk2hV0wsoxz7ekFOuelowHXu3o
VjPQ9GfLTKyjag9wt9dTWI55tYGXX5zQUvapVujYUg3OyQLve8brprnTDNM52Ek2PU34uOz6Vm0+
8zaqQH9c5ztj52e0eZTfjffqDglD0rGwDs8vdluYv+AkIhZp0s/T+nhps8SBpBLM+7qq6odYb+uT
aVTDJXJbC3dfv8SWoHPQxwKsSscHM1MvkcXye/9bHIyfk8hU/lRAWt4ulOUaUnGF9ceUDj9CRXG+
anaToXaszS+hjTY4Q5TgEQq1e8wWUXFV8dNrn8bWkeWA9NGFCgTGubFYP6Mjs/05/EYH/B3yofKH
HuCDDDqJETaD8CRwzT8zlJH1rn8NsOZo2k99B2YZneLm1WuZE3Z9pT2C2+iA5+CwBO/K2bG45vsn
XTfwoBqdRdJATbPrrHXZVWKOU7MFiATCfZcg64J/zSfNGbzXPPW+alOs3Ju953EPkO+tw7S+SLIz
UJ7Lnbg763GPMJXGuOzclUDdisb1PgcQ0jfVEKr3fVX6n6N6/qZbgf4gqXlBgDu69ShVPc25Rprl
P0kq7INjm5bpJ7PQ/c/+zF5iYTUvpeE4n/3j6GfOt5hP5bEd1fbotEPwvdCP9VDb30sQWVjmVPVp
CIbiKzZ3296K3E/MI+8weSgeal9BPD+AvNH1oba55S0FUcGOM866C5NlPCJ2NPESIbxmRMafYndo
IaYWOkH3ea3QGLWxq+zOOgxYCj50S0DDmHYN3sg7SUoBG7bFQzPjtoVl9RWwE1cOugp0A4ajG9bu
igdjCWykeK+uYtznTjV/YhXga1dG0/cpWoAeLXwOdKCQ3Ev1r/E8TN/HOrK245IfLfn/u76L5NJa
33d9zgM8bdsELoJvf59/zf+v8//v+nJdvRpgbnvm3syteDswYX8uh6l+1h1TP9pLHnIZ9bMU5Ex+
b3lSBaHI5rlc8j4cy5cTOSvFO8Y630QJrIVt6VWNeqBlZH/lqdhHe7l5WKtJ4Rh73qau4RsE5aOS
tRaESThfo1YPwd7hXd/16NjsslErHiUYTZ5X0b/pG62p9nqYqHdBBRGPTkoSKLSrd+0SSNI2FEj3
t3RW7Xqma2g9/l0q+WtSjpA8tO2ueQSgbc26nWlNp3R68+g+ltyuHz32HyiSed8S+Ew0qjI/ez5c
Un10Pk127/0wEKBjtdAbHi3XxXA0QW+lSNWI3VfYxBCPz02pHAzdm7+gyDAcO84qgqdv0LLOco0w
A87XV611jxO29+B3Ghtdy7kxr3jUuWufwY1YuA4YxkFv2vGi1yGa3f847NzMdaywgJzL5EsKJOjR
6t67gKxgovfO2UzNEnGd1n/OnER5RiC62+knDxuxZJ7RdDHQjkGE3DE3DEHgxcRjfVSqrD8y+UMW
3/hdme13JEaGL1GME3zStf1j1PTaSY3b7OyPqfkQBjqeGEo5v6Vh+hvQYfabg0Ps4C+KaaKOhfXv
M34yR2PsgoeqaJrnYgkMleFhWCCXuFQw9IWK1ADZsNryQUvhxSOZrO4Hr+gepL5Uw+Bpj2nkhAEa
4jTJ4skOZB4v2T55DhDr2ONLmT4hOoRBhIUxmtGp4wEftPrBCrrkWEGtuU8ySBXGaM53jguyGHa8
fXWyIToXSBlfPTOyzix7FBdvmodLVo3jWVGj8poZBcY+fh/dJY2PxNPguHdJOeH1WrNIEnWJf4jb
VsWBQa0PrleMEF0RXUYAqn9if6Lcp7HTPfuoPaEbDHaQHgc0UNX3L3OH1Q/mzuNrZCGP3JmbvgtZ
lAoK9XPDHvQ2HFXjbXRdtLzRPf2C90y/qaJpvPfxoUKCOk931RRGKGGhH8e3CcKHn84/k8bd+/iR
fWX3ukHXJlq49nP0Apb0d2Sr808lMX6y8Au93ApYKA9c/ZC1fJz9wTz2yxncGP8OcGAlFg8jEyp7
QqQTiMnPAlyi3pk/PLAGTAGz4Yo26vhUJ46+qPHPiK7V9541dUgh8wYwMypPWaMhJIN43/gQo9bC
oHw85aYSvfqK5zw4GmxaMYIPzR7KneUPpz4dpq+mzdxJ04JXt+BN0aa8QDZAHb9GAAD3QTn0JzlK
j5NzbQzaJXe0YcdaYnGBERQzVV2QwZaHIYffbm5Z5oQgolSR2LtMeymRzI8la/UxE31CLrCeR/Kq
yoWHxgbeNsMx8MEqW6wcW6V76zCwvIy+miFfwS3J0Ntm3XKA6bEkUbTz9lNb4HO5JHVzgrRkWsVZ
kn5aaxvYifEGkwdIcrbDpGAJ9DzE76k0p/I6ekmFgwUxCdY6EpM8nMap3ehAlIYcNNb/4bgZwagS
gvr/Orck313awUfgzEho8y5vPUSuP0blfMnSr80Uhq/0uf6miB3rrPtwK/rceFE9xz8aQ6hs55zH
7HhF/GRXxUlScpBpeC9tl3n3lqWckC6aH7yugVLY5u2XfnSqjTE4wY82UF4hFHl/mJp2yF26A3TA
t4GW6xEVEOXtsvg3ixmPqIPEP6uojvnsNO3Xxe5+m1hdec8691VFxP0eokB1n2tVeEDOdN4kplrd
rwVSygDrr3omljxF62zV7g2IDM7NyxnkEKm4Jnt7dDbOULNn+c9FPpxaGRP4Qrr/loJRRTBzuch6
Akmmg3pi8yu+7NxBce66McCACOtQHF+UPoRCojtPJkqOT6m99L5aAcLADN1bHkxfLJVS9+SwVHDv
qBiXxCpS/7fkkodT93AfLYHkAcHU9viisQuylK4FUk/yqlrNDuaAK4AkW9vI9xGyMLsunljer+qf
EcQFr1Drb1owQX/ry+nNKZm011Pjv+Rz3u+AivXPehejhumM2aNrIKoSI+J2P1n9cCpA1aLgGIHZ
x7bqbKUemiBLLz44avSQp2p1yJjrPqlo7bJiwOp1atUKC+tF9plfF25Z83a/JDYKKNZsmt/xFP3q
N6n9q7T8i8pCZoASDrympE4YSn8uytZGvo9FBjY0ut/j5N35eV78Mpr4h2KySk1vCYAe1JBl9bhh
mUgtWEh6ZnM2fPbroUHTnAmElI5OWF7DDCqglOZYeN75/dxspDROwwzPSzTlpHRq7fShVszvyXIm
djzyx7SuXqQsNl3WnBBaYkwePZatqjzEOAkRD6w5epSYBGoWfJt1tTqvWRLDDTXcxfj43I5aS1Un
c44xG1EbyXOaELlJt4F3ijjodq23XkcdsvvGLOyLP+vUnWNcqWAivYyJV7JF5LN5oqXa1XM77arC
o4KzHmnHdEYqRgokGF1Ug7bKUqdWlKk6rMdovvKrnEuU7f45zbsqlhPDIZOTr2frsenY9s5U7m7n
lWI/jbnEu5qzrShb7LDMnWF7EMGW0ytDDUUQBuu7A6Xgdkn5gWGm+gfPNN9ueYb8gvXik5fQBH2n
U89N2O7+9T+ttf86r/ZHFqDbcPsNy12Q2Lsfu/y422+SkttFuzJ7jBF2hSp+tFpXvRZLNangmzXL
PBKVEgkmuf0SNd0O6Ybhp8eO0L3SDQdGG9ipjc19k0TVtsbAIoigmgVN/sMqmgkNPTCNvXq2Q38+
Ol73J7DcaZcirKhGv3o9wTrStPGj8NAH84buHKbtH3XmewfGTFcXCdOo0qOdZk+LlK33y1awyI67
jVLTkSM0ayKH73qsMTa4W7l18sY88wQJ77PZ9N6m57VD12N6rf0KcHH3WQtGTgbND0Xs5KFXmzsn
hn9ZgXpiQWefsrpVmPqPsBjuFHY9pwJLxAkJhnLZ8CsUNh0S+L4neMRMU73kGinac90mypMaM+Ut
8TN6qvyryVgEe7klaxh7aFJpcn/L0zBx2czFkJ3XowJW8nZZjeQSvqnKkxTAQfvRzjCuqraHyjm/
NNVLk5rD08BAqHVqtNBzpuTDDGQE8bKYHxJ8VkpMVnDIwfag6hyUHdpxM0I1NT3whlb60GsjDmBL
MKX+cz3A48+KqxMMFqh/goLV4i0cs/GgF2iNSV6OAsNxxmWNBdO/87qZgQSSpvqxwkWvcC3/MVsC
5Ci80qmeWhu5prRFF2dkDPM0L0GUGuXJnZxpI0l6EOMpRo0CwlBzy1rzG9v8ElmtcZEsV6l0dMnG
GbvQpthLngSG7utsE6HZKFXeFaCYZ0zN7cKSbekF+7tTkZ/lwpLnh8PG9lpj1041O9bLj5TCKFHz
q2UjQLhkWSyrPziOshuCMH4uyn0BIfip1bTomT3z32NU+edBM+4RIk/vRsyqniRwZ7T+kbWyDmte
OvU5Jm4o8yeqEitQGn0Dz+vukliJ9cRiv3U7tovs/Vz4uB+FbbPNc5dJm5/iMTRbpXu8pXFIqg51
kZpbcL6Uh6WlX5fBc9y4j7PH6KCfK/aKqs588rxEebSia7AkjCj+Kxit+lvHquVlMtNlWgjfB/c/
gBlrvTFB5Sid6XrlRI5a2HhXRE8Y3nUPZTHtbi1qLqMArHG7QRW5eSzqLHg2WSR71uPipfSD8SrV
JGBIpm+wBSpPkpS6GirrO6sCOS5HSR6MihRKQnLPHG7cemrgPaW54T2hyz1fDKP7Hvg1KiFLvu5k
PU5S8caPXZj/Ug0FzDM79+G91GDk96RGmnGNZtpfMUXtSQk8+wmy6P+w9R5LrjJdtO0TEYFJXFcg
r/K+OkTtMnifQMLTn4H+G/c7jdNRqHwJQbJyrTnHdO9JEGu3RuKRZaAW9/76BUMC99QbhjPXD69f
AJgibtuCgpHkDQ1ybCIZJVtWMKasv/loX/773oTeKWFmvbsvzDbbeTOKCXCWyUODGyIkniXfWi5k
tMCVbbSzfAtyOPyWB1DP6YOQPd5QK6d/oOiHelZBqNCaZXJ9oHZZSMsizdNcFNVGExOHpxEWEq2k
vgjw8P/3bP0Qvt5bJcnyI1vDR3+3RqtEhEOfrs+Iay6ZX5/k6hIaVgnj9dn1YboKJdcHNrUIJ6+f
BF077H2TibfKAL7U83PyP+HVqvPWKbu7d91caLNIdrGr8eG/B2pkrA7Xj8ur62EU5ZtYjUfD6qTp
1n+BbCKcR87Vf2S3gN2gQdIUgLt7uj6YrVQLAUfdyt/4/5+ahf+d5iYMjL4C+3j98jguOESvTzOw
MyD/84wxB+B8hnZQ9v53xLyZCJIczkjmOYwQr0fxf18G9nJeuzJ72CfEHeAww74gttpsaVjsht95
ED8RtIiibveK+K/QNp5ich1P9TC+uxzWc0oc2E4a4jOZhb9Vq6o259fU/pkVp9xeX+9/R/v67PoO
MMNKtiLmWGmkpJ31wQy7PBYHSVDbybHq5uiwScjbrNto+rCfhPNS8KptW+HQx9Sh8w5zChgdNbkH
kH7R7DDrMDGvprRqVVy765t1fVYCbdi2YEG4747GqYdsEbcOgy6rgcSXF+ryfx0YLMocN8fvQSi6
RqBpZUS/n4Zbm9jfoky0rWVf6qlTpz5xpv89WCJVp8hcj1w5f5aG2Z6w/LYnv2qBjl+fVp4/Gtvr
02v06vXZ9SF3oxa1kw8NY9XO12scS2O1GHQoOv6fJ1bju9UxLQEBrB7R9WVeH64v+L8Ph9KCLGOQ
mxmtHqZl1SheD0d99Zxen8qFhldVunP43ztzPU//+/D6zDcm4q0w8LJ413ACebBW2d9/D/Ygkv0g
7HO+au+v58H1IV0/nBhx7Ja0v1w/1UQ24Q6xRzVyjTUYr4kGjjby/o51/VgYfUf6qFXhAVtdY/97
6g7mdMyBfGGS55iufIhWEGNwfbh+mKVQiI1U++soKaczwZBys/TuSCqKlqmz69WhRUyXrNW8iUui
dRPyqUPda9nFmHq0p/fz4xfq2WhWsC71CLmxNYFzWOlnRudbsxzxjeY3Zd0mGxhlDEqXJrk4aGFu
4mgImLf3m2kub0uDW0Tlt3boQ1k9660MWDIaRuh0Fpt2OIIbWLe2i/6A+948LBMJQo5HJq37JjtZ
7QRDGFTsw0gWSx/vUkkQJUng2lgyH0EmGHLDZdHI7oRpOMFszNo20iSxMKO5g/0Pnm55sURxrJqG
/h2RRGkvPtqpJbNwLnbgl9KtjdGvlsMliTt9w80RZ3JS12GPISMZLoBf0ZNkjHQ1ndFrnNFUwUsV
AGVLd1O7ZkRLCxUuLQqG08HSmBP5xl4fNiAqeo9e46j+epcD440+USn8/DL6l3jOsyAlYCuqMh2u
KRGlqUG7etQB31rkn8+EZrbjXxbhyNZRUgVqsb19BOtGa+RBmgkHAQ5dKhyOtEjwiveTQBczvfre
2rokCJJ6rP9xuXWva4thwI5xnWOV7y1txgisofcfJm1PRbEEzB8/KZ6TrTfj3280J4dNhEzHW6g9
Bd4cDzwa8k1eeFz58yH3HhQIpAMTT/2CmJb0DI8EBr3ijW5w6eKZH2KAwV7s6WRtDQLmFK6nRPuT
EdkynbpZzyAzc+RNkSy/Nl8Mqp4bZcsmW3Oj29ocvtsSOpLJJRoY00hY0zwxb0xcEnP0TIQ0RC91
3pOA6+ATw8EdFrQTLIEpfMn1InDkihSBtbxRpnyLuF+EUF435DKTD1oywvH4W07rpzAhljFAlTND
9LJvhlbblXEfPcwQ15fW+9cUpOrFevw1j9pOemwEJ2MM1wJwdKzkjFZuZ/vJjwaHdVMrsokNtbz7
LQ0LGpCG9usSkQjXyEqPlkEnz8/0B4gLXmDNRRgl4/NseDuCcJGPJEixNKEzbWWHpOXfeWsMu6VV
QzgnRbPTvNdEq6qNnZXRtisq+jNjtbMdrb4sCb9wknQGU8O4i1UmQVPOx0H/YuefBP7sjtuhe+pz
olo78rro528dv/kw5AieBUCSZxF6LMdXFLkWsKMsCUjxLDdUg0awwF/d+ASmbuSsyk3mJgdbaPpm
BNnlZOIVkFgrEEmC+Sqoj1o9rDLSVzyIoboxHAwrtvna/Bb741cUtx1Qp/onW94XMwe+ViTfiHPL
sDdfiFB8GdFLMnWBljqdfZCp62xDqsEL6bWpeXBpmSECdiLzj/YNCBPnI5vs21oxtC/8izD5ttKY
biyd6p81PduOpA7Lpr9Ey0CAbDXvied1SJetksP8j+Rs+tXPeTV8GgOB8rqc70VG5T8sK663phFI
NDqDPsEKXQGZHNAMAzaMOSeCrh4AgmVfIwdp0zWEAmuWdmwURVYijDaQe469HhYuDX8iBc5Ws+tK
O3og21BuGe1kgWrdF0eVoVUNLAQaGNqieCfjvggNn4F338l00/flG3pRTI6SPbTKU/KSUG86HUHC
a04symi17bXiFZj/A+g0b9O/jQ4EujbN8d1PRy81f2ot/ylT87tvLcICO8j8OnsoOtz7ahrmnVcy
LEgNtOxegY4omeN3gy6oKoH9TXP9pGftbbs2qqp5HcT+Wr1L9MLEP5wgle1HsYF7122V5qx25+Zu
TLJNWjt0S1ahbhurY21wUyjRCDnA+2C9sGo6cZAZx65M71yEGJumqG/LvP4rLffYts5Xn7LxUuI+
8YoyFHpxQKhCPyiS5LVMEb56bzpJ0sxiUNVhiwJ9O1gZRJ5pzENHI43e1OS80exKhZGlfXuQjZJo
RIieWltBqJQpXWc/q+6ZmDfG0KXY0wXY2wudzKR6qZS+E6R677zEQT+MZiW1Oc20+t3X6+w0BnHi
rQyxx9FKoI0Xr/MiixD+DLjw5btWzptZzw+jE5il0+6cWN0soDlzB/JcT/6k4Tg3NRhrr+7hDNYm
EzXRH/MoQqbt7KdUC72UrPuPOW0+/bh4dprhohw0jfr0msji0KPByRXnRCb7HUg20DTjJQEciKAN
MFpX2GHesAPXutDquD6hytvFoe3riSbuDDMOPjTQALIrYvtzluqTbOpy4xbaS+8BspGp+dGX+fcE
Ts9q1Qf+sl9ku+hirf0ypsdBlM8zNvKg0OvHZgBensJhGnMU1RyPJ0GI2L5mDIDmz6J31C97BpDA
1PpjPAwPZBqRIejRH5+k+9uLHjQFd1gytol6rwTIXwDKG01MRF7qFdim4mLK6iEHzbMxlsneCt/f
K8c/fpQ9gD5oQ8da2RLefo5YfkYekZCjSRr7mVCM+hbfMBI+F2y6yRXZRHR26ApL+1sv5SXXp/eB
f4qt31uKCAPSZ/Hqd9qZle8JcVmzGQaXQx/fGiTT17a5l9l0UHW06w/9VO16DguLBDt/Zodqw2wv
pf6fQAG7zW1Kl+ogyVPTe4LFlH/Ja1ifg5UzT6l2U8rVO3nRb1EQoZyjT6tU9+YM8mL68n7wioA8
h4dGxp92yb4RCxnRDVPx4eKph09ajwGjGVIeBNGfC+cGEwGw8RVlQ2dMVDRq61k6AuNhL9hnHH12
y3V5S/RoRx2Q6vSquFyGN0fSVF4KT23g8NwVmeo3rQsRUBcIjqwyfq6d4reRqtuUspjC1h9IjMR0
2CX6cdT9R9eiiJwTyNlVPJ6tniq7GaLPQXLdLYO5c4B5u/14Y9G9g5yShyDuHK1gGtpGoETRToHc
fYNBiNAppoVm0TvsRouD7HIYiTxZWNCNMhxM18fw73mbMZvKsHzqSxhRY67pO9OC2dB36SMB8DKC
bc8Njkrywf/R1TBcDEBk7MbsgxfJZ03MYDf94VNISOOzlqJ7GT673t/FI0jRPiWj2M/9sKBF0DHg
KBDGh5WucfFQhLUiC9qYjsCg6yUd6/xQLqN3JGTyzU2B93AHH8bmx5DUxvPE5VnD18nSi9BqEuYm
GIoZp0ubPhosPyHuJFRN5PcsaXuJ0/qPkNFkI4yBsZL1EvUeQSXVPwNynbd0uCQMEsGi1COfs7oZ
4vbsUCzGsrodfYaG5IuAurrBQPRKrf3qMbQI7HjNijDV92yzA8i9Ud16PrcaZw5zb1gTBrmbOwRI
ZT0c1fYtN1uujilwukW/s8dSUYwX+UZ41GBOgW4jTv9G+tnybNcrIctW8N7U9GLX09YwbUVhRWhG
6sJ2cIZ7bVLNMdXyeyumICeTtjLtam/RmWrbZaKgTcY9Jm2rd8qQhtCLk8T/4FvBTs3R7CVGyxXA
SaP90fT7Suv8GDmWIhlYMq28LRswZiDuxaZAbXtY7LgLe4iY/pQF2WLfdIOPNnX4tbUTUcuXlGDW
iiY0wEe0d3mzxcp4n41C7PSq/QCycBqqBeJzvSKaP1tBcLXyDcz6dfLSCJdKCA2UR5Ng0+oxdWed
gplEgl55e0RLNtGQ7hRkDuYeZ8YVYn9lAwjIcZrJbHfMnbDmZ1N3Lm3GFZhwhHNBqARTyV/bjcaw
kBCHy21iOPvUUZ+LOqGceSlQpG7IBWm3pcFxIkr8FicGspGF/bqDV0nOawveftMg863atgB6yLvZ
nzVj5xB4tPFt7UnUYjcCuF0XqXoDBxUr1IyAer/S5Uj/yFnYNOsMOvBjTKx/pqPNu8gcgSVjIYVo
yPa0KMDbURHaPmd/reEdoDAhNjHBv0KNL9MERlJu/VmOrDaOot1vQ01i3aSFaIMXNPWH1NNNqHJu
mJNyutF8zhLXNr9ouPySodycx5yptcngfiaqKDeNR4B9ZYhUBgOlZYR6XtvrD2xTesShaTLY9/K9
sOHSGkodXGP0qAOyJgA110NPke+Z0YKjlmct5WyrO7Hpi+YlKyrsSM4JMGa41NTPk/RJ9aVJsXGK
ZD+ROA61c7l1kLA34mc2/O+mXLIQIVvDaTo8uNX04fbTNyTRwzLPgWMan7VKbWjJE4hezBeR6mz4
JFMVMAfRG/E05u7D0HvYMrLyZvQGBiitziDb/8hsSaJ9aT1H8nEQOqhuGKIkiJG4o7tRqJLqprDF
RRgOl24syXNijtHp7l3DrmOsqylMUv2ewJEXcyQV0x+qXZzMj0lkj2gB3QcGKgS4ZBHM5uXd8x89
R0MkYq4svlKqQMqMApsCE3xdHGZmHc5QbIk534zdwLwh2WtNdVMVL2DzfIad0YFzMuiaxNqqzGAn
Nhp8q5lWW810rMA79THATpp+aBfIBvcHNCeVu51a/V0rCkYtg7mPFMw9FRGGV4BBa90hiEf5nbRI
723rSH3RVwUFxuRubKpKdl/TnZ4fqaRtqMMFKVWpHxj16PBnyEMofC2I0OZWrWUEnpf9zG7ynjCn
nOehDLQRNmDmm/PRnd9qkRbbyNwXgoF0hQ8VD2q8dciBqcXwnlfx2qFm5x9lvGu+0wXcEJiVdAad
VvLqtH2GiXR28heluHvbpHrvmomSY3QkY8Ke8XBCSLTv+jCUf5qIjIw8aW5lnOwsgkR2/qzOTW7+
KzQMu0kG+X3lDbXyG0XSCwPxeqehUdm0XPFbX3PZG/pcStPU31bzzocCPM+029FztWGUx9DZamyB
LU6EgqlW1uP9KyJ6IWn6U0fFRXc1oOZZQ7JQZDN6SvtDAmBjg2jJ3XS1+TNZYKeKF8NxKxK3jE/X
0A7uouif+Kh5rOanrkGdwuv+gTfzRUU97VozuV1ADkP2zfOANFgoBMtdlxDheq+4m3IpYjisvpDE
IP0e/8i3vI18IpZT1iiDoPNydF99Q53nDhgJnDmy5K3ubuzEV8WbBRLlIc19c6+tkctJM18KW4f6
nlbDLk3Zp+nU/k0zvXKNIgNBVL8uh862i+c9P8cUfIgB3yZHYoVecsPUQhKw9q8YSaPN1Eaoh358
9dZ61hu97We3HKg2EabaC4ozoquxTpyL3GebyhIVWRS8XJuIbOn1th3ymg/dMT9bAy1ViWaChu1j
zcHbVJP1oBU5LUNhvY/MLY14GkPSf1aeih9fEls8x4tzMAoKdBETysfqRAUAaY89rGfCbm0HC6Ex
JGEaVvd+Ej80vyy8EZOfCWelSsaHQrBTczr8NNlELIrQ35OOoIbZrMmDmp4BkBY7NFz3mTteGCtg
9NOKW1HEMmQTeJlWcutsPRlfceV9uUP/2uucmLn9SvbFk+lUoYjJKSQCGAo4QbLzqe+4WrB1oRA/
9Jb+Pkj7n+aO9JVRuvUW2XWZTjMm4/7vLqmFY2I8tsNt3sIBZwFABrfCm42PaN28elp8WSAVgtS+
5Kaz0Ljrv5tW7VpXey2IJN64iTUFU03hrduoGSLOFqqYoap9rOJC39iiONWR/FcJLBTJsAClRP7U
DU9uIc5W6fSBqQ3UVBXyex1Atco0LRRrPu/gG1us4ETRZ/V3UiYHwBWnLk12em7/JF5Hn6pjCkiS
KlGK6d6cm9vcIVC0a4tjMxKZOujNFlX4V270yEVNErrtdJvlDJ4zif4tqgAH21v+hfOQ3LlphUh4
ulSaAd/JMZINpsdosh4jiYUiiv6WSns2iRJSTp08a/knzMTKXsxAi3XUWJN5O8MeCy1pfLuDPJp+
+lRPTNZxAP7IaD3YSfE5G+NbXuGrJm0B+lXNa06n2zmfbuoMeV4Uf1FCfBGsmmzcetzZzfw5NKsv
T+dGrpU+isClhj1uorajNl87lWrPFC8JrZnWrJ6aBMCbdBOST98mkSLvq0tZEKdU24+lNwkm6NrH
Ek8XvQUh7Vc3Jku4cL29rGsvKCcgd5XcplP6nhadCP5au/m2reJf1DRoLc36oYTWKN2SxcXpSFuy
JXi881JN24j8eFROeLWN5ozP6MnURsTpOH9xWRzmCSxhQjZoluk09YZq5GxEc74IK9SZqcLgivGC
VFOgB3JRGUmJab5bYveMg/LLEe1nsSx3I5wvxmrODVfIm5NDa9OG0K9qNJhevDe7LHCnAcGxRlpU
ttxiXjpBrV32rW1tbfAG3H8M8iiLwDO5usZFHw9kOkDRRwauvAHIOi+qsfxH5dK8cemnbCwqOs7i
6sYqXgeRhwSo3neJfE9GRuDrKbjMREwhLNF3scOJgn/idimiPR3x98iVt3Ru7yJA+ewS8KEVrbEl
hehciPJJJuZHqRzBRi+hrMVP5flQnoTkxlilT1epQKzTlKF53BzYjT0Rqv3eyOyb3e8zLlB5BJtP
pvIShfhe3u3m0jXRB+UBeoyEEiWiUX/RGOR0BmErw2znW680D6iMaOtls0XJ0MbkQ2qX2m20W/aa
b6qkt7sM7o687CqsbWdiT6/8XbmAollEkR+q7qaqNQYE/IKtl2vf7Hs3M14IkUbeQS0avskSZCUh
WbHy4tOYTmwaIScw29eCJrOJLZ7t/dyXxkkrmGC1OBGYRLhs1LxEx55h7OfZb4/Y49JNN5PBpAyr
fNTmHmi8m/f764f/+xwY+ozrsi+i0MXCAYi/MblXScLG3bImy2BNf1LvnkiBcRNg4bhqDlp/PtYu
lnRMTp8OfWRDoD91rUE78Hp2i0GhOoiITh8Qe7Y2r0vR9fuRCr2buIeNHQ3IVD6RL/w1yGJ1dnH3
WbTpKIzR37vRn0tmZzAXxhc6Mu41PXK3TBcxOcfFhzYAVK0tSntnMn6jyuOiocIuo+iflYkhoEXk
hWADhG8BcdYrXpPDsuS1p3RaS7ZEOycuGr7I/U5883vskW/PLMLREB0hMQNIp2MlffPNz4F+27tm
1m7a9c+l6wTGcpBPTZDvfe8Vfh7Yw4pkiaUKxjm7LLrzWDZ3TSbGTVZMT1XM9LnwvGPXCFqa7l1u
4iZ3vZ9O2UD84/Z+touHbB0d+FpJ21B1Z6HHU9B3FleETwo8rrIT+RhV2MatYoYvQ4rricvaOlaj
IFDHZvd2sOJEAJtA2aE7EAkMt4GJmlsuhMa422Z2c9dl47sq16BFlY37yCr/pnTpbySkjZj2tm6z
U7ZinxvsbDEfsKytn+jv6eze+PGf2VvMZDvy0Dw2nE3qVSyP2VM5vUZWCl3IY4+WxFa8wWK9URKW
g6pV4PkZe2fXnjbMVPdZqhtvuc9qDTuW3S0tFlWSD2WkZzHQfXFGccse+9nRy7e+9Iqt1okUoUX8
DmMEC7tn7nEz6QFCD5bBVXToEjtE55Am1RCsbc/taGJWN3mPzXXaumgEQ9p5vifIlJ8yzxazsJ3u
OV8LTv5yolUZjQxXQKhgcWfiPknFHk4jd8mrCi/IHcfA0TQ+GwVAQN0C+TLWDbIqGlZ285NnLeyX
ajoUM31mo7D9oymOspTDZo4ZTPULzSfXzb8GmnzcbWptUyF66Is6OcbZuBbQ5oeNxWVDtzIGd6K6
e70sGayY9r96HT1Fny0dlsDINWpXeenpWSKT7U4x1sCBYuQhcjgrq5pm56DjOxlvR/x1ARqVZutX
NpT0mbGHsybWDC0dv3QZJuZlnDCQEfJ9l0CpoLzbqC4fHloy08OeeKMVyH+mL38T221QDPRtFEQN
Y6KtSS3VHLOxhfjBHSFpRRS0Q6rfyEnfldSUm9nFOZ0uJJYL/c5vhLUX+tDuIEQelzZzN05ebROT
wJYl5uYQx6I/T/Tbcw+Be5arV6dCZKrLF6ZmvP/VgvSHjmyU9tmpqGmrs2+FU5s5RK+MO1gMUCTa
Kr1Il/lp29G0byylYYqFB1n45XaRFjfjqX8H0bOt7LX+rLHGLePRzllJi7R+rZzFOrhmjZpZ1PNJ
9OtMqENOQ/wGGj4376hrC/LE8W5sRcJpoU0CA3ZPI5ALjW2WY7+WRVcGrlFFAciVCi0nrtcmC4hs
qwBArZfkXaH4E/nMJWwVnR0IIdY8hfZii+xNOhzbyJDOIUtzBExc9th8XjuHV9za/En8RHRiYodl
jZGM441vtm8jLM7LC6hPdY7rB50WCmdUtYl4V7ZJ3oP77ju2e/xto5l3BI2MTJ2pslxmPVvHa+og
i8eDYONOvHBJxOogqj3DYgtGzM4fb+qE8Ba8sl+6I+RjaUbbMZvfrAnX5eiOL32E1xMZULevCKJh
iZZ3Kl34Ju1PkBJEWyf+11jOELrecIqZodI49E3AKPFM29xpfuA3c4jm7H7UB43waQ8HzOgRu1Fh
TGgb9LQmHTqTsJGBhM2KM9mOwK1xIeH6b27ELFluVGUeAZXUC2WFzTknGuNHxfaXbv6NavkBPUO4
BaBwu71fekeHjBPRh46+gG/x08J0dnqBg4KRIfSaHpMJfQ9tGm8nZswOKT5ZMm77RPvwO+FtB6Mj
cC3N6xsmf+62WDzS8QQzHcZegW5Q6bDPwdxLxcq+dg/YRwQwMfKQ2/Yxs6L55EQ6sw22PqJCkuPG
tdppsODRIT9JrdB3nXcP44LCUJ9fR2Ucll6nK6y6FzkyEXEmGZhx1Qdq8g0KxWLhv49vkl5+FA4j
MuvPHNN7j90+m2DuiuOokBqxHRgUA+jE16jZDx2+8buYPBKtJsyacKdw6rWfrh4/rJhcryK6yQe0
lWL4mTwa+k1GCx515bOkKUDemw/3t3JoflgvY8T2MIPesMWg86Wt7rXEnc/KJbqgzLIHTTTQ8+2Z
U25p6k2NFCU0RvZ87srE75vqV7emf3LUqVic6WCw9uxX6PZUF//QbpBeCf2UeS87Y9PtHnlFGWdV
ktF+sYt9AgIXsWGYa9mh1Al07iLrvu397FT3nNtWG8Yc5M3c+MgDGYIbrW9vEzlNt423tVDPhp4S
pG0MX/Nc33GHzaiCrY1osM91dYUOpNnN2WrYlew7CG1DIL80PxkmK7YK2ZOp+1GQtLRek9pOeUbj
pIjr4a5ycOZq3/Tap08tPjB91UE7iduxZ8y2qOrbdVc2i2Br1PUI60beFUNf9rG/9Hfp+mDTfStR
0p6un3KKligjOg9N7vBq+zWCJlKHEvkjmlyTtZRgdU/zofh34xw2Letw1BjP2ZBmnAf6Ww9eIjRM
0w1i6+A5jh2KxX+L00TgcqOnXffltO0iNjLlhA8i23Sqbo+t6p9Ht1n2Zmal27ErbhWSMWbHTOes
rmj3XDwEG3tDDkdYMatlEkcJxxqLSx9MBd3hrdX1w+3YeI9FxQGtlmJTNkZ3K33ZkOG987jpew1M
Fsl4A+rYXRfNNPlpM8pE/ZsGA4q4y1g+G4xXy0FZ2PSfTQvJBUcXpVC59Tv3rmQiFjaL6AOK1m2E
dXBkxAozZw3amH6zbg4jZ5TEF57yblA7wN8oF6Nbf4lvYoe9CtuyXW42STBpOf0YYzoZ5A9Q5Khf
llzgUa53b1jdQzvktGGc+LWYmX8K7ksxBOlOm/8U+cFZZBm3qW2NoazKeKcVJCO0hvfn2mg0S/mq
5BhtBBjkwJ31wO1n1mdr+RHKO3QWMdnZn+twgi5l8d0qvLW6K6n9NEKMqjk+T1bz0uWIKSQnl9k/
4+M4+x0KnzhKtlHaQfEYzI3ri+/VcUIhDp2k900riEz3YqK8Lpi/bMfYOfpIfk4YFV+MNWY8bjSm
7TUHwBU/fYHZEh9RTfN1pyIPqE1WkJfMnNp0ySiCBXJy6vlutJge2CL6SO5RoLCqBNG0bAcT6f7Y
3cxDXuyRZRznMbojLgTrC72I3FBIdVx+ZzzPb2Vl/3aLuhFiuKNKBVucnPOI7+Ds1BAE9btcDJzd
a3XGHOXOyRJBOduXdE6sQ2vLo6HIQS/VkzYvxs2AFshEB7yr00PZUeJK3/o1c2vYVE7/ptVyoc+V
czPguJk4M1tET52XnCWzNHpuX6aQ8mIQFpsl3rzTpPTDfqkDXyScLelDAZkhiFnr624PVumIZpJb
ea6b+Pubz8IhTixSFonT2m9sD1+5yP/JLlk4+8391PK+iJTwQvLWd87Sf8YWTcgsW+30GRM0i4wn
s/biQIAoo8PAxNbmMI/duEP4xAp7ymT2wvv/6P7rms4PY/oFtGlp+ve+vtEmtlV2/Kt69dib7m9T
yDdv7p+YQkSBmWlw8l2Cs3yIUm3EdkAYq3qHOapGarAjkGQTeeBthnJp2fLrTJ3dyDoDSvtnRJMX
tBU6sXWaVUns+ezUipDYneOoHOAPp9ma9y5XUBXX+5KFO3K0d2tI/4CbVXSeW7WvdWRt2N+T7rdy
+zdypuhGV/VdK3ZGxJ2TNR26sn8oxQj9uPpn5h7adLUdvBRJnS4achnwnTZr/Iw2I7CLjB/X/GWg
6W2Txb9RSNLCygCNgPQ6bXU0vX5yUvZibLI0uWlqjdRKq7w4uNXyqi33crb1LbI5m+piCobK2RuT
iqGNNS0RLO2jyS+GsMbln4tTx6Y0xtFJumOC8dpvJSv8fm6y36RuV+iUPFqVxusmlVM4dHEob9mE
rRlo8/RqLIl/prMRqJ7scc9Oja1yq+ek6e6tgSAIMNX8G2k4lWhdPbrl+L3tGydnK9QyLg/SWSe4
ysovMPUekH8D/VMNEyvFEEMR7oRyat9KrdlOzZ1cdONcleNuqrQ4bHOKsqY/1JVB3UpPOK1S3j1V
bb1kuUlLFqAoaaut3shT7BHcHuvELqA4Mnyt3/qFhl15fC9Ut+3GnhJAxveaQdE/VfVPzECvzQij
9GMtDbXZ/HJkeyd0eSj9Yt5Kg3q3kLlDP8jCLFRAZImmexlb/xpxji1WTXICXcZhfz4ah1rY2NxH
/5eMlC+aX6L1Xpmg7BUxcHhazhab0iSmjFCxeYdh5S6Z9Lt0GlB7GMcmLsqdQXvAKZ17ZfqrlIdy
tGkJUpzRujad+dar9BmFJeUoHCpbjhg1Kue2WqynyMoeBWvKznOHfd4te78xThF3csyiwVAzICOa
cptldCNJ7MzSbmO2ygqRUfKRF1PsNOhi+pKuOV7utE7282jsXCmpSmg2+mQWbBqtuAjV/UTZ+JP3
zCqyZWO0j0U7DFw0WP6i+t1MnJ9U2b/DWMPrN0NLL5o98HvmZTNghZZdu5P8oyXLwL6pOppn2p1V
L8+J7b5mrjropnVsE0pVTZoX8DvYPQQanYEbot17w+byZwht2+oNNwzQEKMvdnbLHVaf/nUV2MD8
n7AEOWz5kabug+PSiStk/bZEftjNy/8h7DyW3Fa2Nf0qJ864EQ2XMDf69qBoi55lVZogZOG9x9P3
hyxtUdI+d/cEgbRkschE5lq/MTdBoz27+LCWpfsWtDMiPgwOSg+QAqAdLhDpcBApvqe5ToA7dZ5V
VNxaLz8jeNSBvOoey45YTONDhs1t6whxDEM7r3hIITLcudN4yFp3GU4CFyW6kDE5GOikkGZ11sKp
HgyRfqpqvMoU1UZrH0Ca2j25JuFlw4VWIJzHvtHYsIklSy4ZaDQSgOGazzEGndBNkBcTRvUpU9ul
Akq1xDV0CPWzpdl4hqIbGBFzbwtvOz/yyAu8Tlks7swgg5sO1ccrxbU06pOoBmdBrpFjN6Z1d0pp
XJLWqlcZmJ7eAfk4NHu9JRvsk06plC8oOWD1SGz1rq9QkASXqtv8a3vy5UmicS617wnBszaGWsFz
bdq0WvuSqoTAUEWaGekbBWJ37VpsStgo9rBV5jQgelIhshOqPxIcYPfr1R9LR1u3lXlobRs9lAJn
yJg1G0ELOyeg2TbHvjCbo5aH7ZEAxERar1e2wEf6u1ophvu0NouHyFTiB47V872syGv4j+gU8di0
PLQgvcDXFpVQ682PZjoqQ7fC1rA8yyrgAOQhhPl2myTq/Yh13BlWYqqLB+Iw5QNwscdCRbxDVhnY
u55KV92+d5h7JRiYrnm3wfI2EYF0WPq9rtzLfoCth+tQYl8/zyovcEu2AYRK0ta8M1lXW3WzAGEn
kHH5qy4JnYWGqM9Z9kC7awTtEhHQFnF/Nofux4Wz3dUxs373R73J3gApnZ6E1l/9tdJCxcI8kCfV
T7fqBGu1kw/CSE4q65N8xHoqEBfOIutCL71LhKfnU+kBnMqLvtnJouXm8ewBN63CIWqf3MpP9npJ
LDHz+5YnR+Nc8UBYJNBvmkVmD8deZfGVQ8fKrRc+YL17WYwSN9pAbDCX7xP7Xn/Aq5Cg2fyyVYLq
XKy9d5Uv5bjFK1kX8yhfqQ+xbJw8xycgQfe+LdMtx2llIYshzNNj7+rPaanwPlT1bJRa/Sjn0RhJ
KKMqD3IikQHqKzPXW8vWJhKLEUwvrJokv8qLSMpqHVf8tJDKCoJFa+VoXfRpvZDNIJrzKy8Ybis8
mFnF5z5pOAWgrkhq3eaJ63HgPJBtCFLo66YxwjMh9mCd90NyIQU/IweK4opEnb3M/bB7iJHUXNao
KjyOVWktPNg3T+y9qoXfW8lLQ/SN353oX4MJPTs7EfaHbBDZXaK0+UezKr5hKgtdsspenS5KvwxF
Bm0wMr5mE0D2xMm/NwM7ipScChmOfNGpBQvHpF68gR3NXXUgWgUkN0WFxrQi4AdYE7Pd6eg95ZuA
XMg3EhF7o5nKr0llX20Q/p/DPnpzsqD6pHImYPdWu286udu7OErGdVj4WKO4WnnFTB5dzcRmCZoN
l2WdHxdQKieFzU9XllfZoPmazSLhFStZlA1VSHAo8hOF7Q5Tvfcr/GFlATFbymIzT5DburPqBgdF
vZ+vgddzDnyaPJroyzxYTJWtrhVDQ4V47iPnd8kJboZSdO9vVTZktdduspqcluwi5x8UFZx/F5Dv
z0vwbDDSt1MXYxdJCvSMW1C6bUsRYQlaBEd+ZsqqUYboERGDcFFpovmYJspJF0XvkyO+To4XfC9T
8QmAt/vaW7qDBXIDbba3E6IqbrlXstzY23rvrDm8dvz+U528uNF96L3ug8iRcgnECvYA/6Apnq6Z
XVhvg6XnC9/vpwdXC/O1a6XI7aR1twPd72xwbfbO2JrWS6OM1RcQhRGCScGlVOOHbNL1k1GkCC0Y
Vk9qglxgGwfliS8OiSI/j08xR6eNgdbCMY7NZNOWqKQkGQmuNO7HYyyMZmNkoAoyk+R/a2rpUWtH
fYOyjX/UXN3a8EOxD3EMESBnweVXtssAnWwKqP1bQ0TBld0IWzrNtr74yQ5dCetrwzn8rm788UF2
DcWkEJX5q+vQ1X90NaA5P6h4fG+6RrD6tvEj6KnogPfZpvfQNkVtmXCGrCPguenKog9WPXahy6JS
yfp5/TXVa5yVI29a6eHUX+UFe1l7YSAnsZZFbe6ndTBxfaMQm4KlDePuiFg2qj7+vR6Ww/u4ICKo
7OhetSMJ/nXCzQ+hKiL9YP0vTeEiewNPidOgs81xUQFj2UMGhpdwNVAVXgLaGVayrs8d78ruHow+
ipvkhOgn6+zeWPYj8kyy1AdeekKibCtLciL4ae42wj0PODNzyIswhYdxM7+hWx14zopUrqXftz/7
kf9Y6kjbnWVV4ToZkm7VNq+wUB+SpFmqeg+6ggBKs1Yik/8ddpDBCjYifExlioll6fXZ5rEAEGCu
JDYZL97LdVkhwEcc972nLCKcT6hpvtymkA258JuzRUodzWkHGZi+PmveqG5l4D5TEt4EX8z/odIX
lrpVNEL8cqDsKC+yAR4q6eB58DQVwMdj17r35wNoGVTGqSP+c/bTElgLqoEfiRrWJHlEftELhCrE
BB8nb0k4Gnb2LdNz9xr6EG/ckni6rE9t9xG5D/XRnbe7ZQktRgla+mf5Pi9QhRIjbtPemJUrWd8G
nIj6tngli2MjTjRgrxqRukwFlrNa0Cv72ubbdCdvmxHn0mzokDIXyl5WVVFMqyy/38raW3vnQlxL
UuX7H/Wy+Eed0B3tPi3jVe8QQ8X3atwH+vjjoqr1NWz5WycTvHga2OKDFkE+UIu4+EjS7qswC+uT
YmcvjaY196ZlmBtHi4KVmxqofqAB/2LmGukzGB6Z7rCe+hq6TFUSvuJ4iakxCyaoDGVVG+PeQWXL
GyNjCSqc9S8bTmNZpt/GAlHPttY/+KJWQZDmDif2Xtn1r1td65AVVUnd36m94W+9NONo3UDtcvT0
U+Fqb/iTKw8IZuf7TEdmMLQnAAlDuy7TInntVJJoo5JoawUK10fLWzBBumpfu8ovdlpZJWsVgth9
3vrpizOO9wQjs09ab+SwnjxvnwZd9OCZ/nf5cpPu8B8sh/xs52l38nyyDMM8YH4fICjJaUVgAzPL
NzfISX6OkCQ9youRDe2xNFvgtcJB4kDhlF4CkDwaemgOd7IPXM75Fpg2HDhz/6P4cwrZPS2K1zRN
8u1t6sQAFmwqXbNqS6gBwzDdo9vinmQpiyGg2R2y97IYVaBYgKfe9059skkINvc1ERDQYWq4yEul
eh078qpRZpZv9kTeOhyS+lOepK/APPovWDQfW/aj3+rOgpKV+TjY59Nd7kATuFM4yM/haNeH35IO
IGQc35zp9ik88Qae8iwul9slCnO6VtyFWEtvZPHWECdKig8yOMuOcPc5fFE6bMQNBKkPjhWU7rou
gPj2g1XfB0a7kyV5kV3E3E8Wy5ldZPY+8bLGvoaDqtxnDryuFJY6p/QOEQUd8tUynJtln0rx1EWS
EBOthKAPj9UvHOmV3fsQXUsWle6L83tn/k8nDWcJUQn7CmGISX6+xvv43ksrvlm8Rg2kYD8UTb9e
NOCwH/w4zR68+cgRqhVYnZ91Tt02y5gQGNAdJOFgruiXSnWcQ6lH1QEuyytnYvGkQqtCb8y6FLWN
pGwEntzmi3iQjQJV+yU4kGKrFuAEm84oNpkN3jVpDP859HJ7VXSII+jRAI8KeifmOR1UtyG1nqYE
lI2b+8q3Nfk171vWsSU1qkY8pcy1AiAbHwZhBMsiSiAQgRR4JJq5GpjrYghDPE6VR+DU1jlhQrLj
bI6ou2E20Z1stQ0ynWNjewfS8wiMhmFyKmqrOtkg1kihV+Hn0k53VRaJl8oobDgVPnIgUxq+FgoB
hLmD/ftIcqk1QXUn+Axe5H2kxYq1KMZav5BbIuJul8lTn8BQQsAzvEaeh26U1uSkSBJ704+Wvo94
RgCHSVsy2lF+YH1rNmOq2ieTz2dlx7FxzRPs70JVsZ+GWbIIPd67sjSdTd1603iXzh4MrT1qR1Kd
CYFLVLfmqgwE/7GYL+/9msrM8bZQfoyQLc044pDcmx4WhJDbyXGvQCS2D5bRBo+FhWZFiNDbShbl
hQ6mbbUP7OxnFhDCQ7cOso4Omkk4kAhIf++5rYkzbefvrSypjn3Qp6s4TZoXPYy+yH+1ZnwPRR98
jfiuEkwfMbqYxzhIFe3NeUxiE1OoIrN+mYw5fdB738zsfUzmJtqd7qQ/xpQWuJQ4yfZQqty91ozu
npQn+a1eJyFRRpm/jnk2VLhh05TJpj9v2QQbS6UN18lQpi0mBSY8Plx172r+elSe8VEffUQY7oTq
cM3mitulSUIMgEG9Pk0QaVftgON6HQ7GIc/0eBWKSHmFJH/u+RZ+FWF3MeveeIW3kJEWr//W1Uvb
s9y6msFwKdzwR9c/ZjUnFY/1vIwJI37Sq8x4Vr2qePK7Xwph90nrLP29RXN/aflzTOEW/aauPEAo
U9nhLF6rA89YGP8kRFVzJW9jDUGAcL4UboTCpHNW0e3aV/F8XpO3GRq0Cp6qv9fKMsrw1W4yCFm7
o7LLhL+HMmJuElLFO7Lyyk7WQ3wneCortXRw0EWee5P0c7M72au1tFZsZYda1spbeSkdQa7MbqO7
AuWMH/1ly6j5H1u3CvYj6/zF56exTQYCc1paZhcv07KLvGMX+tKQTN3d6gfP17aOQeJeDv29L2jT
H30btHvv0DhokR12/KO8CIQ++R6l5souU7RLmhbut7y99alH0h1/9pHNlioQa+kwlgmBGfpPCuLv
+yxrVOLT862ugPiSd/JS+zy7gCcFd7e6TnfG8ngrx9YUr6MUHTM5GIojSk1/zEO4kiRNXVssVw45
sl/mYONkL7JxUMHXFHC1kOvr3PCCkEF28dUgu5TJaMMR94ylO+rprw3bpkPA71ZbGIa9JNNqLOVA
eUFaObvU22ruKSvqHnyYxZZjA08jxWnmdSLdeMQMobyTRahM+aY2UFqSRd2EMqrA1TzIYmiFSx6Q
+lPh6volTs0nWd2HaLc2Jh5y0ZiNr7VGqpcjhH0vWxWhnnHSnK4YZZuPdTa9T+0mZrvvo7ZAT4lB
ZDzGFbpCnEfnt6UlqAnmQjFOPb5Kr7qHM8nf3605v1u2YcGaTNLwenu3csqYd5vWCDSXsPQ3Ugk9
5XGxbnIfXPQslv6ujj7rqd+KZR3ARHOB0MhW2TANCSu7LCdq9pZoSbaVpTEt9yyVUHwSbeVG7HWh
BYbhBW23YVkTz14NtT0CZQrShYdQwSlnK4R1kidIP1TIZ8ne7wNtIwA7XTqzr0d4EUodXsCb+Rwt
+muM/8UBAfl9qwzOq6rz8qM7wDpy3UvZxc/1XJ258GyqmHR608bO69AY0YJAfHiQrY0V4Ykxxi++
Bnq6MbHYGXrFea0gja2zKhrWcpSu94Qj2yg6uUrivkzRQb6ko3TqAaVXMoDzS3lRRCK3ypSNLI7x
+DbhO4uGVV081b63ki/pNuTGtAnn67ZL9BcT1lgcOscmMch4qCrkYoysjjhl28e+FOReIs3ywIWa
j+OYmMgN/WweFDAMtyHTNI0sokjsCx6thoB1EnSPftB2jxgtETpMAId6PkUkbzCQ6cdPtx5a6z33
kZEcZX9cT+qN0UG0lMVqnnDO4s5zyTF9lYoFmiLuxjXEpmnH6jxk8O3ZAAC1rxR+rSoima1h+V+D
axt0+Vc8nFJwgv7sNWDCtp0aB6J/Hz0Lq/7sGkr2NfZ04C9W+cHQRblqUCY8EI20jsWklXggufbH
SCmXsmvpkOfTe9V5mBK84UY15Ekiqv5hKtzuTr6eBUkx6azyk1cAVVTKgc2YEot9DalylYeW8wpw
4Ci7NpH+1jkqHETd0nhTRHTk35B7fbmwOUf99TfEnKHe/4Y8ZU8l/4YK1tBzmJWfge92a6+MzXWi
xtMWcEC61BH2eJbFroqzpR6o+rPZ1D9aJ9c3fimqsV5uSRqla9jO5EkMJXpR8UlfqqNanQDD9/el
FtdbZJPREVXCZGmjm/dhHLtXINDmd6fe14kyfWtKlglEyCMI5YyeXK861cQz8xbBhd7IPvVpGWzQ
y0qRv0v64kBkDsuo+e6PYovIMzbDZrPgHEDvsuxH2BHYQHtNap0SzVh5gxIeSBs5i4S460rWl44O
Fgiic3YwRL7Kmx7LCL9lhOGGGL+4g/M+QX9v2CauWtpsr2fb6sE0wYLOpTLyQfHk1fje2FWBtqqq
DkWCuUF2ka1up+d7Egio6EckqFACWyeVL44m8c2jNV9kMUh6az9hLilLsl720FLyRyR9bJSpswjq
+zy2z/E4CkS6DnC9WUgBdpiuzwVC/4+hD2Cy1sBZSCF0e6qfLdeJH0mnB+/1RWIvWk2vP6K2Adu8
+4raOM8w4C9XvzC9rY900MYJkuwx7klyNIrafTV6dYEAdPtJRbVpiYyjdkI6FQe0NgnXQ6nUL5Wq
PftV3COpg1HWmLmvIsJDJdLs+NAWZY8HiDGi2j/6F84YkLEz/wqtvD8YemNdxXwxdXCLIr+OUWjN
imLtEQjmHv4fWMvKjKt7fWJbcevf1nW4VhuObLJODusCUPhj2KYbWZQNalh9Q7Ze7G7dbJBUdp2n
Z8ib1jUpvfrsdMri1gFlGbZm0fjlNk1t2OWmmSD1yUGyoW3DYRkngQflgolkndZkA2bXYXovi13u
WessLEBDqHjjuL54dTjS7XsXEIAs1uMYrFCqUbeyaMf5c0O66wKZynuEob6um1a8FqMPgc190IbI
PJK6QILfV78Dw1I3UVVwpJF18hKGWX2AcwVtmb7qlBtrb6qK+6bL3sACQz13PX2pqU700I+ZuJj6
55bYAsQZ7CrukTGD8jo35lUeP6hmqC5VskMrWffe4BVvxqhre1lCSlFc3Oyz7C5rQqGp92xaf50n
SnIVVESjrCq76yCSNvWbD4fqfQ4OF8C1y+kN8ouzqFwy0xGpf21egEL0Xh9vJc97L8m1akDl4tbW
/Vb6OU4ucj97ynHknPpHvSdXPS+AP3u+v97cNgvu/Idx7uCDfvT7e78f4yPMxvgoYu+hTcduixxL
fLzVy7v3unIgYdaDbKD7rTqrWOnvZLmeui+JDzAff4ajl4r8KO/kpS5HNFX0pMVA7K8GT1PD4Zey
aYfbXPXTXdTjQ/k+zW2GrlbGlRbN2n3z/PIi52JT0N39+1//+//+ny/Df/nf8kuejH6e/Qu24iVH
T6v+739b2r//VbxX33/973/boBtdyzUd3VBVSKRCs2j/8ukhzHx6a/8rU5vAi4bC/aJGurA+Dt4A
X2E+enXLqmzUZwGu+3mEgMa9PKwRF3OHs27FMMWBXrx585Y5mLfR6byhhmb25BL628Vyr53pXccD
Bnit7CIvTlo6i6wC71veKWHvslHBJCBZ+1FsnqpJGO+XdNJOJkvrjtwwnzVqSeYJVH6xUTS/vbv1
kw3k3DDQzEMkk4uQoKjItmXm9EeRpcNR3hk/7+YeKKdkbOPAnQYcTY6ert03YZtfixAorWeOv5Tc
TL0XgTuu//mTF+6fn7xtGpZlOq4wHFs3HOf3Tz4UIzg+P7S/Vti4Hi09zU99qyYn3C3me9jbNfmN
uaZciRFnMmAbA9Ih8+VHdVS5yAaWtXdUSG4uU1MVCN4M9dUN7QoJBeoGzxLASdUugNX3V7loqy9l
UrW4zwQvJXD9c0g2/EXVX5K4aZ8NSFMPMVhuWeu0TXTUPCiGsphoJFUGQ0E8fx4j4B6s/KSuIO+3
4gWsRbKY7CzZy9Ysj3+Zfyh+mV8x1Pu+rSBaehqup57XINZRd0eiz//8QbvG3z5oS1P5ntumo0H5
Ms3fP+jWyRw2rH72jYhIj14Mn5/8hP3U5UMVSFlA7EMtT37Gt+Y+Rxa1zrLde7+gbmEKoyO6C8yp
OhDWgQ8b84VLrbHFNHOu7JwZPyxvPc+cb239R69CWN+6kn1X6RfuPZpVxqpzmulT09yNNfHwCYOY
tZrq7X2bms6T8LSLbE855RAx1wuYnJ51qpA3XtSdM33y6vhpIMb8xBrwx4QJ8IMH1TUAGi6GBN3S
SQyXzraDQ9sXR1lCJHC8/KjvLvg8o8DXFZl31xkoPwJzMZaeeevC0MbM3ofqilktJ/Yn2zwC5REg
HYKEfTg8qF75NA6ahsFbRyzJaea/xVc+2PZqbIX6pqL+vwUsZL0XrTE8ZXBYHw0Hk6AwFymGqYz+
T7POwysDLYR//mrolvrbd8O0Dduy+JlZutBV3XSMP5Y/cspoq5ErfsHzNJ1eTM0x13UQAQvxk2Xb
td5esQxvH3TlNYAgs5ElWd+krY365dwqyxHpamDThbHte5PNBCpkdxk4GKgowOOIOE/1vdGJ4aEs
reICfWaB7M34IKtI8HbrTkF/VhZlg6m7j1bV6gdZZdt9d6jx9pIleRk8rYBjH6lr8r3uKtI9f83+
0d7kBFmhBBTGa+7MomkqkQXB6vk6QI1WnHR8Dju8WMvI5ujaQSvfmDiegIm1HXJBnBOLIOGcKI+R
YZNvTLPa+y1iGSL10000J5GJl/+4gMwEUptAAbg1QN0mjTmPsOcRsnNWWJ81w7PYQxUEpTq/Lffq
bMfQ/LyrZIss4z7kOOgn2EA5cM6VHZVBPaGtdpHWMPGYBUd5d7vIOrRyJg7DB1mde8DKb10bjK/2
EMIhCQDcQFfCUV5QJP1oEpo/y1LbnHFLcZ7h16RX1Q7OmA0oGGMFw15lZwXsqlVetLENN9BRVnWv
Wd1DyR7+YQI/fK35h+D7Ix6xORaPZYDrJ3SXci/r0sLd5E06bjyMtfeKp7RwPsZu7ya6U9zdyvLu
1seZe8uiH1unwI1XOpLF+IkrRLICcM+7wCueb89feWcGLSDNHE+S96ew79a/9BM5cXMIg9MGGR/z
rPEsRF2n0VfGXJQXtSFzk5nFNSdpsRsrEdp3TYfHRQVu/o9uUYmmmYrgTPegTp65j+sqOMsL2lHx
yRkvsjBBkfOWjhm85K0+3WdTn5p3ssUOnWCpkWTGFJqhLl+mvcMzB7ZE9EBoh4wZkAFZKrBqO/hx
+CxL8pImbrmGWlbO7IroQV7MAjhfW0D/jrvgmFXj19rrjGeE3hxZkk/5SJl+KQV/lWrktp/xuP6l
rfMwrGQjlC79wpp2kF7Unbxr+mF6v5N18dSjPdAnnJbbpNzZwkFyMNc8dWXZLZyx93uYbfEmRfcF
+nyn3zslOVQ0HBAUQwtqUyqjd2r7dMLtwvUf4N+HSzMLmudMsCH0+ip6G7rwW+Qo0ReRaXydB5hX
EHRQYw1HpPmgfNqxn4K0SVAKLRXnsxXU31Ggcj5kbo4sZaGlzznr/9KDcrP65wUVuNDvC6pjGMjm
6POiymJK87zg/rKfjC0vyPqytp9RX1bv5I6xL1rSvLAXdnIzOSgIXBBmSnZynylb07D+0apqKFnJ
1ttY2YqU0z10/eL6n8bfBgR64xNdqPRxn5VoRGYN5M/UNv1jpIFBl3dWi+0Scqwd1urloJFkj1wA
eXpYL5Sw7Z8L0nILlLn7ZzNCvqwdl4qin00zLF4nJ5x2eIyqcAYpekhjrxwf5L0sWr7Ntr9syuPU
aPmrEPkCjCt4IUHaz28Ca2s4NWbVnW49w2V+MMYq/TI2GPE5TVg/ohoptrUPWc1vIvsZdsVDqFjN
1heBuYXyvFPrPHsTCgKO7N+1o2mgXwtpWqzc3OpeCMO+2LVuff3ZNZ0dImVXaIbae1cH0ZG8L5Sl
aHT7aJJxnpaICsKfz9s9eP155Uf+96jrUXo0mt75rKfTg8WP8jOk2292MFhvgKXaOzf1pleP/cmi
sKzuGYEB+HWu3j4mEYzJsq2Gq6pA00RB0zxnGcGs3q6CE7kedTO0ZnOwetPe6srg7lyHbKSh5HiP
9L2KWSKOOaOFPq0b5uGmHQr7BM9eId4wThdUyvxVnuM6lUV5AqLSaZ5qQtMLwAz9CwuXAYFi0D6E
NoJZddErQFemD/wl1Rc2AEeS9PY30ePy0ubBzmebti17/pyO5N15zMfymhXlZxh1Gg4vpgp1XSt3
ZNjncHlPsIr6dGhsNGrTfj0AA3gLfLGFiho89e0ZF7iYI/kYbQnvTFesVCCj1V38xSyhpyJc/m0s
ASG2VluQXE78tU74fQ+tntyLL9IV9i8+vsHWS+9O7TcljtZtC0PYyiN9O+L7hkJN3D6kuWesjVbt
9nY0xiyIfgHuOCjQn4PWm0DG+yzKaa0VBC6QBUOzDAA1MXTFfr/IItQzMKqVCDAcpEGzNYLS8lZN
I25lp/dbdx4O+jHbx+Ev08jOTtigmKrmyb2u4Ow89OxxvVm1o0VdGcKIkz7hogIBWzGzb0bw1k/B
9CXjwcyuNlOvejllWwBUztZUfP2iIIIyqzCVn2u/IjTKmMxxvre6mj8XqRmvW756e2EU/VHRMnsJ
zXNY5l6l8liMUvANw6NEuUmunjHvUmR91U6Pt6pbfT1pj7L0DpBLwvp9jv+xTk4iX2Hokg+pQXLb
Ch2xtFXDf2q7sj41KaxRJQqeZJUlml0da+MZq4XgyXGrdCkQOtzIxkg46c6MUDyQRZii5WNubUxb
jepFDaQbLsPJSCbwX43SIK+BeQLSPh9A+CCcqSEB0jnD+IHzSUS+y63PJZYEj3rr/9KtHTuwd+6r
EdvjtiAgj2sKxxW9dDjDiPHHRRbTeOT/x8F4OVqWcfG0HDm6cKcKD26arIKZ+9FQ3eZHHT7N0PlQ
JIJ2zQB2GcX+n58nuv77Kdl0TOEQnCD0IPhxaoSjfn+elBzbpzzKEOJtAqMkBGqMxa6fnI3VCv1a
zsf1CelN12l+lOa2W2lukz2b+bE+/Nbz7+NkT7KzxvPPV/g5LoyVatNX2XSHql2BNleLc5/lHtS6
E8fBsUaMD6mRlzEpxo1CCO3uj4baSjgFjFU4vThOqi6BSAP2FN4ROmz0wA8cAaXK28qSvJg1mgws
FNVCEwEhv65xWlgjzggqGRVky3YwNmrdsz2G3i40omuYRe5ZVsk7BYPDZetPiE/9bNAESBtokSAw
3XoFhk3Hz4INK3k27L1jBaMVOxOPAdikPfuHGAVF/XM19clTqDnfJkiuz5WG/tYI/2unebE4QZ8P
lnri1/dF3ruITfv3ttGIB9Rcise4yDZxauWvVtZHB9FihSOLwJV1Vi30dqohK17HSQ8XWKlaedGe
lCQj2UHKbomcgsXPvBc5MqGYd9XmKakV2AdErqCOaX2+Gafpk9DhoY8xkC5fhM5zW+gP0mM17azZ
tDeqHrFmt7YkxXi4/r1Hgoougq8a8Jm+0NYTDjh7YgTpMUInZoWuY/rCs+yrBHPo+lvbtPUF4Ktt
bj0bdWfdLASkkkRc+iTXdlEV2ggc1OKDCgE2GET6RVPA8sgevHt1147gimzLRiuxgBoUpDFb8KIY
P/TEX8ga2GKvF2H4YTQWoeL0e09uU7yg9Q9YJR4G1S+RYgbD3ij1rMeMgmc89vp3XzNPvWrHnyvE
15Drd71XB47ugk1p/DR2obb0+GMuSeg268xVuqMI0nE7NKq+G7Gh3nuDyLe5A5oQIGyyjio/vPIf
a5edMQIM9lOrXrMHn45GOU7LXM+Ne19Vxg+IPi/sYnCfW8+rjgPZPNTJqTc9hHSNYKDbvHANJYTb
n93UuIT4N69gJCCYrUFvT3aLY2SdY/c7j/b41eQj1IypevOTPlkllkMoIsJgOdFib+Enrf4ZHa/E
V60voYq+/ITFyNnyXX1XN1XIm9XLVzwdT6kVW1/SJPmWKX31ZJdl8f/b+orf40zzUuVqhqlryL8j
86KZfyxVzRBrNuK+47MqUhe80YtjtCy8GQw40c2Go0lcvqVhVNxZStOeO9TUroOuvcr6eIrhXKGf
WFRI7RVDfC8PIrIY1uLXomy18mZfhsXVnZzk4Glhvw6qAcoOMc3FQLTjzUgnUKoFbC/XuS+EXX6v
reITNEXnVXE0Uv29lt7DSv/eNLW6V9Q6WxYt4lyBnT3Upqs/VnN9QEwX6r4xfuwQCoVI1qskX+SJ
HrQBpqeIpSzkeV8e/5GZH44h7N97CxvaBjyACgdTGNHGTjp2lgIs+REjq2rTFRCUtnaPR3Tjddhf
ZQR1MebsD7Ls+Xl/8AfRrhsP7aw/GmQXq7AYIjs2MGpXqTOQiLEu6IrV1yozq2uLKANxK+uiRF19
DeCtHnIkRpeFqqtHx24g2arzYUhVZ2vIcPjaYDkdAlr8bjvlQ+Q5yocUFMEijirtMtkz/g3hqd1t
OPDAH8P55N6HW8I3v1cwWiZj9M+oLvVbO8S8FdkKsBYIg3+oqhBWIojFjYKD+4fAtt5aD0utsMTO
1MUJS1aPbuZskxhHUjkoGzn9mXrlHZBvb17DfGsaXvrBBUi9H62gQt2E4qCMj8pUnGUuMau8kx2J
8slHW2ffa5DhZb2f+WdPq8snA/H2zIWcC8dxbTYNW3B28od67H+93OogwfcrM6+M/0fbeS05jiRZ
9ItgBi1eqTWZqrKyXmAlobXG1+9BMLuYw+6e6bHdfSgYItwjQGYRQIT79XtnwuVmEM3GRsYlRxti
kXYVqUM1iR8cio2WLDdkXpQTdzhSqYgiQz+DPGuyS5Ba2WvcoBstbJqjX1KBIXstFWEhxLNDEvaP
8Ma489xOqxdYitwZ4cHms+zDppLAi/RVdavH2s8zinOq1QBTOXV55EINDwZVbXCJYHkw2kLcvYdd
qv7eeMGT1o5p+AuKR5arU7Kqr6IdlTLRgzy1MjuAgMCMHoQtoSVs2pR0+m3TpqT7n8c5UYnwfZeq
6LiC5YRzkDKmjCipPiE9pwzMLst9NFUFDBRWaeC2cV67M36RzRMCUVuW8d4vixPfzYI3YiHUhKOh
eYqdWNvJGkCAJFStJ7skHzsVcP2EK5u7nwSCAjfaqKbSo62A1YF/J9j1nmufvIL1ZqHGw1tWePvA
ietjJUfa2iKSNyPw6f0Cc59M0sgIeLxlUa28Wk2ULwq7Gc+alQ+bUVPzreYCcIykGFqAkARy7FfK
XiuV4Ei9W7yU0Zd4RZOUoho+0zg0FM/o/tchshR2hoOPeEHPk6YAheuVrfZg+REcs5Aef7O6LyyZ
YTJBLAs5TrhZYM3o825vIWrUpX5PjQ0GQn3vZ7oy9LPaAEAtD4Z5abv6rcyd/nMLDn1lpTqxRq8c
PteKvoDFxnke4g5OHzsL5nKtB5+bDBkFjZ/HRjSdsQSb7XWPkPLWVIdET8izB9xTWrxJalAdwovg
HZFPyf+eGl1z0slRraIcUqp8WrGZYxw9jtBygcgLVBLC9IkD/HELuGq7s2hR9kHJHHS+dkZhUxz1
xi71LGet5xVPBpn6LuBczTPgK3NGxW73pfbyh5Bfh0fR8pKyocyfQZ66H7TW+1aPCrqDXqC/yOPp
ujBAl4MH9ScXzs/XvFbGTZOkMFFMTceBjkuCN3B/tfK1utQzT/9+nW7+6d1nahoBYhSbLcWRVesu
jq5AVWIOZiE9g32D6NVFkGwoxvYsd0m0q7pyUuLys2cXPTkeY4n1I0ebz6u5iW++g0H2Y6DYqjBw
B+5Grbgfz/JMM2/uiYwksZg6lmCXufpOUxswM6K+WKtzWP6tmKpyCFXjON7XRHx/krne9U0Wfamr
Vp+DaU8vQBTUTca+YwPfLNA9ewqDQtr4JRnCvceiXAyC+DciCmrKaFj51xRzbiTBM+WFM5Ga9lF2
fY5QPRXJaGH73YIW+942jaudyvoPmQztzxslykg0gzeXqfFPl++yXIRvXN3Me+tZUyU4rZshyl9j
A9oef4zWXQEFN4ikMYfDldOykap9PR2ulhTN2rno7OIKiqBxsOdeYvRonYxHlRTmPk9Scy/Oyt9n
f9XsOgNCwrFGZ6bmbtrqzSSTk7X2EzXXLDrtttkrUmEdYCWAzMlU9JcggY112gX9THKIGzPjhxiU
SAGDLJiJ4Yx4H4T6Obelb2svVpyz1I/PKlwxP5quW9pqxV1SIH0LviH9GUBmaFFB9xk+acDymmw8
gsszllkUmMeaIuvNmEfyNpIj/2gMRrbSR8pnHF//5COptoxhlzoQokMobQrCSMnYPacJ0gsyMt4/
oT4Ka50fSEZUl8wMlCAw9S5RH3ofRCA8uA5i21r8HjQomfvTKiG1LYFeXgdBp1Mepm3T9UquKnXP
smuSIrGDeN3qEKdR2O4Hn8ba+6oYtnLotCjcjXnosNglyli5rGWrvvc2IgZZgGGYGcXgXGOQCZop
037zJUd/o5MjGaYTBSrx9lcVt8MX4Dj9qiSesrGN0Jq6Cy3MLp4efYZCzj2RHC63VaW+pnXvnkSX
OIimk8QrAu/h4a5fr1R13iRduUyHx6ihikmkRMmAlAdxdjuIvshr802UHnhC2S37NvkphacbAQjX
OCgTQNwyW7Rd7NREjApogrAOjWwcSufJK/tqqyaR9hqNzooknfkkI1T8UPrdU6z2JMGozN0oIFvB
H6vaUmr6YJXlZbrpiL8vxF2r2EO6cQY0ZUVTWBOTwitlWBt5/cuYtmZonpOhlUKTLppSqBwLCjYf
3eyHNljSoULR6CgWuL6yCiy5OF7XvKqNnAXRebVdEJxmOQP79rKDvJxMif8ilmTsMj1oyXz/kId+
8mSM4cd+eKQPfWokT5O/gXT4m64e4kGzj0ktpy9Rg1Sf+ERBkm9Z+tuLTmvljTka/AckPiVqdQ0g
NPKzF6mGYXzyHdIm3ybEh+ddpDZPQ+/n69zWwpVIFLpRogFV1lEH4U/2moaXXFaGKXn/fF23j0Wu
LUYNnQvWxtYucRsJLbGa7WVYF5+NOrp4U6yzDfOdCb3QWxdRZUqhSXAukLvbQmxSrQPP0R/jNIZW
KpfGHzWKBFH1K3Vl4y3NHgkGQ9H3+4SCtbuejyZQJinlVB980qK23iAb/SRSDqCppxwRmEWRVEgr
UkZqAMeysLblti6y4ZsNe/bAXt3lv3MOLq4+xdCzHhpAyMsYnvK3JinBIMOGnGRUWjgKcOuYRdKW
/2FggiBZXpK6fRYeSAixYQ3ilzqHnAsIQgANeFM8NlPwTXhYEK3lRjscc55pC+SkqnM5HTrZ7FB7
S5SFrfgUd0ZmSKdlarA/WuFL0gcnTY2Li3j5QPTPfp98svjdTrZbi/qlD63f42Dtbf/Dy8eRrT+/
/y3T0Mj8KCTqFMdS/zVMpxkSUFy5H55HBxVNBQHlIOm9uePo7QJgvLlPhgqWounMa1w2QLoaB4uw
cqVZBzh+1aSusUNEpVgoxCb2BUxcZM/l58iKYIDkUbWmsCVcmS7q3Ld62XD0qjMCLlB55sBT5LHa
mzxZPwEG+ZTaEcwiU0v2oHlMw+eIgsmLYqbujuc2zIepZbwNIImtxEgecqeSTtHY9lO9KcTXjgQ1
VdQ/+HVbfUv85ocBI9hbSWQN2ZB2eA2hVkKCIr5Eg9edMjhdqSuys1PpWO4mVLpqW7I7hd1ZAu1Q
tE+9Ko+HOEDTa0TJYihSdR6i97EyHbIKOe+6Hw4slhp/u02khEi7uPW3ARK9x0RPqJ7VPbBAilN+
VbjbUzW3XvVBh5NZN9O1WeTNg2/mxxgs1lucQIsz5ZXkuvPnQ5f5FyssHjrJD7d9H5h7NzWM64HX
p5d/hcKDdabHKzTLgvZXp/K+JUMTFM5nH8Tystbkck8FbH0mJcartAmGJQWU6P5Grn4ueToB4Sns
FUokJB9sx4dQoomsR9uFikJpxq+KR+FRNmkPuhak2ywuVplsv0Js2X6z7SCbFV1ZLcOxCdfUpylz
ngDdq2NS7lHqfvvdM4Z16RWdP2u05zbVnV9GKz2wk97UZOcXg+UgQxOp87pWoGRJfHtNyaGzzyDh
2pi2hK57hvAkBVRjjH6DTEkEvDJQz7WBZq4yt2EHntZnNbeJo6VD8K2JuotNsvUnKSdiNpYzh9YN
gRuYyHag0HdOa/gnHBL4qLPWRw5hbEG7Ibs8STOLQ1FAACVF2mM7dUWSVEJCSOWZqGDrROFbl3/u
7fyCvmz+3Gbls1I68RkAk/ySScqnzFOskxrm1XEwyksX6ukhh8SRLdzPUG7Sgxx4j9D5DlvPShAs
L4NMP0jEnp3liDbYW2cSNUYUrVyJpjSYZztne2iqbXdqTPS4PUT73nQpnNQ7Gn+vOs1RqRt7CzxE
ObipIx98h7PC135Eue+tgT6+9wtjRBCTcM3kItqOX32RLHgaW3d4ITOSnos4fGF1Up0GCi7nLJ+U
HdSv7SfZ5kltynGyJkjyg/du95DYrXbse2tjxLoPl4BZEtDT/QdhRPOle2h7y9rlY/SNHCMenWIM
WyeIoLIU7UBFq40KxhjmN+hKcyLLn1jGNEvNcnitTU1TM6H0cJRmm3pjvgqcfJh3dSVlpOK0dH89
BTvONokVF7qFUy+Kt4+xrUpzn+r7znd2aTVciiE0znZSr9l9ovql/UDmjRVeWH/rdKO9jDWCnpSo
lKsyeBtL7sOQnc7QhNWvTn+inLx7qSLfORTuCPUmfJOLPkKVpgl5pAdS427kLkhmObfzBamg/JJO
Z5auXBIe+nvRJYwtPJHrjvruuWgCbkpOklJ+A7a3z6Y61zKS221HuSiMkjStwBuJvEVfQyk1n4Nm
6B4TyO7iqZVnyCoGXguzgdxL0GZzyKz0/SyONBQJffPrrevmdvN1tLwgtcHVf4+0kCEYgvgXpCb2
ri+qcGs3rrMnfplsAl3xjl0QVGu/1KITqURYcXOtOI92aVEpL1O31HkXhzfzJkuyZJ/aY73zuf03
TZDZBy0bUPUYEPzoixquLnAfj9AKQsejd/JzHj9A3wbqwB4TqE7CcNPqZbkNPac+AzeHpc6JyzfV
TY8yGtk/IcTeNkpafQlLBFpMS0sghWNjCJBK3rR5E83RC4+XClHUrYLM/aYzpOmVQTmHDbvjV8Cw
S1UuzZ92njwprCHmFUHFS4dOcwc5/i9dK08+z8I3r+UTdn6UXZAyaDblUJ9sbqV1pNrdGp3E4SJb
NrEF01dfZaP6pppJ+Cs1jzLMJXCd+ObFJPf8ZvkwsRWtUj2OMG+sCijCDjZk5eh4UEHhSdUFnqUG
9VIyAQXU33Alxj9lWC8gQmNNYkKotGrhCNyPo2YcKWdUFr7TKZ91yEyIgdgkKh2FR/aqkil4CXxj
hAhBLnaEKa3HtOp+KmBwvkH+kLAjrsyHpGrCvRZAMWUn7XBKnGn7YhjfQiX3nh1KVjdo7jZr02OJ
pATDQzOk3ncHmBwEpsnwOCSUosQxJCRl2javhCdIkOARTAtnu8iSB1gvqEHrq41sefHWGiGqUEZq
j/m/jNaDXJtnR6c0JegKjyJWAKqDGsBllncUmQaO+2zoenWxqP+M8pCSFVi9iomXo6/jYzAW6poM
cr0U4C5YRLOF2QXFVkC/mnACZ4DEPAlr1VCbZRn6syy3KYBHhJZzKKyNso3nmt5226ZBYXS0lfTN
ia2fZF36S+GE+iXT/B/B9Mw1UIbJWwnRX5U4LFWU5rYN2mHdt1H66KmdQ7yyqb6bDiy3kEz8RKfo
ZyEH1ksh6yOcN9GbPaAQkk0q9Ml0GBSqM9WQHyqEj6oEjwkULmNp5Ut/0qYXjo5jQkER6s7s1pdL
0EaWBg+WaRbhFhu9ebGvc18ni01l7YFqaLvxFbYOtHizPAVsTACQ0Bfr51aLD07ofLEizTkGGvtr
v3oaNRQ91VE9jJWz15PS3VmOTWV3HmnzEVk+oCd1v3HiSoU0Px7O+XQINumQpCs2x8EmZ6ewAPut
vpowEWpl3/8iPzdSjM1Chd12KcWoJdVOtuyIffO4jL0R7QUe1LpkPPQ8RzbyIIWLuDCVFzP0rI0b
oaDBT577VYk/g5mJF6NdseCS0fUZXdAjiWZYqxA1t0WHgDb13ANavkXTtDNSck8G9fIb0Xc7KJX9
h0tlq8TVIKSB9bWCDLuqXu0KaeDU0oNPbYl0c5sY2iVyfLaoYCGA869DbRwPvdam4Htib9OpRYeM
DxxxpcYWkAjVU0KeaVZAnbAVfQg+mLN2hAgH8N8FHmDrJ7moBXT2tevZj57GKjlQ5a+yJA2AlLNx
p0ssBCEA4+k+TKGJQupYCEafKXuM3zrZVwEQABKEn8MmAO7vZEtt982omfOot8uliZiA4QckJL0E
IYa8R9ccjVr2a7IEEe8IPaLvuI+D1T16pnd0DNODZyqUCLBEzRreseyBeFr2wFoaxkCllhajyarJ
q73yBera8IjcHou8uC5fojyzT06kP/P7gVhhmMMhnV7sxovOVkOwZ0gvbWgn10PBLm5RtCSAh8lL
GEJQ8Kc6/y4apu/Ly8zqoonEYLxEnotOgFL368bXxsu1TzbMtRrbYC8mF2Fgt6CfDekgevIOQibZ
QAemlhpgEo5VHJomfj+LtTxaZi15VyoYqon6DJ/rKU8iflex3K5i3oTH0kB0Ai5XuKIUxz2KAz8D
Z9vU1hlywfFolCYvgCR8gNwUZYOMx6IgzVDGHu5o/jJbY2LNEH21ne3UiIK/LLRVpB8rNGxikyx8
j2KjDK9zVlD6prvaRR4GY65BFvjg86nXgzXEG4mtZaF648WGKpQQwhkE66I1ZJ3XNMhNJ1fhZA11
VPfa6Oi3PwYtI9HaUNDi2ARu8yCydpVbsRabzqgdrJBmnE5vh9o6keUdVm0T1EvCpqQocsuedVL8
5kZ+9MWQCPJD6ld/4nmvzOvQ9Z7AogRLGCrdsynzowiir2yuSMA3cI6qjcGrZWqKA0R3oGoNh+jA
TJjU3jJ36M5JXaxetOox0CsvnMtmLBNOss6hE0JRLqPwh1IjcjXpqMBJlo/EA/TIiKG6lLQHcSh8
hWWBbzYrePnf+8q6odKkV4ttH5f61a9TYJbuCUXBXuOsctjZYPBQ9B1EnOPMcYfsWfHN6rGrEP/o
k+xZR+baiWTpYVqou02lvGogVg8ECNxr08gTSLWHLlwlah5C0dD20jLPfIjo5TgmF5t9h2s924cp
Bf7cawE7Zr1/MKglQxwtHteG49r7qJQ++SEFYB2yFHpTVs8wmpbPGWikHCrBU+5J5bOjoejaIkXH
E5amTR54rbSEZtzaPcGz2x3bHPhpGpo/lHEMX70kLLeBDN1u4XgR+kSke/SuCjbCGuk93Me+noNe
wepKxoKIiwTpky4/8v4AxkJ3b7XpIfapFDDZaO4taQQw2BraxtAq6mhd2XwxyHNuEgBMaI9n5ktC
KGEDEl9eENfHCvPuOs94vUuRZRBi8Ut0LJR4KcaqTuutcyVvltexDaAz3vbE+SZnVngVcgQg44UV
3ftgpVPFem0C0+KFBTHASjinXUx+s0coRzjLHvIYJVzD6+vYvkeTh4T2Wjhrba1Ccmq7V2tsVmgr
oCuLlh6fWQ6Qgy1aUkLiK0QjRN5kWKM1pOAbw3Lac+sN1grqxPxgR3vQJ8EzytWtInfPkmK1z0nZ
f/KpUT5metpvilYHua/13Rl9ni1EHM7e0qTAvPbVyle4BPPTtaulcOikk2x2IbRBG4wdM0Bzfwc5
Q3cWc6Qlpb7sn4O1nfbzBAFJlniBBV9LGO89r1ceE6X/nhKc+prnvjoD5WGcE9cIN0Fv7+p6TC6N
Eb00cuS9mk5KqZeOJmFIrd1rGcG4S6x9WAkr4AGYI4vY2QlrppdPSZW1Fy+wtU/N16pIvI3qU2iY
d5CYw/CAXqpUwOsdkuSEDGkcdk4Oqw6SOdYfp3A/Djsdogt1/sHhw6meKDCoD4QPPOPRHTrvk8nX
IyELjLd3vE8av7YHN852oiUZnX4OIdkTrXBMsxOaXd9Fq+RLHzQrQGuoh7RrLItmb/fk6MSsYT1S
qAkyZRGiYnkeXPn9oEtbS+q8862bBX++i13vRTjd+mFnUJb+QKb4zpB5oQxFONUCN2fhQjyCvY5p
I6L3x+Xclg2jUSrKSxRZq6Crhzd7NN3FWANqHpRUPsoq4S6w0ws7ZI/sD6UPnbWfncShiFHtE2fQ
Ytnc3invcKt870Mm8Q9rlkBd1FJQIpxvBuEcT9aukbwP1phiKVLYXUVUgtjrddaqgpG6gigrbKDP
J8AyjClkt8H7gYr8dBdPB3F2M9z8boY7v3/gcpt+BBAfQVHLhW/jRPPmc7vSP3C5m+o29m8/5d9e
7fYJbi5301cQpL5//L+90m2am8vdNDeX/+7v8bfT/PsriWHi76G0Q7Fq/OBRdN0+xq35t5f4W5eb
4e5P/t9Pdfsad1P91Se9c/mrq931/R9+0r+d6t9/UtsDM6S5WjbPh0n/JZhuQ3H4N+0PJlJRjEKX
633UtY2cYHad5dq+Dvgw7C+vIDrFVB9H/f0nul315iOTdx4RkP3Xz/N/c302M2y9Oz1kdX674nXu
+7/Dx97/7fe+XvFPf5OaGgij6FDc+v1tb5/qru/WvP+gfztEGD589NsUwhJPF73rE4Z/0PcPXP77
qcDUN7C5QJqnh0N1anrfWpYg4pHwoImGVXXq9bQCuUMTjBbcmIXtLiS7ytBehsuRkimHFeVkFo79
4IGJA7wCDUld7tSs7vWFMHtojiGiewTzSwWd6GpHJ94XDqvAXM1VBFvhh9JJKqHUVMxJMwC9JDi9
Nwi47rse1rMZDPXkw5G5eT81+jFCZW7qFQfVeh9467qOnjxcdBKkeVnFX1Fhk7ZwiBvzNEmiNTkp
4lFykj2CytzoRVqfNNtMHyWiLwfDqS/CJrwK7lzokct+oUwewk2FO2TmE2zZCReoHlkipSxNmVU4
xHkGhksPAQtOFxGGf3h1GE4vlqG6BFH/4srO4B1a1f3mpRoRuKlkfwSJBQ5sKtcXbUTsfMqYnXfz
zaD/djF1CZesxwWG8eswMVYchJ/zexYDYcZVplO8i2QzAMQyJAsgTsWBKKEVUjqD6Xa4OkW2jVZ7
Paw/jAF5+of7h16q9RGK6zUZhb/KT9lr6uYJcXI4EqezuIpnbQuX6V0/C6JgwfqU39DdgL72D23k
rW5zCA9xyNnezhpklda3PnHmx1a7oQzy512/mCSv7H2Zj+ZOGEWXFXerRB4mWqDOADNJntCYDloJ
f5pZOtd+YRT94ux2AF5n7kVzbIOUWqJpFptkiluG72PFsAph1UWglSgVJUm/AgIAuWU4qs7MRGL9
wjiCJBAjSvxqgVATtjP7Vehk9aXz5PpSKrm1s1r7WXTd+utxfIZUyGavgas4JMCRV6buIV46jRR9
12uImW6d4jq25Q3X6wiDnI+f4QSq4OakTFec+YP/8F6ve1e6a4K1z2dX2/Vc1OyK6l2/HkA71Aun
QNWaHO5OrjUthguuSKqdVKAiX8xcSS7/5bxG5EqeC3e3Ltt+XytQCUCQAD9qqL3XTkdSg5qsPJVR
3w5aXvUrg2i+6Prgcl95LexeaFOO/cFVk9xODBeF2IUDdbTbBF+I3uWAjCmUrmLb3PsTKAJyfPlL
kklojxSUOPz28E1FQYunQyluewf6iRLA5yvRaY1+dqD+1SAAskDJ8x0bVBnQBZoemaMptsed8hiQ
Rd3fon+WkiUbM67bmejLRxhf2VLEjzXZsKsfUIsOadi6WhhVXj0gQZ6sgroMF74RQoQBUjAFDoJq
T+c65UPeDSUc8vQpU19DUbc/r4jRXtvCfDdPL4dnOEq9bWtW3aGl9vngdBMRj2iHrq/tbRXZFxQR
F1cDwSfwAL3VfPO1OiBxr7ZzWfLyxW2GJg3f57rrQ5BL27vq6a7blANpLalo0/x+eXx4r1zfNlQT
jXNiCMqHN4x4sfybN9L1JdO5gTz3AD2h511bc1ciY5pAUQ1dR4aeURmRXuEQ/z4bgNtXs1tbmNsu
uo646xdNdtDtGuT/56prbEiRdfa7KOchua4H0vF2SN3qval79awBJnIQRtF/HdtSjTP3xnJc3oYR
VXcXbV4oc11Qe6D9Aykt6PSFqmtBAAhYgXrcqt60AZ6KXZ1aSKWHKRvToCq24RgX20iLbfmxM4gd
yJB6zoVPOTlGolRhmKhfG7Jue7U/iS7bR4aAxWgnufNKkZO5A1XObOytccNrTjlTzKqexRlSeQt1
RArm1q8a3AWJaqxFlyMDqp0pfW6sUXLvKPFj/O1AWI9vAup7EUjOlBmYzIGOJpDy+2qir5ou2WdI
vk9Xu30Av4R3Cr3l69U+9Kcxco3o1lDBqm7HOCjWxKnhcW8SxKIlpAlU2Iz8Jum+2bDqzUuK+i+I
zr37Bpo13vl21ueSy8SFfzI9hRRAU8k+uPaKcFLqbTRI7LuruTADIpIgHd77Mgqrsr6IV2LEdbCY
B7p/gnqFDxfkNFeZgaNciBnN3t8Il/sh09yU1gZ7MUJYISBfxKpl9SY81RP/fIX6B/915g8TlcZc
iYqvvhnC62FU8bkoo2rXqz6STdS5PAvfsG/vfeV2NEjTAH2QVIg9LYVXkqgZqNRWohgmojkVFMio
lV2totpAWC0boIOwirFZQx7yncjFZZ65Tp4cJTZbpXhYJwJfgJ+6NYW1gILkak2yfB+UOoCmSlmH
QDyg+4HrH6ISKnims5vh1udPVhAcyhqZP4RHJz9x6Grr3UDtxo+RDN/YdSRRbwPEJe5mEpcYJrFg
YRDOt2vH04cCfVUdC2BNmqUjfjIAxwvMPnyjDsqpB/nN4w9AsjDQlwDwlbfCUABZ5cPTkHXU50lR
TCbcg3QmlS2Sn7J79OJRflQCfrDTcDFrWqfltife+89mddF1UnpJsiykYZOt0dkIY7stldngs5DJ
ktpDoAbeK+x1W68g2l/b4ficFdm8rxXpE/Vz2UmF3hN1VrwoWmTtbKLOIqwOtIx8FaYUVjElVXnd
QVgDXf4wZYpUqriSXWc/SCkgTO4ip6yrVvMoS1G9bWzfXCUE7D9JY3AS7+GbRwzwc5sHlrHyKwPO
Rb2VYDCDOatYi3XyiIDQXken/m6tTFElK/BRlrW9Eb5b3/uEJajKD5ah5/Uzuy7VSfhs0CFBzQiu
BZTaYNHRqx3qZlJ3+t0kKeodxWFMrS3F0fnRlBywar2dbSrFDh7FwQHgkUdg8UQLbgsVOYB6r7V6
heL1kPTrpOlaHrIMGLn/Hy14uud1ECjrLKRGaD7U8i6vG+soXAbV7U6mPa5vA1R4hTc8QamqFwMo
ZUat0iiCq8/1umN0zrPMv06iKWV19gcSn+JTWMDwN07hGjPhKw6gpuMF2KZupU/Tj5INf5MeeU9S
vJBDuX3Kmqp7QgdenQed4W9EXw/i9gAq6gcU492T6CoyHaqgRD5aU1cHOh1hJpNV5NTM2fQhxvZZ
2IS7DuH43Eko2allV98NifsGd0i3d5DE2Q9uDwpdnIoDj3dJqvc3h3svlCDehwof0XSz2itmoi3z
y12qBgL0YuDNJ8nCARXy36OF2SiH98muU4h2nljPcld66zsXs5J5o3rOi2+U+s5pHH1nt1IAdnCU
ORWHW1vYhacwWzFkoldP0TZvnleTcCUhMSC+Dc+IcBJziLPbJc3Rk7T5X15NeLJH9Wc+FG5rNO36
s2VK0QJRhmgpmq3j09dq/RmiLlTn4KBY3RncLobBNoy39/1Zv/PzREFiu0RFWkzS20/qkHcnT/Vq
wEmJtXLYWT6YclLO3HLstqIpDlFjwwDZhgfRKtBPeWiMfpFGvn/Oppaje94DhZm3IQUsHMcGanJ3
gCV27jQ1LANO8lWh/DuYw/Eycouo0K+K4dOFe93vVlWQgFMqSsjF6u6htGT/iUIAcJXukzhooVmD
IDLcXTz12RVA1XGENU5YydY359RTd4XuvA9QWyAMSMJwk9NFKVqytMY2Xwl/sLfpoc2sXzd/SgOB
d5nVg3Ao2mKYe60/bERzrPMGMJoZzEVTsmPtMc0/JVH8fjV4wAvCl6a11dDHBHWTaQRt7IlvUQ1A
juTwwi6kKs6Ooi9AhadnK/9HW99qFModRYc7DRJeoikOWmCG4Ggyb3FnuDVhYdZXvoH0UPlJU+z8
2KOS+UBVMckmeN3mBsDHRd1V44osvP/kosH6IAf2DA7z5E9WMVZvnJnwjTXbexLjKe6/Hy88fJ3/
r7sr/L6+MN7mABS8Ii9fnR0joD7Ah8MrgnzYnZkU7xxtqV5SmeFBJGB038s69HbhhLGeCe/GDFAX
9bX+Ig61VurH3K2WalkPl9SkyCMJXchfp28YDe2bWxnl4dqySaNVEkItkfhz/LaKT5f8hTUmJPZh
bDONRZXGf0qhu9+Qq0bStUEutIzycgdcEG4pALCPvT+PgynhP/VkcujszD79JUxXp0nxKS7sYHkb
4yGKPhta730eYZDj/895btfu//PnadpRnqMqViyL2EDLoVLXLeye29rVWG/FbasdhoJpWHrF2iE2
tXDXUwKcTgbR1Qnr1Ue4FxTlLJXaoZZkGiI8xdyiKfWjDETAg/CpjophKTqF+XpF4d5ThLSk+AoZ
LztAmVc8R/MBnM8s17Vh04z1UtbRSJwT1NB3AQJxQLd55tcer7yDaDvi+S7sxHIGe5kXdb15X9e4
fbAlyieduEG8s93ENroCNSStv/vkyWAGJZU5pXrtT2He0a+nSTZ+blUj34rxYpQYoPDzWfBLgRZl
Gi8MXZvYB1MdJGQJeuo5oLoGK1Ecxt/M13dNYRB9w2gggDxSWvuffcXEceB9tUwY0UrzKYfEey7O
dEAr17N06stjyXgSZ//Az7ZsdMUhHfXteHnHjSWaKjBeKQ0AzP7mzBL9pd96H3i0YqAFMaoJERTn
R8Xy8ldqjWe6noBx7nUNAHP4pE3dCINEyLwQEhVNo6D0Ho4kCQDzmL2qCkF4okDWUVhZ0V/nQJJR
v4SW/+RRrPTKIeK2RTbWcQjqIVUlr7Pceqxcs9x+aKKttm1RdQSnUTlXqwdZ2UNo6sZBMF6i5fFg
DFqzFySY7kRzWQVSsJSLQF1cWTD70IwOaMVcB4hR4mBr8XWoaInxvRGFSwsozSK3C9RZy2ZYZ0qg
PeQUWi2bnDiZbhhI4kx9rgT3eZ6Z1dVFGAYmQEXISXe5OvxsPATHCQ1rD3KZ7uTQl49KU9toTb0O
1Io91JNpaGrpqJj9ptYsJ5jzCB12kaT+unrqFGuBTtezubjm7cPEXgMgBFhMDoZ9L/rj2pmUWcdq
fZ3q9mGEWXzA0IqvH+Q2XfaqOJG1TUNkhoNpxyhU5OxAajdA/anbuunSiU5lGMHdiv2icAfzjeeg
onQ0bTBvU9wMt77b3OM0zch9iuBN/4kQ2isFldJznQ0oyzZ6vqmTMkZxBM4ygI/f/9WhD+yLW3qE
ZQQV0CBTJ6NB5CXIAGXf1BZmkXxs6lNTOAurcL41hfVubGYCT6/BWM8FsXcSgQfqXfsz+FbF3XlK
nVO7QEFnXOYwgAu6b2K72lF4Vz1iVqXW7bP6V5wZ+s6H4mlPJSn/VYWUQ7AjdRk8ylOvrZFUIiQk
rMPkIs7Eoawokrpa7ttmUGs7s/2eI7tNXfTkJ6YTbYJIDaXQ8C0PnpnNvKhNKIPmoI3/w9p7NTeu
M9Giv4hVJJhfJVE5WI4zfmFN2gRzABP4689C02N5vGd/956q88IiGg1QlikS6F69lsG17VgjYD/h
PbLsbRAq/5NlVg4dv6JC6DPO84MAImoJJRnIOqhBwsv8IO66GGurwtWsU13pqFofJCoAFRmxaoI1
Sl58HnZ86UJOhnptvW+uU6tnJxTgvWDXWX7pciXUXcbhS9cBjmT0pXwJ69hegJK9eAndzFuUZeQ/
d1xAR8VGzW5noqIJaQN/b7hK4FoxNlhJEs5Ng6geKvDOUS81b73k/P93bJZF8dIdsCVvVfWn2QEe
YzYQk4pj3z05iu0E6TOg2CVyhochqgOyjYBcTlBvUd1qSN6XkCNQM1go6Ap8gzWB12jVFvQpXpCi
bPcrS5NngRKDq97X7ALFhWxBdsjMW6sccn87X4F6Uf6MpZnxJZzqdo8vQKwA10q/orpNLETkh2dg
Aaf7SmuvZI9YXkNG2bIRGMNFYtGuOwtwohY8my/xq8mT8ecwReGixGPt2lfttI1B+LvVrTy6x3YQ
GHqngGL6K2vBf0KeoDeTVycBLczbyhp8k6h8KiRfgcIiQw1UhqhRoyQwyYhSgyyQ0s1OQOO5l6KG
RoIW2XibvZ9FBUKlZIvfz26981kylqeuADlWHDlXjtXrDveieaYDitits52E+sbJzFLJHX3soCY0
T69VlXs78r15cBOxM8cG5hT6evcg9ysejCZLglAH7L8UKBxLtKpa2r2b/WjHZDlZcnyNIBoYTA3E
QW4eQqVI/qcH8URlEFPNYy5frUhDwUcBqs0N2G1y/Io0nV9CtQMR3HdXNtiUoeTbckRiaXPiqm0I
9YcQvAc60D744AztIGyEDur1Mw8/GkiUSa1qUBSi9jQfhqm5kQMeD6I5tXGa/2A9Ar5m7Vf3EsBE
KCBqbD1OlfaMCNbsYaLoZ5FLEA85CUqiCuSHDVMT9yAw/4bUs3EAs257Dx5FeY7ccWsW+NhLvZTl
Guznw4p86WDq2TdQ2EFeQA2vu3hCTSU4+rEpvcPmctlPEGcDIM5atdIdv7QCcbjSRHRkEq18goLe
ikqgQY+K7XDHrRVVOXvMNRae44DgHZTzkNnutYc4lDKIPK10UCkDWlw6cEfX95qtDsCa53iK4BTY
WouhpKD7nuPZiEyB6iF3VdP+X6dFJEHygnJY1L3WcrzG6nkNsi8bORzoJuORK9ri1xS2BbQZIwkC
Vxwm4G4PEwQrMk+6WzKZZoTv9pNLkZjjIZPcWkxg4Vjdxt786CxKxSZ5n+qTW+pdNN/Ioc8FyhWW
rNrcXkFsuLizqwwbTSuFpCODxo1gMXaaeobC+U6fdrbVfB+q3F+zXp+WxDCfjrm4kq31+2l5o57/
T5uuxqLCD6WpNx+aK2vEsOzAAL6ixOONIHpOW37IY/KucNbhMDxR1nLunrmj/30+pzct00SRME3Z
lZ2z7svuyYtXIL9c2GzMToPsex6kGko9QV3/uZmqKmPobeRHsLtvqPXu2qrnGD3M3u00I7XITh7v
/mSHrqq4vPvTJcnVf3VqEDBVirWaDmUVOoHomwnCcL9tdKb4M0+s9EFjSz62B15C1Ou/jWu9AUVB
5DmkdXQah9QNoLj30ec2YwvitQ2yUT+dvnb2dW2f5++DmmC9Qlk0voDbX4Qs2+xGJo8kjt+Hzk3q
+WRDxPdbGEEDzYDQUiBaPNmIXaAS5k8A6vtLBGgxMKyg5Fdk5SKqc+j3gCeUvGiQG/VgX1C9/x7U
ivT0lioxYgPq81aBcrcqlafGikq5SCtnhJYG2tGEPH8vkUokm6ZsHx1RdR3gaaXkN9BD3YgJG8gs
Iv4G7LUJ4qHkl4XM204rpHlHh6nt3ZU7QIzsZmtQXocUoh4t8gJShDn0ylcDmPMvdEC0GhiJBjHv
YgzB4GiU/oU7qXluxldy+GDuemMNOtt8SbbbHIjJAfckXHeegzqcwvBPLMJSU12qe78eUEDZepos
KC782YE1xw+kXnvoKeNzUGft42dQWR1uPp9twaAEShhFqwZSw+ZqshJ11q51EQVI1mp1UA5kIgc6
JO5HE7mqgQAr2/PAP+e6Tf/nXLJsv/hxYuw9xheuY4t7OiRGaW0iI+wgvobF4rItQYrEJt/adXrW
3vd97t/1OVcxqilbDtFgbUId3nMbgSvk4gvjzdtFOc5dia3MZ+/b9WiEruYnm7RG/27E/NTqKuMl
zvkL6dqOA5Z7dWryHTWpdMefXKimgu2RanjyxIeYknGgBjlxMNOjltF6jCHoNxf6wDvcpD1QU42N
YrBl5wEsbQj8cmgEjUUF8tulblOpS7kI4p7IDUp8/Bo2qPNTc+iovDoOuEzuq8wWZJyhKMUBsgBO
/47nPXRXMnkgEx0qsDpt3CllIHOE26yemMBPtzt5SDW33tejlbj12ih7Z0tbiZRecXRKB3A4hqsW
AlsL2qaQjbYldHaz3UZ8stEEFrJ+C90ru4CjABSQIdCCfSANQ7Gou2v0DEoMik4M5a5vhGGlbALb
ZqDI7DnL1xrqJ9eNSpBOaZWvUWaQrmuVTb31yoj9GA0gaJDSi5eoU3KDTzB5alJvhZTj3HtDwxOc
HllaPo/91DFPpXrTCXey7+Nl56OKqCrtZ0iwd8vQAKO/1xv2c9ix1xCsSxfq7Fq2AEkee6xzaHtI
xjdk5rnHTuaAOtyRxc7zWOpiV0CHfEW9diS0IPIT5NHUBUK3frvAPOXofroAkokfLhB7wluDyhSo
V5S5tEebp0s0EXahZm4D0CcNtszSfq/Jwjt2oYxXwo4hS4xCjomB/7SzNWs9sNIBqUWZPo1acyUH
AChdkF1E5uU2ckKh0ffawCbYD60v2ZTb69aOcFvZYK2H6in4YWLcdr0Cu9wOZCtGRHkTv9jc7H7c
DOsaQEnEuWIU3/w5lJoagSnVWNTplh/Gyvskxs1kd1FTLTqlT0EHp+wQqKLTJgEEq1WHWzfZ5BRB
TnpAIIg6Pk8xzwNRyuWIKPTKZI0DRbXfh6Hrxb6vAF16N0VAIx3NEUR7q9+nKDnsJ/HBp2zjcZO2
/nfSrgFXMjs12qxzM0vXOEpPiOx1viEnstAZaQpBaoidsLa5mSPDzMBphyTrH5N+mO9m/2PSCCJv
fSFiz10yVE6pPQVtQOzQczbjmL7OWxRlp7NP+w8UCn/pnQl4WuUBfBlbx8mIaLFq3nxdNVvN49d5
B0S9836mr4cVAE7eITHzGiGdonkQGQr4dG1CMUpeu+ARrt1H6aAyHYQ1/6Rt5T0ZeH4ihmeExylp
mgMzAYRMe9d8wHc+LLjW6j+19gI19vCXGmPX7G1MaGjhEVKizWFKS4h2DXIp8xK7YkS0X1s8nxc9
SFwujehB56FH2H3xfHoVLrgfwBcpl5kAl6M7yHKFjEpyAfR43Dme1DYMcndXz/Br7HxQh2X6oFtW
l5fxcDf2gn35NMhoGw1sq1Z5bRvwHniSuTtr8GUO1QksIFEf1Ljr1C7M57QZz5n0sh+pmaKSEqu3
e/BrNqgxhQfXdPO5Gfozxc/+5vE+x396oIgN8l6oAl55XfoEXgoIFysYRBfoyG4921I0KADjjwSo
KLnu7EdwbM0wh7wyAfWEGsbaHMFe1YFvd1OZRQ81Q4vtCQmRFPE8KY1vVzSpBFqSJiUMBQo73XnS
zoAsWALREkCLsUzR3QESvXVxhLYBdiBQrJqbqKEXV+KNNWBC7AQMK8pEdmVqEr040hTv85ApscF7
nGgGvmbQ9zsAPaLwCiQf0XFyWHoRtieWHefFj07t01vff5VQv15l2GjNHnar9wsOkI4PpN3aEQkK
qN7jqaADEJeyygx0uNpCUvz0ZrTBg73oDQ1bFxqNpE29YOB8UC/kyFmV44TwmszzC7SRDdRZg++t
q5MRgKp/dzSOhr2E6ogQUZtHpL2Pu1h1REllHZkJHuLTiFBVXgpdPLzFdwbTzdcjEtTHsTLAANZL
/VubviRRAg6inuvL2JeQ2AS+6YgC9ptD0cdBk2nA82mJt5Ftt7b11j04MrTdFcIl6boAkSJQRkY8
d8cacw8x/h7QD6XpOkPp3S5jKGKnvwww68AE+v+lG8H0cbODGyewspS//MXfUXYW+yWQjQJcZCXo
PbK0wa9UxSSprXtRs0Da2N6qd8LSr4xxYTl5C7HL2nwRyLw0LYKQCA6cedNVC2LZlF4KSisNfIfU
tBzrfw+qDQvgvEKeEKQqQX+rDhp4KgEvhH5GO/22qY6EWw4UYQbAnnQoaYHduDK8+phAlvLK1aEY
7UBUJdjdVYsOAPxbscCiU1l8yMRfOuSKqQUOR/BxANl30sPocDMlY5Mfhl7/SiY6OJ1f7jydtfNI
ETd8VzT2L0j0dAdwf0LGqBvT/mBHZbcEEbqNHNNQId6ujNRDnnQ2u1PbivJfRabrwMuk4xFbJiOo
p35YENbSGFB9g3U5eqhNPnRGB7CkgbcgPd7MoO8FgLPqurcBjahQPzvpl5S5kDLSWt/FM1lj+Oa6
JgxkHXmrJDXlo+g54qi2f2U6sFx8rMAe6hjagTqnQddRUFnWG+r1PLve5iEPl9Tr4VVzcqT7DZXF
8tEGF/QD5ADKpmm6Zdlol3oAtxh5ljaqs2sJRUGahzX46Qh7kAH1MtFBlh31rmDDxCcCjiO5S1i1
p2nJA0hIEPZp9T214gJElNhy1keaDTGrDiT2tQSNllMeYwtC0rbRYxs2cfYUopgVCY8YNFHxoG8H
3Mg7EzS6J1Rl49HcRNVjDXKMhT7U8fcSX1qIgE8EuSCx0qNk3HZRAcCFCp1iOw111JjXYMVDM2cl
NxdAM6QnvJTA11JZKLbRLHeVtImxzML8D0fuQgQgrPO1XtTxgisdOk2l4EIlUpchBuT3Y3smE3U6
AgQ2um8NEEWFB3U4HYicaDzZbpMYdgeMbt6dya4LbYAkDTSzUK9vHJuuLrYVD6/hpFmg/iJKqyhn
ILIywJE6hcmPHO9ykKuoHi58nEILJl07TQHgkzKCuxnudDq7groSUncd0lJ+E658/4WXrbzcQgBS
s1AWEMbalgIH1BELawxAotys8IA176gjYwI579J4AUFGtnfLssCDz2cbK+/8c9VC1yC3YwgqhNO0
1Bs3eWkHr1y4Ux5+q736PAwIyC/G6bXChg/fatmigqSvf6VW/mwPafHaafjXon5ZPmE/kEP0MhPX
ri8RELBsCLPzcdrKyO32te4PhxgJss9XLkfr45VtdWWNV+dKloizlNkrkvYfr9x36XNS5foyKaz+
MsXFGiRmYOOeLG1jlVL7Zg64z/0uZQ+gA/ECUPz7R9T893vk0Y2NOST6XQpCs6Ur6uqLLboXBdrG
+H9AbYRM55R+0wxNf4l6N10x/OjvoizUNqjfTvZxmojT2EI93fan8tHlIQijuWV8h5DG28cw8DG0
MIq+dyaCgJ8+hpz8f32M2PLKPz5Gg4XNycQ6edmN+D3XA+QrkITIH0EFW17NFo8V1bJ8HQdg+QpI
1J/JhNWWWPnC7DbUpOF8AlaJmq05zsNR1+2KpRqKwgDUmIMU2Z2seNWb3H4ISyO/YqsFYEJrP0BP
wH7oIxWEgQjSgWxNFCnUr+K6AsnxAxBG+dUJ34ZDEgz5xNhGNMHq9GPXWm8Hoc5SwN8drQe6VLWc
uJ8QW8lMBE5VD8h5oNoDxWAdLJUrEmywDEQXkAKZjmCDhaae/oPMAtKDe/IinRryKiYpj1WtX7Fu
CZdxVYEPUw5Wc+wVgwodWNtDOhNKUrsY9I+7WwekEeCtv3vLsQnKNty2JXbOJuJnO0reZSm4r8Aw
4YEMFThr6gXntb+jTF/Opm4JCYIFauTDYAYOTAPnC8gIe5syNhpzhTqf8mwoIzQVvI3uogheqgOd
US8Di9uiVb11C+xMN7TlrgBJ2GXi5iMjllrVko7+SBS21Kdatz7lqb97/jlu/D1LZTYmCskACwsH
WwZpCw4lWgLOq0EyjnEFnRC1WKRUOR1mb6s1UeWLDPvt4EuoC8sKq9+BO9vE0kyAFGL5CmDXqsr8
9EXGTYVSP9iJmzaNfTBZ1Nls96RiGPNC+arsN3+DWb+wfBvwDEPsZVSM7XRoU4ZqkaGLEW6D7dYb
Kb/cbSeAHWi3WGQ5P0cGXlxtO6DSQqV5fD+MVqOZsz1ld9zybpqkePnkNbiJyi3uM+z+rxr+aZ3p
IHHhxa618gqOBGet9vimGK+1xL+U0ho9w56N0mvQsnWvmaWbD2DZCTS8b6CZYndHLcN+jZRqWGZg
Occ4ioiUjg1kXwpA07k4UG8LqXIJ2or7KOIWzUHmHtKiR55jDprSRBwMeKQ0X+S8TKFg1fGHStY1
6HcAVKrNmD+UIO4HWYu3nEawzy5rs4emYRi669py3npTbKtpKJn+Nl55UKeLArvAhiYNRGAbt63U
nyJmAnO3tOoj/hQxc5brNm+O1DupzDj1IjsOZ5U3v/XSr4ma3GUfx/7NmX5reKqlx+FQxO64LBxf
e9Qi+a8zObI32/B+9slPSyJtMYpm3IgiNQ989EC6o25a4CDuZTXKB7tvzUPVSaiSq5uzAd23id3L
BzvdzOFv/yEBF+jUl4OjB5XjIkAEEpPDJDg7SNY6kFJOzAXZbh1/ayKWABVrGnfrNovJWbUcotWf
Ogw1f4Y37qr1TEh8aQa/0CEvs0fUr7pAPP420Rl43fwlOOWzoCS9TDJWiQBtiuOBAu1P75gD7J45
329mU0bx7Qq5W75dwbWB3VKscf6SRTwLaMTN2dHyh2jId5oGlk1ULyWLOh+TNVSUsQVyPbZrJ70+
6ypVq/HcP+gdIAYq04s3rbgXkFWGzEIN3VblQR25sHYGasjmQSgv7lYC4mbSmMIz5EjbhZb51de2
QjrSZjk/5GFfvUCPbLY3EipFECSygjpt6q8V1qqGUZb3ZhGCrSiXQBore6+GowIqug2vIbn6EDnd
M0QuyhW099KHQUe4hc7INiibVDY6+3/jp5UILxQ6qMvHkRtL35xAt6+eaPZm6mX7xWJcHqQOzDJZ
0yw3luOAJ0rFTehXBN0EEmwfIjwaCPLWjUiMDQldTK55to1Sv0/zMb2LBftJZvLyYk/fFJYlvygv
3Xc3Zg48TKlZD1hroprZxkMA+Xj7gWwl56sRRY5X04Y+SWKDCtYF6npDHjTAkgh3KgHYB7KpAb0D
9tY5DuCxKAaILw3A2s1fAJdudmHfsICr0JcLu93aH+0ltkWvyv9v9mHKoD5bhws+8u6cFoO3Tllf
BmXB8yfQGJpb6FL6Sx62+dPAGxQtu5G70Hw0kylEUELpHJGzYYLPp8+HM3WmVTLdpyAhi7B0GqCz
tcqjkj2yboivg9sO2z51PB1hOKfdV3hZZovBiMKdZW4MW4j+J3VoJeiuDjkb2/3sDtk+6M1AhAro
qRosLFM1nq247F7alTNaw4uuiRaCU2MGNRM0o6pTDJMaZGBVE6qkFcQVUMpCzXyEgllkDw/ITPtX
r3NOZMa3C4aiCCD3Km0wpQcVtBxCMFvqdQ35CpX6dp1m2N/dXreIjmRyESNCAi2AD69hetveXr7h
GKii3g8O1MdJgQWdE2Re5nc1DWSIQccgQzpaYHfHHtKAirrKsuXd2N7HU7huOx5dyNTpHvSOefOT
+sh0G3Sz/TmoHaf6YHTDT/L/vx0UUwKQrtIJD3FSd7z4SQSoRyUGs/4um+igJVhtPhRhWz4WafiP
oVZdtdvECw+LyRPoBM256fzZpN6bMyJW4nRrDikqzowsqle+tgstVVk8mt50h1ZEdcb9X1umWxSL
IXPqe0BC2NLOObt6zJBryEo3RxDB9ftBQCzHdz1xQXzZXGkATDxNNYQ0ZFk3372a74QBvO2iBJwb
JAUQCs3N71De4V8c5rJlinTbPGWvKdpHt3ibcpgAWOoG+21KlJQfI9y7cSuGL1rJelAz4kyiBm8B
nYPhSyFwTToblO2vfqU5gSbWB2HpcmxzviZtsBBhlZPjguKiBnFyQM2mayAUDkVOUgojzbAqZ+7p
3U7SYg4CGHgZpwnWgievgGzwAidWiPfPAlId88nHrv/howPws++n2FxHndmt+OSGu9j35RcXctbd
UFbPwiiTUwaG6MUIXY8v5BZD6XEHjmDobFruomK9v01SFm44ihVXKEy2gnio8L+usqlbmWUG3Q9q
y9bqQCtiWcEIUSHogjpTYOruBlimn6Etox3x1gN01V7o7N1+M5F9so3Z31QwETLZ6myEHW/VaEd2
MlHn/6f90/y4xz98nj/np8/pE6Ljfe6B2WsfVW1rQ3OgFv5+6EFkK1l36YoUvO/14CF1USTfG9MN
0wDYdsR/mg4kI2rA7GNOCYReEheqMAme0v+e6mZ5n24enoDS1xlzKIQrNQSrtNVdJKqlb3jZmmyk
ndCB+fQ8ZPrC7Bl4sfEqNa3I2CE1qs+4scHLrIUtvO7kgmX+Ka7NtxdwUr25zTAy5ea3ZXcCa4jz
lP52m9rxX7P96UbDyzDC/83B3W9O2BhDgenSVjY06c3avcYitq5Aew6oH8aNXurHrAWzBXkKy2y3
jmN64Epk2JQo/2aKQXXIG3Ddko/UbGfRCKDpGHIss4+6AtiX7Q9X0FezezaE0xG0EXfkTdOOPp5b
5pwc0sW4H12gVqxQy7cZdDCf9QopidANoxM1QfW3afI2ftCgSPeQS3MlVY1rmpns5FWiXFBzmgxz
CzJmfe7NRg4gzFgUW+qlKTkEN07UVFPKDJx8NGUBep2si9qTHYWgRdF8BCv4klHcRB1EkwMmDjm4
I8VSuqiaoIkXR2tqGikfDkyHZlFf8+IxQt7owcrmUAo5NDUon2/Dhaj1pe92gdGaUCmMEv861ihV
Y5HMf1RDD9oJtwXQuOvB/vBvj8FrD82IV/0nDyCnEBZXKY+/zOFi/74aYxP68Fiz5CwAEgchFce0
cJwU7X6faGsi0p9tcz9I9UGyXzdggbULzdjYtYWsBAOrKdJp9dGlJlImc5MQNoSp4YM9m26YmvdB
hNYhr3cTtcj1fSBDOcKRRyilTlh56bL0APlB9wHQYPfBZewZZVzNCSSxLiTLay9AfHsMqLN1Nf8k
EbJqVSeZiiI7l27GwEqL0WlsJwFK6ps1Dfd0YWAn2nyfR6tBkNLYAN4f35FJ93osqkD8vKFPMPZe
d+DQA15QL83BkIMrdNZfyTRUGiqIBjfd0keAuna9t5mjAwDy+xOB2QeqX9o9WVo9h+rT9D1M4n5H
ATgBgtzNVHfVHMAbYrM940V7pU66yZCNheh7wq90g/G0RdnHn8NFXlUr7jDQNxept4vxHgB219u1
fp0/2iwpHnOsk8wxHS9RbeIet5m1tBkXW+oEQnramiBKWNKA9+F4XuUgcZVu4DllcjbNBwJNMLyE
VoD0TmDfAd99WiOp3Axj/B00uN+cDvo+IBrxdzmHGqObZcYrBlI/DZSV5q3sBKCZYqXpCdvZCoJv
aLXcIi1uKOiFuCIvbC/CqsnWHlgLBsggfenS2ATbaYYMhsostkrKRdmBrGUf7H/6I2d4Yn7Dux1K
l0dAWFMgFVTk71MMsHLjamnGSGjcOj4ECxuKBLoDWDWLGM/wvi/BpTGEV6h4hVfHQJYFy2N/00PG
9gqOAMT8HZR+DZ5/JA8WJsbd2H2bpG0ny8znjqIP/xW6g5MsbcUO3KgpyZfmoCntuoFmn7pC3TME
bzuod4c9it7Uzg7PJQcyflG7o2bD9BUHK+xTjJ0Hli3/dqNXRW9DQdvP27+61Wo2AjK/u6l9zDwb
2emiWmeJ20Vptq4Ho3KfDgBOQJhs005peoAuWHbIDc3aSKAQLnwoAWMvDe+hCxG6rpldfmUx/xrz
ofpVJ9C7S92RL8wREOiGl786v/4qNV58zesigTRO6j5Ihh9zpfHsAoGKt6vUxvjxKo4VJwHyYA3o
j19rU39jjYHS9HAAZos4Yj6YoQ0508r8zUaDFAWHFxmQ2PC9IEPs7QEiMeXeRnYGwjy29UC2SHxp
B6u/Hwy8DnwbssPNBC6smz+krwBpFDpWqY3RXOfDS99OEC0trTtbjs7eVItVB9iNtZHKBGnsSVyQ
bB/txSfjLB5PRlN5JoG1H4Xn/SxT/aiD5eR24jrGbPF/n/zhUya+fI7b+pXWyLRapoWy7CE2L0J9
R/bB9y7c9IB9yKavXQTZgVt4l8LAym4xiJ1bTrSmygM5PFcRlCogFWGsYuQZITmXTGczFPqSHGz/
OW1ra8kLFKs3IsqWYtKj9RTb1lkD4nY+GD7jR19YQZ+HCG9RB7kMkFtaFviRrcnWo/5vpdtxBGG6
Tlz6AXQhrZ2O67IQ+P7qUkMAUsg9Fo3yC9hzXUhU2tq+U03G1rU/ui8VyGsOtgf1Pq60o418cped
AIX/5GoFmLCqX5U0tVd14qXV24kBftxUQBDENpBdLIzMeK69tl3xTliXwYC2QNrE+R4JAzA6hJMf
VAyqCIkRFsusAvlOZE0N7kCcdR7Q3gDyoK0bSPolo24E/+1DjnRIErCdcOV9m4zOeP6tKFof2y3z
SFvOvuTTHdOmI8mQpQmTd6qPdpjU1zDcLWpz+t73v8aBDwUs96P12kCWYQHiI/7AzdBbSw8YmwE0
hieW+HHQ1cJ4LrXuW16O4S8WgwcPq7ofoHs2F6MapLHfgwC+HU8o6EnArKnpz9M4zoMgqzoPakoE
tAA30cI+PcS1rS2zaUiWiDmlhygcQdJOPW2YyLdT6ppSHQEUO5/25ogEWqHKKksNheCxAeF1aIHF
Rz8Eg4aWi+Zes5JqWVaCv8p8uLg2ar0W/fCtF177CyVT/3DP9p7dzAQPszdal9TVU+g+Cb7HN1ud
UmmyQFie+8AS8RKH0WZS+SM6DKX0ga3hqBundmYiXZza496gDNQHn/du7nG5p1arQ3G+lf60IUhQ
OUKnvG8Q0ZsRQgo+BEqWv9uEAwYKEqUmZ/Ib38cS6ojmI7//nA/cXtHJS9sj+DdQnqK72uoWYekt
/REs6cDcqCBNYQEUWNoOqMoUOlodaFAIbafgZpsS/2xorzW23fvY8yvsknVtxHcYrebmOOTORQ55
gsrd2Ee4AMRJsTpQB5jswoVpF3zzwRur5VUjs/50c7ZdReydVg8f3CDkHgejnTfgAn8BQYx/EmVl
m4sW8YCdb4YvFWPhWQrsW1aA368dE+RjswtqrqZFEocani4yXwFPBFGD2/NpZFkFguuAHkwt2S3Z
Wecia/PVoJypJ8yQgVvoAgDBRMzOnx5+NHvOTANkiyhLV2yHjqJHjFiBukw61Yn48NZFxsFILKD6
gM1QQ0gD74Mf742Sr8jRjg2UB5mVa+6YNcy2eQZTVtsGMm0WX+RVDrkJw7Du4nSqt3bcZrvCtOVl
ghAkNOKS+usIuUdXi7Rf3lBvnZK5r62bj0salDtJvR0yA8wjficvJqacB+W6c6InglW0W8SInHlQ
CFzbnZ/IgEGhb5GrCgFHVSrQoRrrJYJW/sm0BgO4GrW1B9cGB/0VSg9AyPjmh10TmEtEVQNvjpDP
4n2wXsbDBvpokDdGOucCzPB4ydOhPjEHCvWC5Q7Ed8CjoseN3Je+fqWWo0x0Bt6SbNs5qjxBDaVJ
qKPQonStV4DfuWFTvM3iZ1m7Yh0iqbHhhXFQWNhojikDIeHtUsgt4dMAQbOl2UaZbMMkEWcBUoXA
84Y4oF9UqX5Welw86EPFjtRqQr89FXUH3j/00cGv9SFwgLgIktJ/s6Fy9RqWmjf/FlFVW5yqybyQ
P/0UQR4vgogPdXCbaAjFnQnZ4hPNg+Aw6DekmyDIBEqVSvFfGWn8jxgS987uId4tQrDWk104trs0
GoMdmqgYn1jCN630jK/ZYEDJumjkhtxSpNAzAxv7ZurZ/r+mnZhWLZwBNFw0bR4Oxd4kWGCjdeYW
VYNhkNtTuyYWMmomiK1/aHLVJMoyvanD4NYbDghK6MU/EV4LTz00hfYixV9JTYsjWl46HgoRVG9i
K45IXgGXqJp6AuyhUDT91ETKID6lVZvOzUgO+imqtF/zTMh4nJOo+EatSNj2uW/1Z3eapqe2EO1F
g44Y9XHD5HdN5p+pbwRy8a6RJjgDcEUwatRXLLC2IQhWnmJt0oApkmvqy3tm3DsgDKRxnd01D7KN
l9RXTVH86OT/VLjzNkMCrHsXFv3DkBcpaLmy/uAocifAhs1twqwKWjrgi5pdUE1Tm7Z9pVZSZAwY
wNhYU7M3xvJcpP6ZWjSowAJ9gQBBf6AmTel63dVNk0epaE+yvknvNRW1LSpubbDA6CF3w6vdiNr9
M7kgKcPP0KDY3Qa0udA3KAQAgkJNQocuj8U8SZTX/c4EdHkBhgkfqezKWSS1DzRzZVnagmk2h8iW
8FdWN4V3VVaGd6iWzLYx5I0WOvnUDGV2RdWdqZcO5Cz3hR85d7NT2uDh0uAemOdNfTAl6XYabW+D
btcq1GWMBBS2flrYKxRcAUPiRzo72Phy3tcC+RADrU3tD2//MZZZ0LkIgletvkm6rN86qBZ6iLj9
kydT/qPQfWQO3PIpB13a3xzSxn3yZVnNDnjx9ttKYtOlZsiwWbp3wSOziB1o2hdGVJ3cTDNfmFhP
YR6/VPVYn8c4Ak5bmbti4JsUwPE1klHmy23QWxOr9QSRrGkqD/ObcWQ+fiMxL1HeB3mkD4cuBOCN
9xIqv+ho1LuVziDz7p6x4YnN0V+RxWcM65y0LDdhVkANz7Z8yLpmIrAFS55EjqVg3EbtzxKxKo1Z
1j8CaazKlclXu0VQIwM+GzvtDttDLL/3RtWg2E4NDyF2Mw+fPL15QsqjD5IMq/3/w9qX7citK1v+
ysF5bqE1UlKjbz/kPFfW7PKL4HLZmqmRoqSv78VQ7VLZ2+duNNCAIYjBIJWVTklkxIq1aoWFYAof
0dQ2XpeuuFDL1cGmMLZpszQGA/gO1Ss8+d4bhiiXr5wCiCk19GO87/V8o/tgMI1BYY1YAArhO1Wj
klmgVcENco+8vQeuKOwFOtfUvwr5QP0BuN1WpuWPRxqYqYEtFbeM/UOVxcPBVWUVVevxi6POqBmy
APdp0J2MEVrbYOEAP2NVyBO5kceohcW2FSCL3QN8JJaek1fIeA7aVBsQZEmxiA1dXo3OKy/AvmhA
syJ1ymRZ4PdZKnHSv0ZYYerfghAQHOaZ/d1tvOZILydRx/4FMmjbNsKbflmbYbcBk169mpd6agCT
WXskkwRN30b3LICkER5tEtZ/DbJyD+Id7YfhGCcIl44vDZgFli7q/W/Am6XtHKF3O5SXArWpBrkO
6hYTvdqPfVTcjIHNF+nAo3OmqlLTGPBoCUmgqfVhdxqHN6tc5gdugUtxJpkBLBS6Pppwwa6q8wN1
ZPh5rYvMRo7fDKDkKvThXIEh7Vn8LKUhnkOzD8GRC1Y0v/Kt5wb8X5vEkP2GnMDa+j7GZJX9bHy3
w2wnKx7fisqK7s3cAjA+00FfVSfxfdYU9QlPnBfqHKOoPIOi+sx7lp2sIc1WUMaFwKJq+gJvwAWd
0iHQEjzCVM/Qp+hxIdyphHrYmoyd8wpIXHZrD251yYAfXbSdr3+J6l5bFZXJ99RMkbGAOqZ8TA21
BQPOdhGBGeZLkFQ9sBW6t3cjLzmi6pQtsRxaiLRpnsY8jM66Nvgg0AUMAEKy7UorvPBQqKZya5Sb
HlbRGfFKaKKFNZJhQGGtQGUTHaj54Wao2QAWAzcagQrG+hWVHWDYKotvPkNMXUXME72WQFoJ79L7
vDihIo6tPjyQkkAJQCLlkimPoAWlPHlAk6j4Flbvc5CHBsU5cBGBIxkPJP2uRTJtPVaoAemLyrhD
Kb1xlzX+pkaU8oY88jixgDjw+wWiU+DZdRM2LvC0GfbkbFsozG6GGpgrDKURtZoT4ch6bRdyzJcl
0zZ957yY0NTap6BjWrSKGcYZg/JITYjUWI+OaN6bYT/Emxilyqu+atiu5BAMo706w1+9awoZr2gj
T73UpN367Gy3MjgiqJMsKKvV2i2oghPebeLa0wBSzsWhsS3vqAO1NWXH0gCUXD0yrDSA7JQ6q4c+
3g7AAE0zzQN+nxORIqgSrtIIyx4zA9Atyrv06qd4o/Wje1sFHCZgCI696X2dTV3CIIlg53IZtplI
lm6UN6tEa9PN1C7DUXGWx9Z+ahsBXr5VwS80RZGz9Dr0AvtDNRh4u2n+DCW2IKnrD1l8zEOZnrDa
eT+MXgKwz+/tqCjBvF4fyU4j2sC3QKOqE9WMdXEV2HzsAggGu6iltALNXJDNUR347y+WHKCo9UwD
QmcIoyONCqRdFOf3ozM4D30DmMwQ3whQzj2QxdLGPegjxLVRps7Sq0VSCvdIHhwZiVXdQAmt1mqG
FRVKJZsKHFI0NIKU7AHFWP6CmiiJNS7/cCXXqsQ1BsSlRhbeF5mDSumxyo+tOsS9hbYYohyYoTE/
0hl1F7boQU5s9eBt/BgTkjv1k2c5luDz+f2U+rW6q9aQ0oq3dhamK9IN3+eqOqzE72Rl1ro8CwDw
z06WpatMN61jz4ofTZCKkyHF+yFMbHEiG/PAr+fY2ZE6R+UhwNaAONqHC/X0qKADpTN41XLtdk5T
jZ0bHfWhemk+KsttpBnIRGkqOmgtKCqVF7XIlQaOUTsNnDJaf801T//rXGT/uOI8l/nXFWlmk3Pr
iFpsPD7xMKpSVN4Sgtf7aGK7Yz4mLR4rcy+WE5+b1IuEeJSZ9dl2NHnuzSbY49V2aM0EiB2yTace
ACr7xDAOZKMDZyXqmdUBZQYgKX2OWuwgwNvVuMOjBvi9l2jPZVsVr9zynj38EF5BBT2dAE86nfzS
pQe9+wSpjIPq5mrkP0zx/90HEmCo8gJ/99oRjnOqemYviOghj7JoU0OndmKHsFwou5Sl7lxa/MlP
pvcQj6b1/KdBgWfWEzvE3wf1SWk9h5YdnyRH8aXItf5KhzZ2M2hlLmfLiEDclcVqQZ5GSvRVV2yW
vDS2Row9KpPG8GloJpZaUBXBNGVngKtD71VQQl1BxfSuVRAZ2zQAESzZbGQoF3XrclCD8nLdgYl0
H7hN9jRo45ZXJkCtyq5bqT/bZVi8210wtu0r4OuenAJ7yA/77P+rvahQv0bZqynxpbJXoLyEJvMw
Jcsq0NaehF8/zPmzrDOrbed4/XLOn0mkMBGFjb3NnBQTdviShXZ/JNNkj5ZFgIoyyrmNWpCeIqt8
mC8t8MDZVlU0LOdp6qD7PDV1DEY2TU0T6aByvgpmLkcDFYINGxEYzABJuWQlY0utbnLUAfTBZerB
E2rYo67lMVc28qvNAAqKQJBsaYZpLE3wMYsEuw8KmtSkHwcsT6eZZtM8ZxWnW7xv3CN1Agd2lziZ
OHUo41/1uYsVt1rITCsPvPjKwUZqVpk88EzvimwAVZdq0nLF4SFybTJIj2RjHggOAAq/oc7JTc3L
kArfzDZu/pyn1Qbv87Q0yNcQzEpkk2IfhWUQTduB0Zo66dB+TBs02CoMJVZVfas5+7LFyo7WM14I
HAQ1aT1DTeZ1EoVISE3MTepFLRvul/Tkhdj1dKgg3gb9+M1vsSUKXb07gVAcazxqu8pIZ3SIAw6J
2LTe0tAALOt4bagh1J5nCAoQ/FtdffebfZr500WGzI8XrsflBiGObt+74b1pd/pXF0KsfuDE33OR
dMu6T7wLJIDbE2g8UE44FP43ozqTgwNV4mXhglO+6svyzKEjsqIOtrWgMfUKZedqxSoZn/0ozC/R
COwBUlvxd2Y+dKUxfrNQlL6Cji1Xy+ZgixQxYg8NhDvxzh2+5rrdLOLUCq+cM/tCHdgCoLZCdWgo
sZs6Sg38y4GJOoq+OrhGNIC2SEGg+kbekU22DlB2QzfcVYgMbqxQkzdBFpk3Rq3fNmpRmyCVRC3Z
atFGA2M+FIFR0BK6rnlAVGVPRS1zoQs1oe7sHEB+PnWSP9npMCC1dHBitvvdrqYFO7R2KIx298n/
o34mHbXoiIKcqfO34ajeRf5Yl9PHm+ttyA2QSH4cy2w7T2sCU39OPLmstKY/M4aETg9M/k0X4HWN
QrP4rkl9wH4LKDb0tc+Xhm2Uz25To4xP1tlXzwMKQEr+3U9BnsSZ+ClsvkrT3IV+6B2SQQl2KVmz
LH0r+InUGWDcWfrax2+o0asebSGGdYRH46nSeXE0kF3djJ6NRSXIBxZh7rXfLTNcamOW/wQH95Nw
BvvZ13oE9xF5vzBN1/dQRdW2LvZktwn3uqVsdePrYHd7yYzsp+6OBzH41VeANiHQBfZDVzSLSHbj
vW7yZBvYVXqo3Ca9sb0oXBl+J78CSb8dyjT7oQ/RF5Elw1Mn+wG7T4OffEPYJ9zZxdrt3OLZFQgH
KlerHfex60XHqo6dZRkmAhTYTnOMPWO8bxvjHjwdzldoNEPNKbDbE/TDyjvQtL2SHX8MojJdJc8c
tHW3dRMBSB17K81HcR0IMMOLlvP4XBkRNvuW1b3WzpolMf8OcA1kspSD2bBhixrKaJ2YKb+i+IVf
iwAFXgg4lIjXO/nVgPaatyhzfOIxuyETarg0ZKalb0WLXit2odYmG6lAH/iv1m5NL4sXCBvLg6Xe
e1NHgGqBMSiu1IpYUJxzMzrPg7ICb/0hikHi+TERR8J4hZsp2WgEEcGC+n1i8nEjo1nkXv2dyN5G
xcdZpmI4tvmCO4rybSJ+m47kQ4dP7bIPx2MDrKswvAMkbBYOA4tHkVmXCbMwQhoDwYFkQxiHkJvN
GQUaT9RJJhYZZ9Pq3v0bINyRJgudo1Z7zpLoKOyi/lLEtnFnImh2+oO9q/hne2K2X5ysefevAABa
EnsFfjdf/CAx7/oQ1VRTJIsHXfPO74okyMll4AYlTAKVquXgX2jrFtwTgX3FF1M8dpBk2rUo4d60
g2V8GfHgDYUbveIVBvqUJtVOg3DGG6hUeyDKQEGyGomcbvHYq5FNgcBQyMppJDk4AYrAaKQFRMWN
SCA67v41kq6pu4Ao0kgn8vQvDcBH5ICVHmovwnUe1vYdEOLJBv8Z/kmmMfiGIV69sxqrRF4gsqAW
LnToUVugV7XM9DukizZD6Y4hahKjNTi6jO+JjcpCIGaTJ2fU5co3pXlTyFDbdmPXHljVDifk2SE+
7hbVXYXHPMrzOv6CZcRDkALcu4juRlGDMax0S6UqYr80ms6Xf/pso7D+9tnCUv/02WJNg8iuqv2i
0q2ob/JlY0XtYSrOUk0A+tsDlX01pnaHOpJmX8o0lQtEVkEhR+E6r3artRWDMWAyMqRt114faQuk
sTl2ra276SFmtoz6AN86GZsixjs6dE6jUvHq1YEL3d00IcTO3bLfWr3LDxogIWfJRH+mMzqIpABD
WcDYau6oquA1bvRgkdduv7GS0Np7bhndeYMqaRtA9QvkyQklnuUzeQy2ZSK/aT2i+kcuocceHno8
Sqw5rf8pxj+dktMIJ0oBuEnsbGQfYdsPNroBwV3H9VCDEmTrSsGKG6tpF0YLZGAHWNADcwCRttPx
C7kFOmhOnbJEBK7DXiOO2/bSKrcuRC2fGv4ntx53/pYDiggZK1c81nm+RSk38nq48zamE43bXDVl
Vi4T6IY8p7zSD6nJIDuujfqL7vQ/hsT3rkg09zdg00bFuvK3DJ8tG+Eic6WmzQXfkv+QuO/TFogb
78Ycle2g1gbD7sYDZmyJ7GK8p60tNUs9SfbTxlf1omIj/tRELDPeJ5WOTHSF6lKPgKth7HQLw+ic
tc99/eQQ2hUviY5tUJ5xfb8i1GmOYYs4TTaa7QlFJqCXyEFUfYJAZ2BuwhJF5YXbyw3100Fz428J
K81tz02BGhYcYh5256KpCpTyZw4YZDzWL8gYF827j8WEWJZNg+yv8qYO4YY9+C+htJCWSN5Ca12c
hQwAJoS+FEjlINEoU6D5kbrHKVZe7QaMb+3CQ2iyX5CxVj105gEpsy8q92a2l4YJ6o+pV1growTQ
sMfKwMFr/NjQjYZbKDq3qY17jk4j7760sgQKZ4ib0wE5qkwipPtXuwW/EAevP1k+jaT2mMYGNMuX
NNc8BkJCCMWrg5m71truM5ZdQA/WbnRwgV9KI7DOung0FNyLDmSmszGS1pIlA1/HWKm42IME3mkM
8yW5pGQbfF5Dvyey1/MMdaw/YncSgabPE3yhQZXs4KsDnYWp03IwKTAYsZ/z12Rtx9oGfFd5Oa4N
pfNm2JEPmWyn+Gs0TTm3yYeaRZE79nLuYYZbrAwGQclaImEkefx+SBCNrFEvj3bWexUIh8Ifky2j
HnJ3arfYdLn2kyKQn4KUaRxD5ScCeXoLNPsJe8fP0czfgps02HPCRy3WnoCCts6mBn5AaUUDlOKH
5FwNGQf3ktBuUYRmLqs2MhHjycIFGCP5Wx+ma4AUObAfMYRrnCD6IZLqtQhZ+6UekLfXWKTfYcHj
gXuy0fH/WKR7vLQ6sODUqOZ30zXDyxX3g8PxXSRyOE2nmiW0g1FjTcXTCpVEqocOTAKZNYAWr8du
sI1NFO2BDuMFwMtbiHXW995Y+icUC9ZLsmsC5ItFHVU3aWCNV9/psX5RAyJwBSBjVDhHG/XFD14B
OV2p88ewGOtFD0a+Ex0GqeUnXR1mGzWFFM3SycxNMQIQLnlzblhYPPpAwd41XrDUzToCrmVVM549
On1bPCLyCnhjKe7IMSyyC1BS3g216qR+63k1TJNArw60qlmE+1DNWagNLR5Eck/NbHTGFbBA9paa
rVciPYgA94aaQxw02I3V3spSFwVXaLxHdsNaUi8y8dqhKkBvQb0e6+Jz22KFSr16b9Y3CBncUieW
rvGidAZ9l2uaNYJtOa1RkFEfWiwOEErK0+CM31ZwpjNNll/Aly13plE448Ksgg4B+AFM8EaOjWEO
ZWZ1RocQqgCHIMZhbv7Jbx5GI8iFhs3N//ep5kv+NtVvn2C+xm9+1OE2Uuw74z6IILKsQSWkWNDp
fADxh7MqrLJfQCghO84dbgxK+qrI/xpC7bnbUzPOTTr7/QJZi4yk4YLl8L+fJqo+PhhdhT7JZJyv
SkZWV3axYLZxO4oYezf1IeYh1Jxc6JSGlGXyDOXNaq9ZcXFtIQ3pIBV04oqxkw7l4AAFogXlcjCt
d5uksyTdaBA1Og/qDgA2WjSbWqSolfgYSyOKBGi53jXPs33UUbs9ZngS0VXnjgH0OpLJ9MK9CCtz
EXVsnZaxv5yu+DExolQo3AaHt6RrZ4Jjl1wZyWqaigZH4iVzZXQzTZUJo1xHsVZNLr7mXyyQEG3B
MCEOTOjiMJ25Wfd+9gcbufSe7Wa4sTGODvzjbLYxNc08K3XMtgosocvExh0Pejf/ruxccFNFYFKn
ZuCk/p0wIaEtU/MmUh4V5NV2Uet0S+qsbM+/KxBvySupn6dBUkApEEU8iHwBIspFw288y7qAJqV6
K0fnojG9fLOFe4lcnHBYvCBpTm6cgZvJ14O9W/ePBEgnGHqosOiIBEz22UQeZM+r8QZV5gt9wIYg
c5IrCPTs2yRO3AseSGtq0UEbweacWe1bN4QpMn0tEHmlXzVLjwVgMXDz8FhnttrPV+yl/ThLE+Pd
RmddZrOXKBqyhV7k7svUG251w79PhUhvHcdJb8F7zU5NOx7JBHGI9LYFEP8mwLMMqnl9uCS3rruN
QMZ0JS86tHWzS61CnqnVx0l6W/PiuXA5mDTUzGTqG3BWMM0M97OtK6x66SV6uiUX6shEjqKLAkU8
ZKM5owpyomFrp6v5qqErrG3ag4F6ni+0MnPvGj3wWoaHD5wUo3e0WXtLw+hPAi6igsxp+Wl2owIN
bzJ9hPlPSLGjlGD/uswmHtTX3nej0/zJhBvECwM0iahJxRdGvg2rg4WmMffTX1WZAWCkJuiqyIUO
/ggOkMZojOmvokndzofoXp6L5XxZveXeTquAW5//0q7utIPuyS/zF4cAKXj/RbafP13PHf+mCF9o
run/0O9LFXUdbqbmWNoHMGxIVUwj964JkQStyPtvSdM+mFmePiSQbDy4ug6ErrJDz87SivYyYh0O
8KfXbFpQGe29vLQfBYjuyElnprFsmV6fY8vRVppT5AsBAb77rjeeZDvws1QtVvrjBlgRMCdXvnFf
s76+eiC9ar3UuCdTZ4DaK8zD+Ei2vgvLXR4X+nIa4JjhfW9sAiEMMHECood1dZfsaXJw4qYHREWM
BTVpgI8fi8aM/pZM3YhQYtZ39ZYmR7VJfkos/oM66eNqsXFECje8ma7eWhJos5itaTLPTeVFt8sL
+dPBT5JvReoaJ2r1WB5uA9fsQCeCP2jU+vAWSJUVdZKpgETmwq6D/kDNdCytnRsjWEcu9BEkKuP0
8Z4MmguNF78a9R19ANB66IdQ9NhKYk8l42c9trrb0XbFtRzlWyB9/wuk3Yc1FAGHXdijGQltBdIt
YDQT3z+VdQ4FPlRQfwFPoQ1K3Lw9ll0M6Jp5O5k7KPCJqgJfCGI0y/cdNyjUdhNOb8bmp0h9HDte
Lj4B9aykgZi4Yd1p+NhlGDxT/jrU+atoRPFQIsm2Ew0kfhCl9R+UA6W2sQZ8tZuvGoKcr4kDAGQq
7Z+pld202WC+iKQdoAdq8ltmxd3Wq8z+EFQsRZwi1cEaaPcP6QBlXA6Bzu9qODRK7Z8xhrs5gsH4
iQabwMrw08h0lCSoOvLY08BsYaQoPsui/gkaFeByhn12k6r6PPNdpBERUJvcGGrvyQ3VEe+zDcpt
ni1OvgdEdADJ4wE03yjv0Bb58Ja7EdClvvkM2eEKoEQj3zV9mz5VnX1ySyN6RT1PtiwBj74I19TP
hTEgtWYN8evHSJlBjIJGFiwEbNuy9JWWJEgQhTx7ojMesnQ6k3+w/ckv1A0dz80y+5Rn05g1HMEM
tvuU1ZtybM5wrzkj21N6bep1kSVbO1qFMpOPHB050yxZ1ezI3ifZgo9I7F7Kriy3DPQDz2ZeTnxW
LPOMdWp59R4oJIjzZsXEZ4W1NOxJCwJt09eelL+HOBmq1ABTcEhA3CyluVbY+WXEfPBgV1H6H9py
mYhFEIvg6KeQHQFUJi0u+egg4WLIFXUgT1hcYmgIWqtk7FfAUAXH2S0YnGgzhJm77G1Uc0oANY4i
77qHSJp8DZayfjM1RxCx2azGRzLd7kFIYwSBa3aiTjpIF4RhKOq6pRbN1qfG+2y2Id9nCy0t3HSC
t4h4eWa6IM4syA+dpGfUF2o1etbsEj+vl9SkA4K8IOYMm4td+QBsKo8GBGJLW0mJkO0Pc0weasCv
c/zpKlYF7deyA/dkNNjlvZYaR+JmCKBOuktRa7Xu1U0Bjb5YxaLlTQXR7ntbjkcd4q9rPBzdY9SE
0bL1RvvUpIX1pIMufaKtE7w4gIWyXIVAzX0htyCr7JOhh1vPLDoU1bNXumOaBsIVFWIWt62ut8c2
7LyVHqbxq8jPRWX5X7sUtKtjO8YHPc/4vRpI/XVaQEPHBFzIilO2TzPMwxqTvYUI+ERRK1+RLZXL
zvaja+oZBsRcR7CMWsUIEeX03deBIouAHCNfGUiedmDoBfeHra96OrOwVZVceAgX4GzqVWdW9M1p
e6i4eygTUgeQYopw2wDQu3VaG0lZgSdRi2UE+P3dcevjOXNbuUitK7606T8jaodVwxB0pf/LLOqS
WyjLKQ2uq+PrztcMXLsQU5RfzbHXlyJNJLT0QrlrWaftdGQ6byRKwpfIy40vVd+fiEPb52DvjAv5
Va8yyEGi/kKTSf7AUXqP0m2chXUJ2VA8kh+0RLzb5l4647rerCWvwQxk40GJEo38QB85YFl2YlX9
bfrE6k9hJci+yCOPxA6KBcmjn5enotD8hwSETwc8UdRdKIevyp7peFuYUWQfmAuqlF/tIxIZi8Jo
qh0ef/0ZC/7+PDpMQh/aLrapWcaLSu8hQkA9bhSPi7Zyom0hB+iaadBB8HwV1FLN2eam2bADtq2+
7dShAbE+shewUZM6ZlvRuM2mCsxuSSg3wrthD3zr2izYE75ttmtuMm51YIcXGdG0zspWvlXfIrfW
rLnA0yPUDPOGp462jtVZyIb3M7L9qRfAUtDnACu5TfDrOXhIHWya0S0f65q/WYgyvsVVs0EgTn41
8iBdAT81XITnIbJnFM2GZy5bmnzUFoGXGyePGBEoUExtBxE5rHPCA5no4KooMp0hTQEt13KEEC3A
q5vEFahWVgV3BOIiGwgAoH9jsTMCOcXFV49fLswXE8pyu8R28EgutT7d27qGt0SVQgO9a0IbYjpG
8hbgrvBM5nwr/ShZGY6TX/xU947RWDTrXnCBWm/Ui0PN881u8p9D0bUPXhS32yAo8n2YO1BKU5OR
x2hBcT1unG8I7SerwB35ytW9YQcKQcKo08HnvFoHrmOuqSlRvHfH3h1sy9myPAdcfGjvRx6gtD+N
8z1yGigwhMLDLZRB3m2Ve9aCZM8jtv6TZkVg4VWrOkeVind5pK8AWZTaPaJr+BZkHJYrqv1Pkbra
Iddr4hXm1rcgUqxvIwRjJhs1qQPo9nZnLTUXBAid3ZmPKAPvDrZZKm5qD+HDGtIQc5OBQBHfq3VO
rBAIaY/5y1QxjEOq9Yk1dXjvOm126oY0WBKjN/vLLgorOxWWkmdCBH4NLt8MooTlAret8Qq+DQHM
v5ldXcEGcL3gPyJz4u5e92oQDqlH7RC9+3YRGI0tU0R3kQHyahEgkYW94fjV1qHM04vhGXIx73YC
YoAjc7KT/8iTYB1qI2oM2jbd2TKONkhyIK/njXguIlcOdhsUhaRZtjPSvP1CHlEb29sE4nwLLLby
5UQ932p6v/1jm4jnkS9DlYzj+TuTgRouYg3Uz+grFfXnJvUi4i/39P1Xsfxb729jZ+dOTVV5mtiO
4XiQA5KukEKvjj0iABteG9Y9ByQMMsd8fCuCm7KXwQ9rrH5ajuc9iszAzjLsgxNQ4PU0RuSltuYD
KpXoftMHu94mWlQg9qTWQEIteKQ6ZP5oLXX921wzPddVlyCT2OcVxH1sVF5LljcQKB7EeyX27AdN
BqzNu/zR1hsdv1NZg5smtzaZA3BxnFblGUXwfA3YU/VUu8Z3Km3U2Hc8ttK3eYwej9FKC5wXwfCf
SVVrQBhXm7npN321gTxytMncMDw5A0qvnP6Z0O9F0UGaLgqGi2d78mQKbGTiKjC+NenkYPX3em8s
kC2ogBDBLVFghYmwsF2eSIYmV01HNanX6lDbSb3YK5qP1PunsSmLkLnIOQhUNX7BMgHrSgjQmlXv
HSuhY6mp7LJmIAwY2pdKeIX1U6Sudwc92hUYbsP8NgpVAYOIT2DqduzvHDXEK9Bq2DdaCdW/QXPT
xzAr6jWUpMYzSr6yAytTth3LwrpaSeksO4dFL53J7/KssH+isB/4Rl+8RdVfw91IAL7RpSaI/PGu
AD+Cj1CMn5+ctguAHuif6PYnu2lztnXLelIf8gczv6K2+8g5hJFmQaK8jNqtIyKQ4Y4QJJo7jNKG
4Id2BYMNmKhKoPYRXFlUTiyP1GyH4r1JpYd4O3zuHX5tUm+iozzsP44tRmB0Kp6vQG17chqX7321
wAIaEYpsXpVHZ2rTQbkExcj3SerGJwOLT+IzSIT8EThFdGWyt+/0Mb0QGYLFpbUFbDTZkNeQjz9Q
pRdesbadvMhsDha8+gxeauX6MRf4KyYv3pRsI7zGWiNCCYBwX+vPsQVuONzXwS2PGvBx4+F/Ro0M
clBBFyHoIq3zCKg4xBEb664tmnZZGLz/kvjWt8530x9m1WK4ykM5WYWtkp6+MR9Cq33o6BBkC3FP
hw24UeSANElnxOfA0L5lWmBPC8ouNfJTkUTfaJlGGwQPVa4Lz+rSAy3WfBu/QRTDl2ti8yJeL9EH
2Vmr8apQzF9kb3uB0g5lt6W3nF3JDpnODC8Gv1qAsHfcomgmf3YhL84NL3rNA5RBu+BiuyRZJC8e
CqgBNWij1wTSAI4O7g3TjYPtryNTIx6vPLeeOVY2Z1Aw8TNWvfyMHUiyc3rtybPi+Ggl8SY08+o+
y5LuylIXgBYJZdAeMZdlHej6jnq1zmlPYeh9nXr1gb01KP44YnGEXQuzNUheIkJGvnQAcd3GkVy7
oVZc+Wz173/9z//zv7/3/yv8UVwBIw0L/i8u8msR87b5r38z/d//Kifz/u2//m37nuU5jg0OC8cH
+whjHvq/f7tDEhzexv+IWvCNQY3IvLeborlvzRUECPK3hAchatPCCqFb395ZvmJVQCX9XZsOKMMV
wn1D6hzpc/6901bTPjaUUXpExco2pRWWdJxuB6iZk13YGOVbj3jlIJdqL6KhireTymAat7+0UUd8
iQCEmZcZSeokK2RjcgiEgJmIDmEafLaRc5VnKx2/8QPkiYGeVQeH5/3ZUoc+aetNgYceGJn+6s1q
8QVk+vnO6XSs2J2c1cAjed3kQmPJmSaAmoK++O+/etv8+1fPmM3wy3Ic5KCZ/etXD3q8QpONy+5b
GQ87JIFDoKaMcZ3bWvVSp0iaqOWEHFEHXXl2fSUPhponlGrrgIn92avmgXbII+/TPFJXNBtWLyBW
rB0cp4lesrg2V4mVyrMLScxjVYInY0Bu6mkE6TO+XvamXME/DYy3ctUDKI2E2XCi28yohxsRJdbB
tk08c1HS4P7D79K3fv9ybB1RX3w7NqAhzGHOr1+O9NLKA3Se30+LdFY6qMsv7CdkKIpbKMp2tyjV
f6THYdxwbUOPPGoqL8C1+O1QQqvYjPxviAGLNXNyDtY0PJgi3kCswXHaL6aoz65aI+KleMcTvXh2
tBKSQaWE61DYx8a9RlpRXwG03yBh79wXik2/Arct6A7S4Eg2UIal27YE/yP10oA67jeO4uVH1Ayq
tXVso27PypcITiX70eVg7Q84Sh77AJwZlkzrZROgijBq76Fd79z/5msb14aZew/KHb8t7UlhzhSO
f1CdJD83diGqkySCHlj+6ifDjn/U0s8fWnVApLCsnQQEYGjkMesWHUoPD7lf8gdTGPVGM8ZiTb00
WspsGl2AvPdmijfapamvTbtNP5HLd62rnspGu6GOytSjf/hF2P4vvwhH1z0D/xwoZrsoQ3YtdTt9
elLhyWIOoJIJ7x28oiAfp/cXaYBemeoM4+rJ8BvzGy3CbK3rT6ET9Bct8rFE02pIQSbpmSRgJ5VY
Eo+d5GHptPbLsly0Su0tBggQ2jtVAnGZtDrSIOqg5n+0TZOFehpsm8YDymawvGznytE46rZnHOnM
7lOrWvB4ANoKiSJ9Z3vJfu7+m89ksGux/Ydnz6+PffVlggCK2TrzfBNEdD779ctMo1o3slwP7ty+
GZCKzf2FgfqF6//l7sx647a2Pf9VLvJON7k5bQL3XKBJ1qzBluRBeiFk2eY8z/z0/SPlxE5yEJzu
vAStBHSxSJWK5B7WXus/iFhxAH3n2m7InOKxVM3dFutuZzRNBEtvNEYUbhGepYxYSbjHQ3VsqTOs
42yzjq4/bSAZXQ895m2csL2NxwdJJy0inRYuhdekGvKuQs3faU4au1uyZTug5sr3A1RnYrIEyLor
Rl94SVWhZRM42TsLnMtf3xXH/lMT0w1bNW1NILmrGvof7goRlREWXWbdqdjlXuurYQbSJikQNhvd
qk0TNbSSxJ+qd7G1ZP5P0sslhgabXPL2Hvp5EGMlUvKbtHJgz+DgJqvz2yZR0OLOW2+DApYm8hxY
IYcXc0UMJuHB7iv744+zWgt0mq1i3TiuqaEqSBDFiJXwuO3263ujhKEUzfqf3tvOq9ZU0+vJ63nb
e3MrCbUN5bFZ5b1dO1yMe4ZhfEVEmKDUZdWn7Uhc47EVNNhwbUd/Otsx2haDXMO5inqxNoH5ieZU
7RPRLsfCBKiyvq+Wk8UYQVIR1RRW/Aj2S8D4pnSH1pnuxUogqSAiU7plpbTurcfGGQelrCMth0VY
FBaIzo9acMLcu7rpuxiZ+aULLjK3P2VF391tb5VMXX5GDWO/7W4HtAwKlao9/3UbEeafuo6D34aj
YS7gmAar8PX4T+PQ7KhMd7Ne30WRtmadi49J28SfixHQYTBZ6lsqPzHwPADA6OtFnysUMajvB48V
ZaU9vqmoZNhW/PD733SaQWUBM185uRLDcUWLxRqThpwUcrXbroyXXVT1y/0Q2aiKhMU+Xo31qlIp
r5GJBWq67rLC6I7SXlVu1t28QXy0luZ03HYhGn3/yG0XK+RdDNRsJ3Va+cYIigPR7uLF6n6iXsMW
JzJqmlfiEImq5ZQZUN1eqddmjpAETmDaK/Uat7nyNtDNn6jXVTi1u37M+9c/sf2dGWIOuG+R2o9C
2P07SzjhbTrAf50g8TzqvcApXFXzKxAK9oMW1qcgqrRHVEW6PWNqcNhOSxL0zytqXWMnwTsNrCC2
9y2je/7xsXq4kAFef3372KovQ1Lx1VXbGwu4Uawb53qIHtBcN8DnkK1r7PY0t1QEoBXYHuoX8RfC
p8LNlzp4nw6L8ANlym4LsKHHvhzEafsks6MC+OOTRjUP75xqgpyMT9YQTJ7ANI7kNNxkuW62982m
m3etqfeeZi3f39sObOdN/JauqvrrZ8j4gIlVeytDMiiF0edPCMCfN2fILuku5rQ4j4AYLS+x5wj+
BPapdtdoxykmYa8JXecbyPxJxu25DYr3kBnSW5Xh8N3MwgjPCwyuzXJ4oM4VYmcXlg9lvrTYBFTD
Ydu16qw/tQPA8W0XE2b9bduq+6TXy3dk2DW/VDP7TtRldqvW9kGbJ/tue2uKg84PRLDs9fU9YdQt
zh2vpwdjVtyIqjhtyVpMg1A3zKzTljCKtgrZ+l432WCjBxVCOMGSRLrtUSm0d3FjktQr25MeNPW3
QaTPerJIOK9t4LFMN97Wmt4ejKxVwAMtyDXA4txXcV/e/bvPydLTlFf1gYTFsKsHLPGKuLqrVjYK
MEhcklciSqGUmDa2WUGX4r1tY2IcsJ1rLYxSMq6pyU/zJ1mW/jKX8/skhaAha0uj1sKKnejWgKBR
MpGu4oZmVvkQi6bz2HQNFbhxGNPrNilrr9VU5x36pNFBl1WM40w5X6WC7DyQRPveEhQKrDKSn+FU
7bI8NL6FvXMZOioy268DB3DeGWEUHwA0Lfu/Hgm3gOvH0tFkEGTdYBCJ6ZZjqOz/fiAc52WKm8VM
j3MAN8b0dFwshgVvYpuZmRW3fTcuIw6kK0J/7NO3oISaDz/OCBRjIaEuJncMA2zuBNjveJrwvolQ
5M3opNDmyujeVPP6PK5Ht91tE1I5m60pvIoMFXOf336/GM0UYqWmfVbHy19frliXY7+/XEPVpY2s
giFsGxLL7y8XbHo+k/oPj6+kFx2L9XnAfZNkqIPjekGlB9GJZt2kS9ginMz7w1xAAkLR100tZO/C
fkDJTLXJ84VCP8yI30YEWHAdf9r/cXwj0cjG267kf/1u0d9uSYCXspqbOIy6P+z+D12X//97/Z3f
zvn9b/zPdfzSMPh96/7yrMPX8uY5/9r+8aTffTJ//fu385+759/t7Aqm7Pld/7WZ7762fdb9mrxY
z/xPD/7X1+1ToH59/dcvz1/yuADmy6Lqpfvl+6E12aE5pvbTM1//wPej6xX865f/3aTPRfvc/vl3
vj633b9+UaTzxjJMWrxwDEfQgFmUjl+3Q47xhhW8Y1mCfKkpSYr88l/o/nXRv37RrTcosmjE+I6u
m46+/hZEo+2Q/kbVNM6WvO1IKeQvv17+99zN63P797kcoQmu5+c2qml8nKqvESyFKcP8Yxut4xrh
MNEbJ2ylpKfDAPDDvL1EsfkhM4ApI7MY7kbLeEFUBHs5S9esEypgj/ZUq1CYULSg9ncvrfyxdTIA
ZYskXKDCjdBI+N7R9OsSAM5JX/ppJ/TYOkfg4Ml8osUzwdzLBz8JHMMdevtjOCfTwVGQ+zZavwpT
ee6QjJ1Ne7n20a6ZUPcEQ5pps7kXQk9xJNHB0mifoZ2TWmuv1CIecGxR4U/YCdKDmk5iprS/pYNu
3bcxJCGBQFOfRLeZGRyztgv8oocdUzmzsaq1mgeIry6PZSKMwOZpnRGNwhGnTN01af50aqrofUUV
8SJrOft9PaIMxQScy3J5C1AS0BwSuH77LrLGDjpKAhwbNCR3I3Wgb59nbAZPcZnEbxd0TwFyo1Iq
Erg35S2xY7nvkj7ZIWCPVrFhOa6RM5OHffm1MG2EpvXsUDcQ6ch0A2kqiguIhXlZTC8qC9VTsyFw
b7SBsk8JjtUJxCVqQL8PAAJEoh9sSJ1jLu5zgC9+kUcfnaVOdmB8jP2cK2vlkGzXMn4DVIlSWvA2
I1Xh16silTHA24qHyvJgGB3THvoDaH/XrFXn1iao9xaEkcdeoKdvaB+DMo13XaE2XoCjbRDG+8ay
6n1gDvu8Vkok+AeV0rZ5bWpyL+vwAAPpDOay3ldRhil9xmJFb6bwoKXYVeHYiSn0DPk/NMFjmQXJ
ekxSD/FY+rD5kuMyFk+lmt6VLaiCtnpCq41yeu4sNxjs2m7bqYu/OE18mp32RoT12UlSA3BBlPmL
WjzVytGpq/B9mxzsYvEZkV8SctZ4L6Mn5BYSKcceYTw3MaenSALyw+DVG1e2Za5qt2MfnrAF18Au
SNKCZr/PmiHddY72BUr3ewfJMqd6aDJZnu0s57o0+9mYkkdDzrFn9Txd5Mee7SGDxYnlJkZkoL6g
4NnHPBRIa86ph7F5cFETyEZYZIjUIhnd9ak71cajWsVfF9HkvijjAQ1QYz8itdgZOBMTGyQIPbnJ
rCR83fB5EKF5SoO32KJNOydn1aiLI1qZKAJ1uFitSJg2dO7sfDjqyldzidQ7VJdfhjhD6A/edVK0
X4IogvSUzZAmHfGuHeU94A5996FMZLUv+NaQ/agyqdnoTb31tsF2cCw9DVNUX7HrwqvT5DIYY+fp
CSFOEL2kWtu7hiEZP3DzroUOWxh58CEY4cQ71l6rGs/WUsRgTQCtdVdSwborrXE4WMtgHYY+/hD1
IMQtI3EnOnQksg+VajyWYKCipruEmH86FZwhdUfYdM01lcRIeEMju1CCn5RXZixuArxRYTsOhVcQ
6LkTtF3M3JuDSKksSOU0ZPY7Q3F2Rjh6c90noEFgvkythmwedkCRmr8I5GVdXKbf1nYnd3MWP4RK
NPihGK/xTi3dvNCEnyNRDQpmxSwW4zeYGxOA9/rR7FW0NbSdrjTJWSrGU5tF0Y0BSCZ4rC0cvmC9
WGcjwa6yi/tjjOESNELzW9Cn0hXZFFzCO1lhg5EGtXKP5bkt7C9Zkch9niQYz+QgNcwu90pkW3fo
eKWeo1IuDbKzKID6Tk74KZV6cWYOoJkbUrrl0JhevNiPYzHfTROxJZ1yxMSzQBcC0lcilYKrwZEU
WTNPH8hhiM5EB8KJsaQug6MdlRrLnoIC3qAh5mTEEzyk6WmcldRXzYZqi/0ZsynC8C8ptSYvXB3j
7KrwyxZvgCYS2oGnNjlLtkdw4VZP62w/p1g4gGBo/DxIlKNMQ1fDROiUFM05oqu4YxrGmG8q8VW3
zJ7F6HNMsxpL5i+45KVeOJaIRUmSVSgbLZhH+04qpFdn9uBVeGZTMpOXfgzvRFcqPnziYZ8EwlNN
f6iU61mdQUfB4PLiCWXOSrPOdl4RXVptdpiwk5jL6SoP2utIhmK3oIrpy6yJ95OeKAeEU3aaYxg0
6EiBW1rGXjZG4b6r8w+BWahMZlCSojbe6QHEuWmwLFdZEuGXLNDnCAcFgabf86Rl4jgVq/SvKlUc
QYrbYaoeY0j4V87Y3Ux1We+mdvqk9Jl6mvpPCvKkXibV0i8LxYvUYsHhJpKeqaUWIhK3gKSNC4MB
g3LBOg8d+IMZNGSVLUY8NNyaKT0kcwONqZk6MiXmB1mGH2pLsVnnNArkhhz9ALPQXVzGq308S8tN
+5vMIkod0amDjqtk2KSkzxWydEnZLB8WeWypL/k9xrweJLFBH48FqNqjwAVp3xVmSJs5yrnH/Xyq
b4sBlzfy1KHe1qiX2tdWqTAjWvE5kPqR5KB+hExyRIiT9IfmfBis6H3syH2I9EFsOQfSdborq+EK
gT6+ah/yZEH34Edn4sTGsMsqOzsMJtK4g0DEAF2z3Vij/870YgUO9qYLJ1YLC/ohzQFlinORzvdp
IW6tju+oMJC4LPxWr2YWZ0rXXEPYdrM0mFkfW09hjY8wbiynJdaciwkrdCodiACoBwUNHZl17kGr
EJYPEvzS5ry7aqGEoBOOVBx5RAgUz8hT54m4FAHQJrcyvjl6RcufKUxF7fuobs4VWp8qTAh3Gp3S
72NH9XsluhXLkF1rl7YI6XzmpAPl049a3FsnSdQkYb768LOP6hJ8dbqPeQIFsjHLylPH9BjhARtM
WX7S0jHYKXiMmrc9eFY/1eonSwVjqIxM0KMyuzaDmZ+ArEIJb+Lpp/FB0ODGgEL+5BifGzoiKmD9
p0FBaHPOwNb2meXDe1a7J6olsPgC+bYkertk+dzuqWyT10ydJ1Spq30tsAFlanxI8JWEFsis3YdB
fUJhyTkn3EA7MIadTQ3Z1/P206Lo6iEykETVpoQzH+p0iPZqTh06bZkMzUMJW53cwTPkwtKH9Jei
2BSqjEcMVm3cJkdbXU7ScN4JQcnMzIgEY2PGyFavfbvtJkDCNYSVulXcQp0mAp12RrNOnJIGpk7Q
a4EXRBIZtEgLgcVPp2U0413SgT8wygAK+hKTYgAOtDiMXUSBYDPlCfW1wUtnhSaqS6pEue47Q9xf
Ve0S+52pUZoBN+yHgXPsHcfxcr2CJw1YM8PKiFRTA9UZOUWjnnZ2qc9+aFsdLZIGmhUBLtiutfQP
wzQ4XtDCL8LwIIgSez8UCYYlofhkAggEI2W6UrbTa8yVklCcR8mtTlpabXBulaTy0RNdM/7HXFpX
lW5Da7CYAnGl1LwlIrJoogL+toH1ganHPmQAww+qnRJEt84IAE/vZr5Srd4tWQV2sbmLYh2qzKJJ
N2kXH2VNt2nxkNaQ4uy7+aSRuN9TVs7QtrIIJagYKgMiYGPvrM4cMNscU/gWD9PLJ8uhehJmJwoY
O3j1GbHLYUgS5LunZri2FxtQYf25DzDfa4rwM8IMOzGAjdMSWRxWuQE3yaYLq3XHm1lyeLkYvmlt
CNK1aNE+0RmU59G2dkYdrWGbQbhJqBkY0yOesPrN+G3Uq+c5svZ1qaMPgtxlnMnEjXr9Uy1hFaSd
4WM5SEopbhncJJI6sYT0CTWebDiJ6n07VvZJaGPDYqhHzDNa7mwQsH6WN8let7EsaWESDBViUXjM
uwByC2APEq3GtkYGUB1wj7TTu7ZkeDeV5H6xobEkXTdDISMEz0XyHKvqbbEa5DEbhqnteDEUAney
UGMtTvYXaYc7U+01d1AK+gl281QITxYy02X+ZYngCpgDEv+WlBdWrurDPJ7MuHIhtDd72PEvxEpP
RHoF7GgWPWhnOhZGQZge7pq5b3fdNMA3CjW3FGHgdhbJqkjBmwx51d1gDeWeZh3k2FOqLFt8O56B
ioFH0nrrug9KyxvH4GWxxnI/M+fgUajviiRHq6DdZ51UfC3ISlffp9g27aVG4XSOgJLlWXdrGLVr
LgPQD7OL3bRUUOt01FOjQ8frTdROku6jjKLcTYfkKafuZCdKda0vQYPsEvVO0ywGHwuUS8LE+K6H
f02RsD9NdkfzkOOjijuopzfLsan0b5me3UP8rTyL9F2UsUR0kFxFhX2XITMSopob293BCNorVPpY
xjS63I3COg1zcwWn9aSkagxQTf8Q2pQXa1wHDwCUVZc5dGEV5tqIfqNWFBJLoEl91tGI9cJGjXdz
t6DKqrzo5UHtCGXxYjR2bQotAfQx5mdB4DdKe0hj5XOC6r9LLiB0g5IZztSJSVjsaHCJomgv0LQ1
dh2L+W6OzhKwFnWsGgHQiCYmqJ+iLNs2Xor+o2zrfHWswvo4l4nHdPoNwO5N1AKy1SLnUKbV5FWz
8xgb4qOmBt29Yyt3KB+x7K9WbV/DS8L3NpLbQN6CEdoIPJmZtUl9Z1Ss5p1lWBj44RWG1ewKtXrW
EFREHTZ19tgD+KyxCx+lSGSjy/TBsZEHi53mWPbGg+JQMUQ8eo/mDJb1Dwn+zO1ERr7um3IfaREm
xHHq5jnu7o6sP8wzZq7z3FU7dCg+K635vkoSHrv45Jh54kcJOPw1jNI1HzRwsRtHDHC1iip/nVr+
kFnnNA0bv29ndJdMY6+nGij98rFrFfLKsTrsSbECAC0vJUNBXEh5SCJxLyewGXC2Hoz8MKhYWsSW
pRMivFWpCPvIgTDnpf5kdpQUwxaxvOQFTsvHRNYmjjzZ9YKKm8t8OWnfHKUBJRScZQf9tIEUIMm8
uKIddyLHNzTQ+ivHtPARMenD0QrK5zuCeoIHsKAqTAoiOIXt2yJ9ghCXXYmxRVB+TG5sdfzSF98E
7C0fHdzRVdHFAK0OnHwczd2k1B5ijIW/BOPgr9ouhTVpqOMkg9sCG7YQUgoUuAv21KA/ghZOrWEz
3MtrNZ52rN6UXa5Q3AYlepcFTXDs29jLyVaTH1BZns79eJx7yy+z7qozYH5GPTmqNir2tlQfxFjb
J6kvH8F1lwpI4DxhcCkD7Ro8rSDxSrYqgUgM9Jh5NJSB26CSHaxxSRiwbtKz4loz8bjq5IzJ4qR+
oLz4vtHpaVb3waol9QdLvIyIJwAIoC0bNQwXIgd4YtE1SjQ7KH/XeGw8DLgG43FC1mLo6Zt5cj9F
9egWEWkZL8nCe+ClZ9Zi83VXkxrqqhl/YVUVdzCPPqVCbe+0KM/dpBifF/Mwtkl1Io/+yUKr9bpz
unuApw+LLnWeKANYjNp/N4TlmTpSs7y+3PaT/EsKfPOkYP5wrJVlVzUd08660Sx5sOhzh20vC0V5
rrWiO0gjeCtQyJ1zW6VmVjhnkS34C/bq7RCrAONzaji5oZ2CVTHAnCkr0pp4OWbyAL6CqAtl47BJ
++O2mJSN4ewzVGVXHDLcXBTf53r8Vuhteoo0q9mFInrb2uJDD4jbr+QqmcTyThuoCnaMyC+j8taK
zP4z2jWnOnMsir9mcWl55am91ZDiGCdXj2Gpo17OwFRn3M+weYF3crKUhYSF2TOiaeaOO13stFyy
ahbp7dpd3cgBJ6Xcq3ZkuCqy6XoACn60iCHntPfBtJ/UricJpFGRDVTEnLr5LlBKZKPbV+cbxaxf
GIqwlIIuYFBETMfsyRrHG8TPKeAqKhgF9MnsCxCe96MuEc6PexV1HeSIKpp2JfNd5FCsVNWnWGNo
z3tQwUkGRGWW4g7NMgGNunpkerhoaneucRNx82RZDuDyrgKUXCEtp8ahqTTHtzN5k3bWo1OJT5WT
39VVBdKlGl76CUjjWF7iMlc9w9L6Q1KHs9sOmaDRM6wsVZC7lp/SaNHKdJprDQV1F8d3jfxs4IpC
q9yqbm/sWdWP2L9DF90Rkr0bTCU9lF2nkGYdPuV65Nl6ELpjnqfnEf2FLMa0tdb34D6hW5gou8l6
QcoQU0jSCTcg76/mWan35mBU59HRO3fqo95X7aE6Q0n7vtGLojrr6ynbe2YUtIgLTIUHg6Q8j1M+
7IRUUB3OMB9ZsE+lKR22vaDOsQmQn+OBrEndZq2/UNx3t85hIc1/NkC6MMhAWM9661yip3juzurU
VFhGrDIE46rSUX/SM5Xvtzg5k956cMgWqE0GLq3bN0e4ejzEC2u/xdYWEiF81W6Ys4xFUSQPcagf
wiF9Ko3lXZMQ8mM6VZ23TZ4iM+L+2Nd4UGpiRQi505+3zQyuK3v9yok4GqTTTyUro05PnH0d+o2Y
ynPipNAWh8my903QXIe4KyxevCZzWG3Wp05+3DqjbpPREkNzNNZr3z5dC8NfP3392zqI8dMcyry/
1PyRTCnyw3bFpt0X6wjJfdj2i8hp9raY76g9f3YGcekj0idjy9M1+wZ5ijrOmWun8TwtBuEU6zEq
k3wjFmPheDac7jTGaXegGsqXXL/pNopsu2WjL55c103Nehe2r97o2aea2Yoppm/Pjui93hqMI/WW
7lgE5U7aDL9RPxI2iv5d1wbGfjLRf3WnPAfUO80MuIrjFPu6cO6oVBTnYTaOUVUOB2IwxoTccaoj
kEnSUmZ+pqStHHSIJaMXJ+pFjQPjojU9K7IpGndOk45nNUShr2tsy8+XOUiZ6NPyvP2dJWxYy2SL
xsCRdmdbsdszXqKoe7biaCmGpXokF3FlWiOMbfxNI9HBVmpvOjSNeIQVKf/aIRpNo/qMOF193l5t
m63FqbHybVGnfIcqE81MhCSYpZodX7vK1l/WjbBmBszKhhCHr925ryRMkmQd7B1+2ZUhglZVnPS0
fD3wihazI6rxBHrxDnfhE9ohESsM82se9uKcZwhLkClA9akfzttGhwy0Mzu6vL2qYuhVLWnzyLN5
idOQNwrakHw3o023nMFZ6i6Lq9LrswBphCS+TExsvtax6tk647ap1va8vULRozniDuIrTZFmrunE
1TmsrfJ1A06xPL/0Vs8sq0HyOYfVpJ97671aJN1pew4ik8X3J0I2RwrlBQQ1S0Er/lzjYHzFUm+5
ao2udc0waQ6huryfhGn7ZpzfzopE1Grd1HA7ekXM+7aNPqgmS7pJzt+PaahvmomFocJUYqAMrc5d
FJyeKhZMORmJK8g9H5Yshp6wnoDeansRyLhux7Qc5yEr+DYaHWNGrRyMZpwPajpgwzKGg4G0QDMc
0FFt3KYq8pvB0I/A6iDJkg3VkI9lgArM6BqpTVZjU+/sxnS9qhL32Gy4J7dABrdZpX7WL6021Lgq
ZRm8nEDjOppYlioIC3rU0T87c8/0qPdXnW1chrY4pkt+3TvItjP0g1afv5W9Fl1ZAtYOaDrdXaI5
PcVNcpShBYKjY/U8jrMxuzRx7ZohU1wPTW/7QlJQMNLsKkrr5djXSuqJYdVQiCJ0HpTHOkTIu0/I
cpb5RQaFRGu+CWq/msx3mF9idjDlT9VMtsdUs099vYyI49EYtFG+xE3+Nk/R0pzbIQHaQoytXsUS
ZGFkwZUwRXXpnYibOVfo6GptwvIkCqlrUvP2UKPPLz829iQsV5eL5hfBFbRfax9J5x2JWxUt/ble
XUkh9vdLRwwSDl4fM9XJroTbLcRZtoogFOKVkQi0yIR1VNUMEctFrlwzNrYkyemYBGe9/XVC8M6P
zHwXOyWAyDkUZ83QtfP2ql53t1c/DkRtJc5TUAgvpWLqbQfUCE1qUZm5/+O87VO2kw0t/tCSX9/X
qmKdB0NYZ1EmbUFdjpeOrSlHxNX8TDHHcwPEdX33xwbYvf26WzQWqUkzTxFo1QnRkFYrug6S97LO
JOTJz2GgyjNevOl+zNVjE8w+0j2MNjTOsUaKcmi6zyRXDD4AYZx8PDhjEF0qeCOTg/EgUwHPheER
Cjl6GIOBVnQOho9hM1fQGaiz0fJs6M4XDXkY7Csmv80JJrVgPK04C6+Dnbk3GQXwDtRezAjbHKv9
GHfZV7IrXonKmV7WdC/Z7fuyfYjxUyBN63wcUyTAMr1yuY9H0q39TRFEX7LKCNzJziJPH9HyCGEw
tTlikuQwz3qaPWnjdTKP5DHIpA0WEl6KyF4mtUbikluWNe2LY1Pzlh1wTf0hcT4ZM4lxdPHARRrz
e6ZsLCYctJHmkUxX2dzbksKXtMChYTCy63IIPsiG1VH8EEFB80hmmB7LI9B0+cesTRCHAPBS6D2T
LCOeGQErbaE7gygHKJKsKqdntJvXClv0MORPcT5IxrVbfVZKT6r5bSkU1a/y4H3QrZ293K1yk4yD
1Qm2DtmhmmBhiTwtQQapsQvASKS1NbRP3CAYzlLg+bOmZdeoX9erb7ZSUfyyj1advNVnw/SFzVSK
+tNnZoYRwuZtpkxn6vhvp3JCViL6VGM85zrZQ0fhlIZFj8GQfiweGjuIYOKlobegu+kyUh4cIK8u
S4caEGhyu/BhA9nFYmq4R118aKuSjDES5c1ObY2LzaAYQiYQZuEu1YwjlaCw/9B2Mc5Funi7MADS
g4NdwwLXg45E8nZRr+sgeOxQoEtiHPPq/DTJifsTP1dUAuw8whUSo52Sao7yVhHVOaBOgnwD3ic+
WjaaiyvNjYU+oBbbp2hyvgx2cVMHAC+jIX4GuAFCadeDAGNGexdIbG5TWFVOWYRepekXJI49ZQ7d
PMLLpffJRvi9HA4aKb8yUVzDqXamIa5IBJYsVdXrMRgOPb7Vg67uqEJAbvQNMd1k3xQxHOOWp2o2
LxOUO1lkfjqGF7gFHxoLuRrrCobwl0a/SXN0Lsn/3U/QulncpKd6cpLLrFiTb1q64S6Drl3o7dpl
e7VteuBFl1kyluZR8lQtWuHONiFbaiwITYj8ozCD0k2srCDTH0VU1iM3X4cAag41fbyHbtkmeCUd
HUn0Ns1Oc1YLur3VOEC8tv22tRfgzkTdo+gcN50wJ0lWE9HRqFnDMfKOYao/RsQebtbNEHWI1fR1
nUmugofZkS09N+tGRNg5R9Wc0DvbZheH9k2v4Puki/rch8gIahDSKAoVkoQCYeG2AbKF2PnS7KuO
1LEbr8HcLPGV8trps7WoGH3nLGLsdcUxAFmXgLIPURWscIISqduA+Hs7ON0mbZ6dybhWZ23dgOgm
QsvVofNyUs1eXidAT2Kw6Al9pYjE7NaGxnRY0IdTrZnOq54X0xxTJCgHDwptDr0I4dQBOp4gDwai
fZxUJDVzazyH6yZnyXNWn/Q13u4W5V4WXEmhrFPedhLSqM4xghUeiaQ5t5Fdn1mstZm7vcTfIjih
XqulWbBrJXonY8fl5HFDtIijEWHta/RIMcjoQWUoma33lykk2BN9Tip+jVD1dq6ZNUrWMz/2C808
qWPYHZwOwXT3x59P1i9CYY9KN2OLSoPIsVLzrDqwYACrzXl7b3u1bRRRXpV0feIjPIAIVezjZEc7
jFcfdaOFTDIWH0x4gxfmAjTpMpJMZWFTpCt1mDE9XK02JiU8rMVCwl9rVYAjFdifQxvlxDk2KQJZ
GrPRugHwe7ZCZToU5IbP28aM7J3EnevYbVfYLiXqTIQ8ZAIS4XWhQhpLg8YXwx/NFIZFpEWmEcX1
ElPaRmWc7geFBkCszdqL5UZs4W/dMqLykjczrC3PY+fc//8F1vsJ1/cntN5v4LUVarcxEB/K/7eT
fkXF/fsP+s/gf0QzAsLHb+zI3z5rAx/+1Wdkz2AU+y9ABA3xhqKcJSzN5F9+wLxmDPbfDyuaar+B
zActgKrl9vPz0/7tL/6b2/DXV/hnaOSfb+dfXcErPnIFQcLPN/6Igtw+6//mLthvDE3TbV0z1O0H
Ktbv7oJQuQsQR8GU/9OuX7OMlbHxt1qBzkMWENAoHv/b65fmGyFtWzVA9m0/gEH5gz91lT8/vf/k
Cf8n5/ynrUAVPLS/dRcM440K14P/eMg/P35bvAEHCxhW6q+XD+D1H3b5mqHRc//u5UMQ0wzTtl+v
krHl57ugqeoboauGQ4v7J17/3+4E+htH1R1DgDjefv7QCqT6RkILQLRKe70/kOn+Wa1AmKCX/m4r
WK8S/SpQKq8/jK0/twLbfgOpTTqMBq934bXZ/YOGAmGIlXz9t/qCbr4xpc5wx7S3/fzhLjgMmPjH
quqvfQVu7z+sLRj01b95FwyVadGEru7AXF9//tgjxBtaAROw+N4j/nl3QddWls/fawvGG8YE3dbI
gv8f5s5tuW0bCMOv4ifgEATFw01unOkkbZN2ekinl4zEWBzLooeU4vjt+4EAHQGiG8frmQB3ie0l
uQR2//33wCUtqLRIaORmZERlcUhEZ4E5lpl1VraX5gGwfQc44izQIFTXOa3V0wogYlUkmrTYKmdw
87SswiPSQqaVEgPlNFG84nqlnXcIIGJJv0xZrTJGQNsVnY/EHpj+cNFZyHVS8N0PGn+cYQwsQqkS
4AOtrfHuhZIRJVItqKSgob5mYJldwYkwWlBVldJbZX9u3VFMJyJjHJ1cCwQNGMbS2cXgRNR1woAL
WstmLBEdas7USom9Q5Vo5mZWab5sF+osMR2lBV7S7oX4UCOdrlK8BI2gSgrTVwUv2YOLHJUUW2Ea
BacVHVykNrYSGwSMP6HhShcOFHO2TrVAnyXRNRN4aiCjWdEZBKrEUvtqBEChopuUbDQsiX3XQQBJ
AFUYkoUu60i1kDGZRuoidZVQ2F2y3/09UBaAZTRDhGm1E90eUHWVi0OGFWAQD8twlcU9UNRJxmiw
PC2dFiKESYWS8okmfOTDjYxTdvYgOAllndAknauS6UDTig4ya6hQceCgkhzOlD5xd97DILpOtMYs
mvbzaUXnG9ippiNdBJmxBznf6DGPad91qAUARJWyEU5OTFxUgqLpTWoVAQgc+WJV5o5hx/qdesha
Q6ikacGQKqul6GCSypjeJ90LEMk5QxEYurFoHSud5HmuS1hGq4X4fARNtmLIXCc1UXJJkOiWvxcg
FLKKA1HULsiMzkcw+0KMliDXVJZjZRmXOa0giAQzchkTNzhPGh25hqPP7DEVYEZ8QKZphUiX8QJk
u+FVsiwrorMIcL9SyJwbvmTFDMiZTwmcA5mnUmMwlGPxIqIQaAoXA4Q8AQ9nPJ4DgwFMml6+IVEY
lzrZQ+uLI1JCRtwkdQo5yWdwEuyxyy4GgQPgCRxl9DRTi5MXikgLZkSP1ClkVUJDLHyMDh6/gkBh
umiemXSLWdH5xLIwczWlIBGaDFfAaNBpBXZApUQUeVnBI/2gl7/uj/vDwEgrhgbuTwdKZfkTD0Ag
4WsNiq7BfnpVMAbXesLADEAkgo/JZBjUYFZ0nkDl8KDCLUD1gWYAXQkmsE8Z4AFa05PCTNtij/yg
PfDoIDJS5u6lPB8J8PxVmZdUIy8/PzUopclg1NHuAug9i9GerwQKcUikkX6nQX3RDigmtsG0gp2d
y4xuK9CYbd3087VAlqlmKjbg15UbBS6BUIxyLGgFHSEgwJIJLQH2EGuYU2jjPF7oDFSBJYBgwl3O
myQuxoCEq3wTUJmoayQZ7uGUKihXZN+IxauVMxSWm4gID2VUY0nxUG6y6jX9MXP2LNgEzGeEr9UA
r+i8QcVwZfkRYKI7ieSZFAssAHuAcoSCHiSXVbNnLqI9sDCb83urUjUe0SRP9SO1uSa1qGsKdMg+
Tis6JZBgTaUHQRMCk5uitsLCIuNjT82BmWFK3RuoyEHn6NAh37YQlxyYCl2SR6mpQJwWcPNUCyW5
N753Q+3bV649Lp+gaiI4qVlIk5qagrQKK3RrxVFR0ESVI9OiowwzVVZSdAhTYBLpNAMtbwJmZ5t5
vnRz6uien7cmfvtYAlKLGUn2xTMAb0wCk4wSkaJdTwfHT/AcD80fl7S0bqa2j64dTwY9f/MX5paI
cwGuyN30M5h42vtFMwTairZND+bfr7xQbCrEP/nhXJg/Xcf9uXvA80t715qfav7PN3xKpxnW2/vp
B/fuNt106V3zsblpTrkA+5K/3snZ7OoHkuQbgsfrQK5JTIvlDh09UL7gicSUC350zvbjY7yfpIrL
Ztd96od95921DTSld33Z873DZtPPijWbz1JZcsn7fbs+dOvjwRM+8eVS4a/bXXPXDO2pZIs4xZLd
iPWL/tMFyjnefPTVbuKx+aqLk9mf9Ep/Quvdxnufjj+V3j+T64cr/5Zd0lIq+Q0a77r52afR8xrQ
Nf/H85XxdtNsvQ3omDTpDb/d7bp9343zHU63bJN2YtH7TdcEVsQmRcWS+zt/W9i8u1TsL+ffALBl
DWLBCDiur+89JdtuNKnoX/tjN56p2SJIqex3Tbf3rIere5LLHe53zX5zqg5XUCYXPY7Nensc28PB
29OZrd0Uy+/W2+6q8Xl9y+nKReMLxv7g7WxHkMhlj8y9HbvbW882uajzJaT3xyEUbZgdseh+fwhs
iIsPpJLftx8HPsfsa9sWe8tFf258v0VHgSE75YLvLt40N7fjtvPduutYeAn5P7fD2HqWyjWFvITw
d+2Xbu25MYSbjOhLCP+3H65nSVN8YLlVsWjzLZeLy2bo8ZT+dqEJVM1XfL5rfz9d4HVzHZ59mzKX
3v9v287XuO13E4u93oFI/KjGNRSKRQ8t3y6eFTu9SpsrkQr+vd0zyXv3uQnCBNcOKhX/x7bftBdv
xzPfZjtppOL/NF8OWtyIlKCqFwDc9gLnG9GIJ8cqvf+/0H47jq0HKVzfnVz2F//rTa4sVyr370Oz
nZ/cbERXySUV+6EdbvBsnmQI4BcwhB86IptgeztaVXrT/zT4nf3VwT+abqqEWDgf07pYvHnbbyGW
343rfs9sSE/ntqNFLPu+57tjV77kaeLI/0teYpoeZkWc80/zDIilP/PJNfMb613bDK/+AwAA//8=
</cx:binary>
              </cx:geoCache>
            </cx:geography>
          </cx:layoutPr>
          <cx:valueColors>
            <cx:minColor>
              <a:schemeClr val="accent1"/>
            </cx:minColor>
            <cx:midColor>
              <a:schemeClr val="bg1"/>
            </cx:midColor>
            <cx:maxColor>
              <a:schemeClr val="accent5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15" fmlaLink="$A$1" max="10" min="1" page="10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127000</xdr:rowOff>
    </xdr:from>
    <xdr:to>
      <xdr:col>17</xdr:col>
      <xdr:colOff>215900</xdr:colOff>
      <xdr:row>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762000" y="317500"/>
          <a:ext cx="17805400" cy="85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1">
              <a:solidFill>
                <a:schemeClr val="tx1"/>
              </a:solidFill>
            </a:rPr>
            <a:t>What</a:t>
          </a:r>
          <a:r>
            <a:rPr lang="en-US" sz="3200" b="1" baseline="0">
              <a:solidFill>
                <a:schemeClr val="tx1"/>
              </a:solidFill>
            </a:rPr>
            <a:t> do </a:t>
          </a:r>
          <a:r>
            <a:rPr lang="en-US" sz="3200" b="1" baseline="0">
              <a:solidFill>
                <a:schemeClr val="accent1"/>
              </a:solidFill>
            </a:rPr>
            <a:t>wage</a:t>
          </a:r>
          <a:r>
            <a:rPr lang="en-US" sz="3200" b="1" baseline="0">
              <a:solidFill>
                <a:schemeClr val="bg2">
                  <a:lumMod val="75000"/>
                </a:schemeClr>
              </a:solidFill>
            </a:rPr>
            <a:t> </a:t>
          </a:r>
          <a:r>
            <a:rPr lang="en-US" sz="3200" b="1" baseline="0">
              <a:solidFill>
                <a:schemeClr val="tx1"/>
              </a:solidFill>
            </a:rPr>
            <a:t>and</a:t>
          </a:r>
          <a:r>
            <a:rPr lang="en-US" sz="3200" b="1" baseline="0">
              <a:solidFill>
                <a:schemeClr val="accent5"/>
              </a:solidFill>
            </a:rPr>
            <a:t> employment </a:t>
          </a:r>
          <a:r>
            <a:rPr lang="en-US" sz="3200" b="1" baseline="0">
              <a:solidFill>
                <a:schemeClr val="tx1"/>
              </a:solidFill>
            </a:rPr>
            <a:t>figures look like by industry?</a:t>
          </a:r>
          <a:endParaRPr lang="en-US" sz="3200" b="1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2933700</xdr:colOff>
      <xdr:row>13</xdr:row>
      <xdr:rowOff>177800</xdr:rowOff>
    </xdr:from>
    <xdr:ext cx="184731" cy="2644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632200" y="2857500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508000</xdr:colOff>
      <xdr:row>9</xdr:row>
      <xdr:rowOff>165100</xdr:rowOff>
    </xdr:from>
    <xdr:to>
      <xdr:col>2</xdr:col>
      <xdr:colOff>419100</xdr:colOff>
      <xdr:row>13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08000" y="2070100"/>
          <a:ext cx="3822700" cy="711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/>
            <a:t>Average</a:t>
          </a:r>
          <a:r>
            <a:rPr lang="en-US" sz="2400" b="1" baseline="0"/>
            <a:t> Annual  </a:t>
          </a:r>
          <a:r>
            <a:rPr lang="en-US" sz="2400" b="1" baseline="0">
              <a:solidFill>
                <a:schemeClr val="accent1"/>
              </a:solidFill>
            </a:rPr>
            <a:t>Wage</a:t>
          </a:r>
          <a:endParaRPr lang="en-US" sz="2400" b="1">
            <a:solidFill>
              <a:schemeClr val="accent1"/>
            </a:solidFill>
          </a:endParaRPr>
        </a:p>
      </xdr:txBody>
    </xdr:sp>
    <xdr:clientData/>
  </xdr:twoCellAnchor>
  <xdr:twoCellAnchor>
    <xdr:from>
      <xdr:col>3</xdr:col>
      <xdr:colOff>25400</xdr:colOff>
      <xdr:row>9</xdr:row>
      <xdr:rowOff>88900</xdr:rowOff>
    </xdr:from>
    <xdr:to>
      <xdr:col>4</xdr:col>
      <xdr:colOff>698500</xdr:colOff>
      <xdr:row>13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4762500" y="1993900"/>
          <a:ext cx="3746500" cy="825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/>
            <a:t>Share</a:t>
          </a:r>
          <a:r>
            <a:rPr lang="en-US" sz="2400" b="1" baseline="0"/>
            <a:t> of Total Employees</a:t>
          </a:r>
        </a:p>
        <a:p>
          <a:pPr algn="ctr"/>
          <a:endParaRPr lang="en-US" sz="2400" b="1"/>
        </a:p>
      </xdr:txBody>
    </xdr:sp>
    <xdr:clientData/>
  </xdr:twoCellAnchor>
  <xdr:twoCellAnchor>
    <xdr:from>
      <xdr:col>3</xdr:col>
      <xdr:colOff>76200</xdr:colOff>
      <xdr:row>29</xdr:row>
      <xdr:rowOff>177800</xdr:rowOff>
    </xdr:from>
    <xdr:to>
      <xdr:col>4</xdr:col>
      <xdr:colOff>596900</xdr:colOff>
      <xdr:row>33</xdr:row>
      <xdr:rowOff>25400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4622800" y="5905500"/>
          <a:ext cx="3594100" cy="609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/>
            <a:t>Wage</a:t>
          </a:r>
          <a:r>
            <a:rPr lang="en-US" sz="2400" b="1" baseline="0"/>
            <a:t> &amp; Employee Trends</a:t>
          </a:r>
        </a:p>
        <a:p>
          <a:pPr algn="ctr"/>
          <a:endParaRPr lang="en-US" sz="2400" b="1"/>
        </a:p>
      </xdr:txBody>
    </xdr:sp>
    <xdr:clientData/>
  </xdr:twoCellAnchor>
  <xdr:twoCellAnchor>
    <xdr:from>
      <xdr:col>0</xdr:col>
      <xdr:colOff>495300</xdr:colOff>
      <xdr:row>16</xdr:row>
      <xdr:rowOff>177800</xdr:rowOff>
    </xdr:from>
    <xdr:to>
      <xdr:col>2</xdr:col>
      <xdr:colOff>88900</xdr:colOff>
      <xdr:row>46</xdr:row>
      <xdr:rowOff>38100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95300" y="3429000"/>
          <a:ext cx="3314700" cy="557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127000</xdr:colOff>
      <xdr:row>16</xdr:row>
      <xdr:rowOff>177800</xdr:rowOff>
    </xdr:from>
    <xdr:to>
      <xdr:col>4</xdr:col>
      <xdr:colOff>368300</xdr:colOff>
      <xdr:row>28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73600" y="3429000"/>
          <a:ext cx="3314700" cy="210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152400</xdr:colOff>
      <xdr:row>34</xdr:row>
      <xdr:rowOff>152400</xdr:rowOff>
    </xdr:from>
    <xdr:to>
      <xdr:col>4</xdr:col>
      <xdr:colOff>393700</xdr:colOff>
      <xdr:row>45</xdr:row>
      <xdr:rowOff>165100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699000" y="6832600"/>
          <a:ext cx="3314700" cy="210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495300</xdr:colOff>
      <xdr:row>16</xdr:row>
      <xdr:rowOff>152400</xdr:rowOff>
    </xdr:from>
    <xdr:to>
      <xdr:col>19</xdr:col>
      <xdr:colOff>215900</xdr:colOff>
      <xdr:row>46</xdr:row>
      <xdr:rowOff>12700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9867900" y="3479800"/>
          <a:ext cx="11785600" cy="557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101600</xdr:colOff>
      <xdr:row>16</xdr:row>
      <xdr:rowOff>50800</xdr:rowOff>
    </xdr:from>
    <xdr:to>
      <xdr:col>2</xdr:col>
      <xdr:colOff>114300</xdr:colOff>
      <xdr:row>46</xdr:row>
      <xdr:rowOff>152400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88900</xdr:colOff>
      <xdr:row>14</xdr:row>
      <xdr:rowOff>88900</xdr:rowOff>
    </xdr:from>
    <xdr:to>
      <xdr:col>6</xdr:col>
      <xdr:colOff>76200</xdr:colOff>
      <xdr:row>30</xdr:row>
      <xdr:rowOff>50800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114300</xdr:colOff>
      <xdr:row>32</xdr:row>
      <xdr:rowOff>0</xdr:rowOff>
    </xdr:from>
    <xdr:to>
      <xdr:col>6</xdr:col>
      <xdr:colOff>482600</xdr:colOff>
      <xdr:row>45</xdr:row>
      <xdr:rowOff>152400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12700</xdr:colOff>
      <xdr:row>42</xdr:row>
      <xdr:rowOff>50800</xdr:rowOff>
    </xdr:from>
    <xdr:to>
      <xdr:col>6</xdr:col>
      <xdr:colOff>223520</xdr:colOff>
      <xdr:row>58</xdr:row>
      <xdr:rowOff>12700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495300</xdr:colOff>
      <xdr:row>16</xdr:row>
      <xdr:rowOff>152400</xdr:rowOff>
    </xdr:from>
    <xdr:to>
      <xdr:col>19</xdr:col>
      <xdr:colOff>228600</xdr:colOff>
      <xdr:row>46</xdr:row>
      <xdr:rowOff>177800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2" name="Chart 21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3390900"/>
              <a:ext cx="14782800" cy="574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7</xdr:row>
          <xdr:rowOff>0</xdr:rowOff>
        </xdr:from>
        <xdr:to>
          <xdr:col>2</xdr:col>
          <xdr:colOff>457200</xdr:colOff>
          <xdr:row>8</xdr:row>
          <xdr:rowOff>63500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812800</xdr:colOff>
      <xdr:row>7</xdr:row>
      <xdr:rowOff>368300</xdr:rowOff>
    </xdr:from>
    <xdr:to>
      <xdr:col>13</xdr:col>
      <xdr:colOff>228600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099800" y="1701800"/>
          <a:ext cx="4368800" cy="8509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 baseline="0"/>
            <a:t>Average Wages</a:t>
          </a:r>
        </a:p>
        <a:p>
          <a:pPr algn="ctr"/>
          <a:endParaRPr lang="en-US" sz="2400" b="1" baseline="0"/>
        </a:p>
      </xdr:txBody>
    </xdr:sp>
    <xdr:clientData/>
  </xdr:twoCellAnchor>
  <xdr:twoCellAnchor>
    <xdr:from>
      <xdr:col>23</xdr:col>
      <xdr:colOff>63500</xdr:colOff>
      <xdr:row>23</xdr:row>
      <xdr:rowOff>50800</xdr:rowOff>
    </xdr:from>
    <xdr:to>
      <xdr:col>23</xdr:col>
      <xdr:colOff>114300</xdr:colOff>
      <xdr:row>24</xdr:row>
      <xdr:rowOff>63500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7876500" y="4622800"/>
          <a:ext cx="50800" cy="203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/>
            <a:t>Employee</a:t>
          </a:r>
          <a:r>
            <a:rPr lang="en-US" sz="2400" b="1" baseline="0"/>
            <a:t> Per 1,000 </a:t>
          </a:r>
        </a:p>
        <a:p>
          <a:pPr algn="ctr"/>
          <a:endParaRPr lang="en-US" sz="2400" b="1"/>
        </a:p>
      </xdr:txBody>
    </xdr:sp>
    <xdr:clientData/>
  </xdr:twoCellAnchor>
  <xdr:twoCellAnchor>
    <xdr:from>
      <xdr:col>14</xdr:col>
      <xdr:colOff>127000</xdr:colOff>
      <xdr:row>8</xdr:row>
      <xdr:rowOff>76200</xdr:rowOff>
    </xdr:from>
    <xdr:to>
      <xdr:col>16</xdr:col>
      <xdr:colOff>2171700</xdr:colOff>
      <xdr:row>11</xdr:row>
      <xdr:rowOff>88900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8935700" y="1790700"/>
          <a:ext cx="3695700" cy="5842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/>
            <a:t>Employee</a:t>
          </a:r>
          <a:r>
            <a:rPr lang="en-US" sz="2400" b="1" baseline="0"/>
            <a:t> Per 1,000 </a:t>
          </a:r>
        </a:p>
        <a:p>
          <a:pPr algn="ctr"/>
          <a:endParaRPr lang="en-US" sz="24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546100</xdr:colOff>
          <xdr:row>9</xdr:row>
          <xdr:rowOff>50800</xdr:rowOff>
        </xdr:from>
        <xdr:to>
          <xdr:col>9</xdr:col>
          <xdr:colOff>457200</xdr:colOff>
          <xdr:row>11</xdr:row>
          <xdr:rowOff>38100</xdr:rowOff>
        </xdr:to>
        <xdr:sp macro="" textlink="">
          <xdr:nvSpPr>
            <xdr:cNvPr id="1049" name="Option Button 25" descr="Average Wages&#10;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2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Option Button 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3429000</xdr:colOff>
          <xdr:row>9</xdr:row>
          <xdr:rowOff>88900</xdr:rowOff>
        </xdr:from>
        <xdr:to>
          <xdr:col>15</xdr:col>
          <xdr:colOff>558800</xdr:colOff>
          <xdr:row>11</xdr:row>
          <xdr:rowOff>88900</xdr:rowOff>
        </xdr:to>
        <xdr:sp macro="" textlink="">
          <xdr:nvSpPr>
            <xdr:cNvPr id="1050" name="Option Button 26" descr="Employee Per 1,000&#10;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2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Option Button 26</a:t>
              </a:r>
            </a:p>
          </xdr:txBody>
        </xdr:sp>
        <xdr:clientData/>
      </xdr:twoCellAnchor>
    </mc:Choice>
    <mc:Fallback/>
  </mc:AlternateContent>
  <xdr:twoCellAnchor>
    <xdr:from>
      <xdr:col>7</xdr:col>
      <xdr:colOff>800100</xdr:colOff>
      <xdr:row>7</xdr:row>
      <xdr:rowOff>368300</xdr:rowOff>
    </xdr:from>
    <xdr:to>
      <xdr:col>13</xdr:col>
      <xdr:colOff>241300</xdr:colOff>
      <xdr:row>11</xdr:row>
      <xdr:rowOff>76200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1087100" y="1701800"/>
          <a:ext cx="4394200" cy="6604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 baseline="0"/>
            <a:t>Average </a:t>
          </a:r>
          <a:r>
            <a:rPr lang="en-US" sz="2400" b="1" baseline="0">
              <a:solidFill>
                <a:schemeClr val="accent1"/>
              </a:solidFill>
            </a:rPr>
            <a:t>Wages</a:t>
          </a:r>
        </a:p>
        <a:p>
          <a:pPr algn="ctr"/>
          <a:endParaRPr lang="en-US" sz="2400" b="1" baseline="0"/>
        </a:p>
      </xdr:txBody>
    </xdr:sp>
    <xdr:clientData/>
  </xdr:twoCellAnchor>
  <xdr:twoCellAnchor>
    <xdr:from>
      <xdr:col>14</xdr:col>
      <xdr:colOff>101600</xdr:colOff>
      <xdr:row>8</xdr:row>
      <xdr:rowOff>50800</xdr:rowOff>
    </xdr:from>
    <xdr:to>
      <xdr:col>16</xdr:col>
      <xdr:colOff>2108200</xdr:colOff>
      <xdr:row>11</xdr:row>
      <xdr:rowOff>88900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18910300" y="1765300"/>
          <a:ext cx="3657600" cy="6096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>
              <a:solidFill>
                <a:schemeClr val="accent5"/>
              </a:solidFill>
            </a:rPr>
            <a:t>Employee</a:t>
          </a:r>
          <a:r>
            <a:rPr lang="en-US" sz="2400" b="1" baseline="0"/>
            <a:t> Per 1,000 </a:t>
          </a:r>
        </a:p>
        <a:p>
          <a:pPr algn="ctr"/>
          <a:endParaRPr lang="en-US" sz="2400" b="1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C2" sqref="C2:C1919"/>
    </sheetView>
  </sheetViews>
  <sheetFormatPr baseColWidth="10" defaultColWidth="8.83203125" defaultRowHeight="15" x14ac:dyDescent="0.2"/>
  <cols>
    <col min="1" max="1" width="9.1640625" customWidth="1"/>
    <col min="2" max="2" width="21.6640625" customWidth="1"/>
    <col min="3" max="3" width="18.6640625" customWidth="1"/>
    <col min="4" max="4" width="14.5" customWidth="1"/>
    <col min="5" max="5" width="10.6640625" customWidth="1"/>
    <col min="6" max="6" width="16.6640625" customWidth="1"/>
    <col min="7" max="18" width="9.1640625" customWidth="1"/>
  </cols>
  <sheetData>
    <row r="1" spans="1:6" x14ac:dyDescent="0.2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88D3-F590-3F43-9D57-6F71B3DDAFB0}">
  <dimension ref="A3:Y1940"/>
  <sheetViews>
    <sheetView workbookViewId="0">
      <selection activeCell="B23" sqref="B23"/>
    </sheetView>
  </sheetViews>
  <sheetFormatPr baseColWidth="10" defaultRowHeight="15" x14ac:dyDescent="0.2"/>
  <cols>
    <col min="1" max="1" width="17.6640625" customWidth="1"/>
    <col min="2" max="2" width="18.5" customWidth="1"/>
    <col min="4" max="4" width="18" customWidth="1"/>
    <col min="5" max="5" width="20.5" customWidth="1"/>
    <col min="6" max="7" width="23.5" customWidth="1"/>
    <col min="8" max="8" width="20" customWidth="1"/>
    <col min="9" max="9" width="22.83203125" customWidth="1"/>
    <col min="11" max="12" width="14.5" customWidth="1"/>
    <col min="13" max="13" width="22.83203125" customWidth="1"/>
    <col min="19" max="19" width="18.5" customWidth="1"/>
    <col min="20" max="20" width="12.1640625" customWidth="1"/>
    <col min="21" max="21" width="14" customWidth="1"/>
    <col min="22" max="22" width="13.33203125" customWidth="1"/>
    <col min="23" max="23" width="23.33203125" customWidth="1"/>
    <col min="24" max="24" width="17.33203125" customWidth="1"/>
    <col min="25" max="25" width="22.5" customWidth="1"/>
    <col min="26" max="26" width="10.83203125" customWidth="1"/>
  </cols>
  <sheetData>
    <row r="3" spans="1:25" ht="18" x14ac:dyDescent="0.2">
      <c r="A3" s="7" t="s">
        <v>69</v>
      </c>
      <c r="B3" s="6"/>
      <c r="D3" s="17" t="s">
        <v>67</v>
      </c>
      <c r="E3" s="8"/>
      <c r="F3" s="8"/>
      <c r="H3" s="8" t="s">
        <v>72</v>
      </c>
      <c r="I3" s="8"/>
      <c r="J3" s="13"/>
      <c r="K3" s="8" t="s">
        <v>74</v>
      </c>
      <c r="L3" s="8"/>
      <c r="M3" s="8"/>
      <c r="T3" s="8" t="s">
        <v>78</v>
      </c>
      <c r="U3" s="8"/>
      <c r="V3" s="8"/>
      <c r="W3" s="8"/>
      <c r="X3" s="8"/>
      <c r="Y3" s="8"/>
    </row>
    <row r="4" spans="1:25" ht="18" x14ac:dyDescent="0.2">
      <c r="A4" s="5" t="s">
        <v>49</v>
      </c>
      <c r="B4" s="5" t="s">
        <v>64</v>
      </c>
      <c r="D4" s="9" t="s">
        <v>49</v>
      </c>
      <c r="E4" s="14" t="s">
        <v>68</v>
      </c>
      <c r="F4" s="14" t="s">
        <v>85</v>
      </c>
      <c r="H4" s="12" t="s">
        <v>49</v>
      </c>
      <c r="I4" s="12" t="s">
        <v>70</v>
      </c>
      <c r="K4" s="12" t="s">
        <v>75</v>
      </c>
      <c r="L4" s="12" t="s">
        <v>77</v>
      </c>
      <c r="M4" s="12" t="s">
        <v>76</v>
      </c>
      <c r="T4" s="12" t="s">
        <v>79</v>
      </c>
      <c r="U4" s="12" t="s">
        <v>62</v>
      </c>
      <c r="V4" s="12" t="s">
        <v>80</v>
      </c>
      <c r="W4" s="12" t="s">
        <v>81</v>
      </c>
      <c r="X4" s="12" t="s">
        <v>82</v>
      </c>
      <c r="Y4" s="12" t="str">
        <f>B22</f>
        <v>Average Wages</v>
      </c>
    </row>
    <row r="5" spans="1:25" x14ac:dyDescent="0.2">
      <c r="A5" t="str" cm="1">
        <f t="array" ref="A5:A14">_xlfn._xlws.SORT(_xlfn.UNIQUE(Data!B2:B1919))</f>
        <v>Business Services</v>
      </c>
      <c r="B5" t="str">
        <f>Dashboard!B8</f>
        <v>Leisure &amp; Hospitality</v>
      </c>
      <c r="D5" s="10" t="s">
        <v>53</v>
      </c>
      <c r="E5" s="11">
        <f>AVERAGEIFS(Data!F:F,Data!B:B,D5,Data!A:A,'DATA PREPPING'!$B$18)</f>
        <v>93586.333333333328</v>
      </c>
      <c r="F5">
        <f>IF(D5=$B$5,E5,0)</f>
        <v>0</v>
      </c>
      <c r="H5" s="10" t="s">
        <v>57</v>
      </c>
      <c r="I5" s="1">
        <f>SUMIFS(Data!E:E,Data!B:B,H5,Data!A:A,'DATA PREPPING'!$B$18)</f>
        <v>20065896</v>
      </c>
      <c r="K5">
        <v>2017</v>
      </c>
      <c r="L5" s="11">
        <f>AVERAGEIFS(Data!F:F,Data!B:B,'DATA PREPPING'!$B$5,Data!A:A,'DATA PREPPING'!K5)</f>
        <v>20737.416666666668</v>
      </c>
      <c r="M5" s="1">
        <f>SUMIFS(Data!E:E,Data!B:B,'DATA PREPPING'!$B$5,Data!A:A,'DATA PREPPING'!K5)</f>
        <v>15665534</v>
      </c>
      <c r="T5" t="s">
        <v>1</v>
      </c>
      <c r="U5" s="1">
        <f>SUMIFS(Data!E:E,Data!B:B,'DATA PREPPING'!$B$5,Data!A:A,'DATA PREPPING'!$B$18,Data!C:C,'DATA PREPPING'!T5)</f>
        <v>178057</v>
      </c>
      <c r="V5" vm="1">
        <v>4887871</v>
      </c>
      <c r="W5" s="15">
        <f>U5/V5*1000</f>
        <v>36.428334544835572</v>
      </c>
      <c r="X5" s="16">
        <f>AVERAGEIFS(Data!F:F,Data!B:B,'DATA PREPPING'!$B$5,Data!A:A,'DATA PREPPING'!$B$18,Data!C:C,'DATA PREPPING'!T5)</f>
        <v>18554</v>
      </c>
      <c r="Y5" s="16">
        <f>IF($Y$4=$X$4,-X5,W5)</f>
        <v>-18554</v>
      </c>
    </row>
    <row r="6" spans="1:25" x14ac:dyDescent="0.2">
      <c r="A6" t="str">
        <v>Construction</v>
      </c>
      <c r="D6" s="10" t="s">
        <v>56</v>
      </c>
      <c r="E6" s="11">
        <f>AVERAGEIFS(Data!F:F,Data!B:B,D6,Data!A:A,'DATA PREPPING'!$B$18)</f>
        <v>90040.666666666672</v>
      </c>
      <c r="F6">
        <f t="shared" ref="F6:F14" si="0">IF(D6=$B$5,E6,0)</f>
        <v>0</v>
      </c>
      <c r="H6" s="10" t="s">
        <v>51</v>
      </c>
      <c r="I6" s="1">
        <f>SUMIFS(Data!E:E,Data!B:B,H6,Data!A:A,'DATA PREPPING'!$B$18)</f>
        <v>7136444</v>
      </c>
      <c r="K6">
        <v>2018</v>
      </c>
      <c r="L6" s="11">
        <f>AVERAGEIFS(Data!F:F,Data!B:B,'DATA PREPPING'!$B$5,Data!A:A,'DATA PREPPING'!K6)</f>
        <v>21501.9375</v>
      </c>
      <c r="M6">
        <f>SUMIFS(Data!E:E,Data!B:B,'DATA PREPPING'!$B$5,Data!A:A,'DATA PREPPING'!K6)</f>
        <v>15957853</v>
      </c>
      <c r="T6" t="s">
        <v>2</v>
      </c>
      <c r="U6" s="1">
        <f>SUMIFS(Data!E:E,Data!B:B,'DATA PREPPING'!$B$5,Data!A:A,'DATA PREPPING'!$B$18,Data!C:C,'DATA PREPPING'!T6)</f>
        <v>274985</v>
      </c>
      <c r="V6" vm="2">
        <v>7171646</v>
      </c>
      <c r="W6" s="15">
        <f t="shared" ref="W6:W69" si="1">U6/V6*1000</f>
        <v>38.343359390577838</v>
      </c>
      <c r="X6" s="16">
        <f>AVERAGEIFS(Data!F:F,Data!B:B,'DATA PREPPING'!$B$5,Data!A:A,'DATA PREPPING'!$B$18,Data!C:C,'DATA PREPPING'!T6)</f>
        <v>26810</v>
      </c>
      <c r="Y6" s="16">
        <f t="shared" ref="Y6:Y69" si="2">IF($Y$4=$X$4,-X6,W6)</f>
        <v>-26810</v>
      </c>
    </row>
    <row r="7" spans="1:25" x14ac:dyDescent="0.2">
      <c r="A7" t="str">
        <v>Education &amp; Health</v>
      </c>
      <c r="D7" s="10" t="s">
        <v>57</v>
      </c>
      <c r="E7" s="11">
        <f>AVERAGEIFS(Data!F:F,Data!B:B,D7,Data!A:A,'DATA PREPPING'!$B$18)</f>
        <v>74713.0625</v>
      </c>
      <c r="F7">
        <f t="shared" si="0"/>
        <v>0</v>
      </c>
      <c r="H7" s="10" t="s">
        <v>58</v>
      </c>
      <c r="I7" s="1">
        <f>SUMIFS(Data!E:E,Data!B:B,H7,Data!A:A,'DATA PREPPING'!$B$18)</f>
        <v>22035033</v>
      </c>
      <c r="K7">
        <v>2019</v>
      </c>
      <c r="L7" s="11">
        <f>AVERAGEIFS(Data!F:F,Data!B:B,'DATA PREPPING'!$B$5,Data!A:A,'DATA PREPPING'!K7)</f>
        <v>22296.645833333332</v>
      </c>
      <c r="M7">
        <f>SUMIFS(Data!E:E,Data!B:B,'DATA PREPPING'!$B$5,Data!A:A,'DATA PREPPING'!K7)</f>
        <v>16212939</v>
      </c>
      <c r="T7" t="s">
        <v>3</v>
      </c>
      <c r="U7" s="1">
        <f>SUMIFS(Data!E:E,Data!B:B,'DATA PREPPING'!$B$5,Data!A:A,'DATA PREPPING'!$B$18,Data!C:C,'DATA PREPPING'!T7)</f>
        <v>106295</v>
      </c>
      <c r="V7" vm="3">
        <v>3013825</v>
      </c>
      <c r="W7" s="15">
        <f t="shared" si="1"/>
        <v>35.269134737418398</v>
      </c>
      <c r="X7" s="16">
        <f>AVERAGEIFS(Data!F:F,Data!B:B,'DATA PREPPING'!$B$5,Data!A:A,'DATA PREPPING'!$B$18,Data!C:C,'DATA PREPPING'!T7)</f>
        <v>18414</v>
      </c>
      <c r="Y7" s="16">
        <f t="shared" si="2"/>
        <v>-18414</v>
      </c>
    </row>
    <row r="8" spans="1:25" x14ac:dyDescent="0.2">
      <c r="A8" t="str">
        <v>Finance</v>
      </c>
      <c r="D8" s="10" t="s">
        <v>52</v>
      </c>
      <c r="E8" s="11">
        <f>AVERAGEIFS(Data!F:F,Data!B:B,D8,Data!A:A,'DATA PREPPING'!$B$18)</f>
        <v>68427.875</v>
      </c>
      <c r="F8">
        <f t="shared" si="0"/>
        <v>0</v>
      </c>
      <c r="H8" s="10" t="s">
        <v>56</v>
      </c>
      <c r="I8" s="1">
        <f>SUMIFS(Data!E:E,Data!B:B,H8,Data!A:A,'DATA PREPPING'!$B$18)</f>
        <v>8142043</v>
      </c>
      <c r="K8">
        <v>2020</v>
      </c>
      <c r="L8" s="11">
        <f>AVERAGEIFS(Data!F:F,Data!B:B,'DATA PREPPING'!$B$5,Data!A:A,'DATA PREPPING'!K8)</f>
        <v>23286.416666666668</v>
      </c>
      <c r="M8">
        <f>SUMIFS(Data!E:E,Data!B:B,'DATA PREPPING'!$B$5,Data!A:A,'DATA PREPPING'!K8)</f>
        <v>12649500</v>
      </c>
      <c r="T8" t="s">
        <v>4</v>
      </c>
      <c r="U8" s="1">
        <f>SUMIFS(Data!E:E,Data!B:B,'DATA PREPPING'!$B$5,Data!A:A,'DATA PREPPING'!$B$18,Data!C:C,'DATA PREPPING'!T8)</f>
        <v>1482600</v>
      </c>
      <c r="V8" vm="4">
        <v>39557045</v>
      </c>
      <c r="W8" s="15">
        <f t="shared" si="1"/>
        <v>37.480049381848417</v>
      </c>
      <c r="X8" s="16">
        <f>AVERAGEIFS(Data!F:F,Data!B:B,'DATA PREPPING'!$B$5,Data!A:A,'DATA PREPPING'!$B$18,Data!C:C,'DATA PREPPING'!T8)</f>
        <v>36090</v>
      </c>
      <c r="Y8" s="16">
        <f t="shared" si="2"/>
        <v>-36090</v>
      </c>
    </row>
    <row r="9" spans="1:25" x14ac:dyDescent="0.2">
      <c r="A9" t="str">
        <v>Information</v>
      </c>
      <c r="D9" s="10" t="s">
        <v>51</v>
      </c>
      <c r="E9" s="11">
        <f>AVERAGEIFS(Data!F:F,Data!B:B,D9,Data!A:A,'DATA PREPPING'!$B$18)</f>
        <v>63896.895833333336</v>
      </c>
      <c r="F9">
        <f t="shared" si="0"/>
        <v>0</v>
      </c>
      <c r="H9" s="10" t="s">
        <v>53</v>
      </c>
      <c r="I9" s="1">
        <f>SUMIFS(Data!E:E,Data!B:B,H9,Data!A:A,'DATA PREPPING'!$B$18)</f>
        <v>2677815</v>
      </c>
      <c r="T9" t="s">
        <v>5</v>
      </c>
      <c r="U9" s="1">
        <f>SUMIFS(Data!E:E,Data!B:B,'DATA PREPPING'!$B$5,Data!A:A,'DATA PREPPING'!$B$18,Data!C:C,'DATA PREPPING'!T9)</f>
        <v>271680</v>
      </c>
      <c r="V9" vm="5">
        <v>5695564</v>
      </c>
      <c r="W9" s="15">
        <f t="shared" si="1"/>
        <v>47.700280428768778</v>
      </c>
      <c r="X9" s="16">
        <f>AVERAGEIFS(Data!F:F,Data!B:B,'DATA PREPPING'!$B$5,Data!A:A,'DATA PREPPING'!$B$18,Data!C:C,'DATA PREPPING'!T9)</f>
        <v>28424</v>
      </c>
      <c r="Y9" s="16">
        <f t="shared" si="2"/>
        <v>-28424</v>
      </c>
    </row>
    <row r="10" spans="1:25" x14ac:dyDescent="0.2">
      <c r="A10" t="str">
        <v>Leisure &amp; Hospitality</v>
      </c>
      <c r="D10" s="10" t="s">
        <v>55</v>
      </c>
      <c r="E10" s="11">
        <f>AVERAGEIFS(Data!F:F,Data!B:B,D10,Data!A:A,'DATA PREPPING'!$B$18)</f>
        <v>55605.9375</v>
      </c>
      <c r="F10">
        <f t="shared" si="0"/>
        <v>0</v>
      </c>
      <c r="H10" s="10" t="s">
        <v>59</v>
      </c>
      <c r="I10" s="1">
        <f>SUMIFS(Data!E:E,Data!B:B,H10,Data!A:A,'DATA PREPPING'!$B$18)</f>
        <v>12649500</v>
      </c>
      <c r="T10" t="s">
        <v>6</v>
      </c>
      <c r="U10" s="1">
        <f>SUMIFS(Data!E:E,Data!B:B,'DATA PREPPING'!$B$5,Data!A:A,'DATA PREPPING'!$B$18,Data!C:C,'DATA PREPPING'!T10)</f>
        <v>117365</v>
      </c>
      <c r="V10" vm="6">
        <v>3572665</v>
      </c>
      <c r="W10" s="15">
        <f t="shared" si="1"/>
        <v>32.850827043677477</v>
      </c>
      <c r="X10" s="16">
        <f>AVERAGEIFS(Data!F:F,Data!B:B,'DATA PREPPING'!$B$5,Data!A:A,'DATA PREPPING'!$B$18,Data!C:C,'DATA PREPPING'!T10)</f>
        <v>26295</v>
      </c>
      <c r="Y10" s="16">
        <f t="shared" si="2"/>
        <v>-26295</v>
      </c>
    </row>
    <row r="11" spans="1:25" x14ac:dyDescent="0.2">
      <c r="A11" t="str">
        <v>Manufacturing</v>
      </c>
      <c r="D11" s="10" t="s">
        <v>58</v>
      </c>
      <c r="E11" s="11">
        <f>AVERAGEIFS(Data!F:F,Data!B:B,D11,Data!A:A,'DATA PREPPING'!$B$18)</f>
        <v>53607.208333333336</v>
      </c>
      <c r="F11" s="2">
        <f t="shared" si="0"/>
        <v>0</v>
      </c>
      <c r="H11" s="10" t="s">
        <v>52</v>
      </c>
      <c r="I11" s="1">
        <f>SUMIFS(Data!E:E,Data!B:B,H11,Data!A:A,'DATA PREPPING'!$B$18)</f>
        <v>12058694</v>
      </c>
      <c r="T11" t="s">
        <v>7</v>
      </c>
      <c r="U11" s="1">
        <f>SUMIFS(Data!E:E,Data!B:B,'DATA PREPPING'!$B$5,Data!A:A,'DATA PREPPING'!$B$18,Data!C:C,'DATA PREPPING'!T11)</f>
        <v>41103</v>
      </c>
      <c r="V11" vm="7">
        <v>967171</v>
      </c>
      <c r="W11" s="15">
        <f t="shared" si="1"/>
        <v>42.498172505172299</v>
      </c>
      <c r="X11" s="16">
        <f>AVERAGEIFS(Data!F:F,Data!B:B,'DATA PREPPING'!$B$5,Data!A:A,'DATA PREPPING'!$B$18,Data!C:C,'DATA PREPPING'!T11)</f>
        <v>22228</v>
      </c>
      <c r="Y11" s="16">
        <f t="shared" si="2"/>
        <v>-22228</v>
      </c>
    </row>
    <row r="12" spans="1:25" x14ac:dyDescent="0.2">
      <c r="A12" t="str">
        <v>Natural Resources</v>
      </c>
      <c r="D12" s="10" t="s">
        <v>54</v>
      </c>
      <c r="E12" s="11">
        <f>AVERAGEIFS(Data!F:F,Data!B:B,D12,Data!A:A,'DATA PREPPING'!$B$18)</f>
        <v>49366.8125</v>
      </c>
      <c r="F12">
        <f t="shared" si="0"/>
        <v>0</v>
      </c>
      <c r="H12" s="10" t="s">
        <v>55</v>
      </c>
      <c r="I12" s="1">
        <f>SUMIFS(Data!E:E,Data!B:B,H12,Data!A:A,'DATA PREPPING'!$B$18)</f>
        <v>1762873</v>
      </c>
      <c r="T12" t="s">
        <v>8</v>
      </c>
      <c r="U12" s="1">
        <f>SUMIFS(Data!E:E,Data!B:B,'DATA PREPPING'!$B$5,Data!A:A,'DATA PREPPING'!$B$18,Data!C:C,'DATA PREPPING'!T12)</f>
        <v>1007574</v>
      </c>
      <c r="V12" vm="8">
        <v>21670000</v>
      </c>
      <c r="W12" s="15">
        <f t="shared" si="1"/>
        <v>46.496262113520991</v>
      </c>
      <c r="X12" s="16">
        <f>AVERAGEIFS(Data!F:F,Data!B:B,'DATA PREPPING'!$B$5,Data!A:A,'DATA PREPPING'!$B$18,Data!C:C,'DATA PREPPING'!T12)</f>
        <v>27709</v>
      </c>
      <c r="Y12" s="16">
        <f t="shared" si="2"/>
        <v>-27709</v>
      </c>
    </row>
    <row r="13" spans="1:25" x14ac:dyDescent="0.2">
      <c r="A13" t="str">
        <v>Other Services</v>
      </c>
      <c r="D13" s="10" t="s">
        <v>60</v>
      </c>
      <c r="E13" s="11">
        <f>AVERAGEIFS(Data!F:F,Data!B:B,D13,Data!A:A,'DATA PREPPING'!$B$18)</f>
        <v>40790.1875</v>
      </c>
      <c r="F13">
        <f t="shared" si="0"/>
        <v>0</v>
      </c>
      <c r="H13" s="10" t="s">
        <v>60</v>
      </c>
      <c r="I13" s="1">
        <f>SUMIFS(Data!E:E,Data!B:B,H13,Data!A:A,'DATA PREPPING'!$B$18)</f>
        <v>3843699</v>
      </c>
      <c r="T13" t="s">
        <v>9</v>
      </c>
      <c r="U13" s="1">
        <f>SUMIFS(Data!E:E,Data!B:B,'DATA PREPPING'!$B$5,Data!A:A,'DATA PREPPING'!$B$18,Data!C:C,'DATA PREPPING'!T13)</f>
        <v>414059</v>
      </c>
      <c r="V13" vm="9">
        <v>10519475</v>
      </c>
      <c r="W13" s="15">
        <f t="shared" si="1"/>
        <v>39.361184850004392</v>
      </c>
      <c r="X13" s="16">
        <f>AVERAGEIFS(Data!F:F,Data!B:B,'DATA PREPPING'!$B$5,Data!A:A,'DATA PREPPING'!$B$18,Data!C:C,'DATA PREPPING'!T13)</f>
        <v>22009</v>
      </c>
      <c r="Y13" s="16">
        <f t="shared" si="2"/>
        <v>-22009</v>
      </c>
    </row>
    <row r="14" spans="1:25" x14ac:dyDescent="0.2">
      <c r="A14" t="str">
        <v>Trade &amp; Transportation</v>
      </c>
      <c r="D14" s="10" t="s">
        <v>59</v>
      </c>
      <c r="E14" s="11">
        <f>AVERAGEIFS(Data!F:F,Data!B:B,D14,Data!A:A,'DATA PREPPING'!$B$18)</f>
        <v>23286.416666666668</v>
      </c>
      <c r="F14">
        <f t="shared" si="0"/>
        <v>23286.416666666668</v>
      </c>
      <c r="H14" s="10" t="s">
        <v>54</v>
      </c>
      <c r="I14" s="1">
        <f>SUMIFS(Data!E:E,Data!B:B,H14,Data!A:A,'DATA PREPPING'!$B$18)</f>
        <v>26277342</v>
      </c>
      <c r="T14" t="s">
        <v>10</v>
      </c>
      <c r="U14" s="1">
        <f>SUMIFS(Data!E:E,Data!B:B,'DATA PREPPING'!$B$5,Data!A:A,'DATA PREPPING'!$B$18,Data!C:C,'DATA PREPPING'!T14)</f>
        <v>74574</v>
      </c>
      <c r="V14" vm="10">
        <v>1754208</v>
      </c>
      <c r="W14" s="15">
        <f t="shared" si="1"/>
        <v>42.511492365785585</v>
      </c>
      <c r="X14" s="16">
        <f>AVERAGEIFS(Data!F:F,Data!B:B,'DATA PREPPING'!$B$5,Data!A:A,'DATA PREPPING'!$B$18,Data!C:C,'DATA PREPPING'!T14)</f>
        <v>18637</v>
      </c>
      <c r="Y14" s="16">
        <f t="shared" si="2"/>
        <v>-18637</v>
      </c>
    </row>
    <row r="15" spans="1:25" x14ac:dyDescent="0.2">
      <c r="T15" t="s">
        <v>11</v>
      </c>
      <c r="U15" s="1">
        <f>SUMIFS(Data!E:E,Data!B:B,'DATA PREPPING'!$B$5,Data!A:A,'DATA PREPPING'!$B$18,Data!C:C,'DATA PREPPING'!T15)</f>
        <v>462216</v>
      </c>
      <c r="V15" vm="11">
        <v>12741080</v>
      </c>
      <c r="W15" s="15">
        <f t="shared" si="1"/>
        <v>36.277615398380668</v>
      </c>
      <c r="X15" s="16">
        <f>AVERAGEIFS(Data!F:F,Data!B:B,'DATA PREPPING'!$B$5,Data!A:A,'DATA PREPPING'!$B$18,Data!C:C,'DATA PREPPING'!T15)</f>
        <v>25054</v>
      </c>
      <c r="Y15" s="16">
        <f t="shared" si="2"/>
        <v>-25054</v>
      </c>
    </row>
    <row r="16" spans="1:25" x14ac:dyDescent="0.2">
      <c r="T16" t="s">
        <v>12</v>
      </c>
      <c r="U16" s="1">
        <f>SUMIFS(Data!E:E,Data!B:B,'DATA PREPPING'!$B$5,Data!A:A,'DATA PREPPING'!$B$18,Data!C:C,'DATA PREPPING'!T16)</f>
        <v>263892</v>
      </c>
      <c r="V16" vm="12">
        <v>6691878</v>
      </c>
      <c r="W16" s="15">
        <f t="shared" si="1"/>
        <v>39.434669908805873</v>
      </c>
      <c r="X16" s="16">
        <f>AVERAGEIFS(Data!F:F,Data!B:B,'DATA PREPPING'!$B$5,Data!A:A,'DATA PREPPING'!$B$18,Data!C:C,'DATA PREPPING'!T16)</f>
        <v>20493</v>
      </c>
      <c r="Y16" s="16">
        <f t="shared" si="2"/>
        <v>-20493</v>
      </c>
    </row>
    <row r="17" spans="1:25" ht="18" x14ac:dyDescent="0.2">
      <c r="A17" s="6" t="s">
        <v>65</v>
      </c>
      <c r="B17" s="6"/>
      <c r="H17" s="8" t="s">
        <v>73</v>
      </c>
      <c r="I17" s="8"/>
      <c r="T17" t="s">
        <v>13</v>
      </c>
      <c r="U17" s="1">
        <f>SUMIFS(Data!E:E,Data!B:B,'DATA PREPPING'!$B$5,Data!A:A,'DATA PREPPING'!$B$18,Data!C:C,'DATA PREPPING'!T17)</f>
        <v>118383</v>
      </c>
      <c r="V17" vm="13">
        <v>3156145</v>
      </c>
      <c r="W17" s="15">
        <f t="shared" si="1"/>
        <v>37.50873296378969</v>
      </c>
      <c r="X17" s="16">
        <f>AVERAGEIFS(Data!F:F,Data!B:B,'DATA PREPPING'!$B$5,Data!A:A,'DATA PREPPING'!$B$18,Data!C:C,'DATA PREPPING'!T17)</f>
        <v>18002</v>
      </c>
      <c r="Y17" s="16">
        <f t="shared" si="2"/>
        <v>-18002</v>
      </c>
    </row>
    <row r="18" spans="1:25" ht="18" x14ac:dyDescent="0.2">
      <c r="A18" s="4" t="s">
        <v>66</v>
      </c>
      <c r="B18">
        <v>2020</v>
      </c>
      <c r="H18" s="12" t="s">
        <v>49</v>
      </c>
      <c r="I18" s="12" t="s">
        <v>70</v>
      </c>
      <c r="T18" t="s">
        <v>14</v>
      </c>
      <c r="U18" s="1">
        <f>SUMIFS(Data!E:E,Data!B:B,'DATA PREPPING'!$B$5,Data!A:A,'DATA PREPPING'!$B$18,Data!C:C,'DATA PREPPING'!T18)</f>
        <v>110526</v>
      </c>
      <c r="V18" vm="14">
        <v>2911505</v>
      </c>
      <c r="W18" s="15">
        <f t="shared" si="1"/>
        <v>37.961810129125659</v>
      </c>
      <c r="X18" s="16">
        <f>AVERAGEIFS(Data!F:F,Data!B:B,'DATA PREPPING'!$B$5,Data!A:A,'DATA PREPPING'!$B$18,Data!C:C,'DATA PREPPING'!T18)</f>
        <v>18088</v>
      </c>
      <c r="Y18" s="16">
        <f t="shared" si="2"/>
        <v>-18088</v>
      </c>
    </row>
    <row r="19" spans="1:25" x14ac:dyDescent="0.2">
      <c r="H19" t="str">
        <f>B5</f>
        <v>Leisure &amp; Hospitality</v>
      </c>
      <c r="I19" s="1">
        <f>VLOOKUP(B5,H5:I14,2,0)</f>
        <v>12649500</v>
      </c>
      <c r="T19" t="s">
        <v>15</v>
      </c>
      <c r="U19" s="1">
        <f>SUMIFS(Data!E:E,Data!B:B,'DATA PREPPING'!$B$5,Data!A:A,'DATA PREPPING'!$B$18,Data!C:C,'DATA PREPPING'!T19)</f>
        <v>165335</v>
      </c>
      <c r="V19" vm="15">
        <v>4468402</v>
      </c>
      <c r="W19" s="15">
        <f t="shared" si="1"/>
        <v>37.000923372606138</v>
      </c>
      <c r="X19" s="16">
        <f>AVERAGEIFS(Data!F:F,Data!B:B,'DATA PREPPING'!$B$5,Data!A:A,'DATA PREPPING'!$B$18,Data!C:C,'DATA PREPPING'!T19)</f>
        <v>19522</v>
      </c>
      <c r="Y19" s="16">
        <f t="shared" si="2"/>
        <v>-19522</v>
      </c>
    </row>
    <row r="20" spans="1:25" x14ac:dyDescent="0.2">
      <c r="H20" t="s">
        <v>71</v>
      </c>
      <c r="I20" s="1">
        <f>SUM(I5:I14,-I19)</f>
        <v>103999839</v>
      </c>
      <c r="T20" t="s">
        <v>16</v>
      </c>
      <c r="U20" s="1">
        <f>SUMIFS(Data!E:E,Data!B:B,'DATA PREPPING'!$B$5,Data!A:A,'DATA PREPPING'!$B$18,Data!C:C,'DATA PREPPING'!T20)</f>
        <v>188383</v>
      </c>
      <c r="V20" vm="16">
        <v>4659978</v>
      </c>
      <c r="W20" s="15">
        <f t="shared" si="1"/>
        <v>40.425727331759937</v>
      </c>
      <c r="X20" s="16">
        <f>AVERAGEIFS(Data!F:F,Data!B:B,'DATA PREPPING'!$B$5,Data!A:A,'DATA PREPPING'!$B$18,Data!C:C,'DATA PREPPING'!T20)</f>
        <v>22216</v>
      </c>
      <c r="Y20" s="16">
        <f t="shared" si="2"/>
        <v>-22216</v>
      </c>
    </row>
    <row r="21" spans="1:25" x14ac:dyDescent="0.2">
      <c r="A21" s="6" t="s">
        <v>84</v>
      </c>
      <c r="B21" s="6"/>
      <c r="T21" t="s">
        <v>17</v>
      </c>
      <c r="U21" s="1">
        <f>SUMIFS(Data!E:E,Data!B:B,'DATA PREPPING'!$B$5,Data!A:A,'DATA PREPPING'!$B$18,Data!C:C,'DATA PREPPING'!T21)</f>
        <v>51781</v>
      </c>
      <c r="V21" vm="17">
        <v>1338404</v>
      </c>
      <c r="W21" s="15">
        <f t="shared" si="1"/>
        <v>38.688617188830875</v>
      </c>
      <c r="X21" s="16">
        <f>AVERAGEIFS(Data!F:F,Data!B:B,'DATA PREPPING'!$B$5,Data!A:A,'DATA PREPPING'!$B$18,Data!C:C,'DATA PREPPING'!T21)</f>
        <v>25112</v>
      </c>
      <c r="Y21" s="16">
        <f t="shared" si="2"/>
        <v>-25112</v>
      </c>
    </row>
    <row r="22" spans="1:25" x14ac:dyDescent="0.2">
      <c r="A22" s="4" t="s">
        <v>83</v>
      </c>
      <c r="B22" t="str" cm="1">
        <f t="array" ref="B22:B1940">IF(Dashboard!$A$2=1,'DATA PREPPING'!X4:X1922,'DATA PREPPING'!W4:W1922)</f>
        <v>Average Wages</v>
      </c>
      <c r="T22" t="s">
        <v>18</v>
      </c>
      <c r="U22" s="1">
        <f>SUMIFS(Data!E:E,Data!B:B,'DATA PREPPING'!$B$5,Data!A:A,'DATA PREPPING'!$B$18,Data!C:C,'DATA PREPPING'!T22)</f>
        <v>210848</v>
      </c>
      <c r="V22" vm="18">
        <v>6042718</v>
      </c>
      <c r="W22" s="15">
        <f t="shared" si="1"/>
        <v>34.892907463164761</v>
      </c>
      <c r="X22" s="16">
        <f>AVERAGEIFS(Data!F:F,Data!B:B,'DATA PREPPING'!$B$5,Data!A:A,'DATA PREPPING'!$B$18,Data!C:C,'DATA PREPPING'!T22)</f>
        <v>26383</v>
      </c>
      <c r="Y22" s="16">
        <f t="shared" si="2"/>
        <v>-26383</v>
      </c>
    </row>
    <row r="23" spans="1:25" x14ac:dyDescent="0.2">
      <c r="B23">
        <v>18554</v>
      </c>
      <c r="T23" t="s">
        <v>19</v>
      </c>
      <c r="U23" s="1">
        <f>SUMIFS(Data!E:E,Data!B:B,'DATA PREPPING'!$B$5,Data!A:A,'DATA PREPPING'!$B$18,Data!C:C,'DATA PREPPING'!T23)</f>
        <v>262049</v>
      </c>
      <c r="V23" vm="19">
        <v>6902149</v>
      </c>
      <c r="W23" s="15">
        <f t="shared" si="1"/>
        <v>37.966291368094197</v>
      </c>
      <c r="X23" s="16">
        <f>AVERAGEIFS(Data!F:F,Data!B:B,'DATA PREPPING'!$B$5,Data!A:A,'DATA PREPPING'!$B$18,Data!C:C,'DATA PREPPING'!T23)</f>
        <v>30457</v>
      </c>
      <c r="Y23" s="16">
        <f t="shared" si="2"/>
        <v>-30457</v>
      </c>
    </row>
    <row r="24" spans="1:25" x14ac:dyDescent="0.2">
      <c r="B24">
        <v>26810</v>
      </c>
      <c r="T24" t="s">
        <v>20</v>
      </c>
      <c r="U24" s="1">
        <f>SUMIFS(Data!E:E,Data!B:B,'DATA PREPPING'!$B$5,Data!A:A,'DATA PREPPING'!$B$18,Data!C:C,'DATA PREPPING'!T24)</f>
        <v>323435</v>
      </c>
      <c r="V24" vm="20">
        <v>9995915</v>
      </c>
      <c r="W24" s="15">
        <f t="shared" si="1"/>
        <v>32.356717719188282</v>
      </c>
      <c r="X24" s="16">
        <f>AVERAGEIFS(Data!F:F,Data!B:B,'DATA PREPPING'!$B$5,Data!A:A,'DATA PREPPING'!$B$18,Data!C:C,'DATA PREPPING'!T24)</f>
        <v>22254</v>
      </c>
      <c r="Y24" s="16">
        <f t="shared" si="2"/>
        <v>-22254</v>
      </c>
    </row>
    <row r="25" spans="1:25" x14ac:dyDescent="0.2">
      <c r="B25">
        <v>18414</v>
      </c>
      <c r="T25" t="s">
        <v>21</v>
      </c>
      <c r="U25" s="1">
        <f>SUMIFS(Data!E:E,Data!B:B,'DATA PREPPING'!$B$5,Data!A:A,'DATA PREPPING'!$B$18,Data!C:C,'DATA PREPPING'!T25)</f>
        <v>204519</v>
      </c>
      <c r="V25" vm="21">
        <v>5611179</v>
      </c>
      <c r="W25" s="15">
        <f t="shared" si="1"/>
        <v>36.448489702431523</v>
      </c>
      <c r="X25" s="16">
        <f>AVERAGEIFS(Data!F:F,Data!B:B,'DATA PREPPING'!$B$5,Data!A:A,'DATA PREPPING'!$B$18,Data!C:C,'DATA PREPPING'!T25)</f>
        <v>24167</v>
      </c>
      <c r="Y25" s="16">
        <f t="shared" si="2"/>
        <v>-24167</v>
      </c>
    </row>
    <row r="26" spans="1:25" x14ac:dyDescent="0.2">
      <c r="B26">
        <v>36090</v>
      </c>
      <c r="T26" t="s">
        <v>22</v>
      </c>
      <c r="U26" s="1">
        <f>SUMIFS(Data!E:E,Data!B:B,'DATA PREPPING'!$B$5,Data!A:A,'DATA PREPPING'!$B$18,Data!C:C,'DATA PREPPING'!T26)</f>
        <v>118107</v>
      </c>
      <c r="V26" vm="22">
        <v>2963914</v>
      </c>
      <c r="W26" s="15">
        <f t="shared" si="1"/>
        <v>39.848322184786738</v>
      </c>
      <c r="X26" s="16">
        <f>AVERAGEIFS(Data!F:F,Data!B:B,'DATA PREPPING'!$B$5,Data!A:A,'DATA PREPPING'!$B$18,Data!C:C,'DATA PREPPING'!T26)</f>
        <v>18380</v>
      </c>
      <c r="Y26" s="16">
        <f t="shared" si="2"/>
        <v>-18380</v>
      </c>
    </row>
    <row r="27" spans="1:25" x14ac:dyDescent="0.2">
      <c r="B27">
        <v>28424</v>
      </c>
      <c r="T27" t="s">
        <v>23</v>
      </c>
      <c r="U27" s="1">
        <f>SUMIFS(Data!E:E,Data!B:B,'DATA PREPPING'!$B$5,Data!A:A,'DATA PREPPING'!$B$18,Data!C:C,'DATA PREPPING'!T27)</f>
        <v>253244</v>
      </c>
      <c r="V27" vm="23">
        <v>6126452</v>
      </c>
      <c r="W27" s="15">
        <f t="shared" si="1"/>
        <v>41.336159982972198</v>
      </c>
      <c r="X27" s="16">
        <f>AVERAGEIFS(Data!F:F,Data!B:B,'DATA PREPPING'!$B$5,Data!A:A,'DATA PREPPING'!$B$18,Data!C:C,'DATA PREPPING'!T27)</f>
        <v>22154</v>
      </c>
      <c r="Y27" s="16">
        <f t="shared" si="2"/>
        <v>-22154</v>
      </c>
    </row>
    <row r="28" spans="1:25" x14ac:dyDescent="0.2">
      <c r="B28">
        <v>26295</v>
      </c>
      <c r="T28" t="s">
        <v>24</v>
      </c>
      <c r="U28" s="1">
        <f>SUMIFS(Data!E:E,Data!B:B,'DATA PREPPING'!$B$5,Data!A:A,'DATA PREPPING'!$B$18,Data!C:C,'DATA PREPPING'!T28)</f>
        <v>58811</v>
      </c>
      <c r="V28" vm="24">
        <v>1062305</v>
      </c>
      <c r="W28" s="15">
        <f t="shared" si="1"/>
        <v>55.361689910148215</v>
      </c>
      <c r="X28" s="16">
        <f>AVERAGEIFS(Data!F:F,Data!B:B,'DATA PREPPING'!$B$5,Data!A:A,'DATA PREPPING'!$B$18,Data!C:C,'DATA PREPPING'!T28)</f>
        <v>21078</v>
      </c>
      <c r="Y28" s="16">
        <f t="shared" si="2"/>
        <v>-21078</v>
      </c>
    </row>
    <row r="29" spans="1:25" x14ac:dyDescent="0.2">
      <c r="B29">
        <v>22228</v>
      </c>
      <c r="T29" t="s">
        <v>25</v>
      </c>
      <c r="U29" s="1">
        <f>SUMIFS(Data!E:E,Data!B:B,'DATA PREPPING'!$B$5,Data!A:A,'DATA PREPPING'!$B$18,Data!C:C,'DATA PREPPING'!T29)</f>
        <v>79529</v>
      </c>
      <c r="V29" vm="25">
        <v>1929268</v>
      </c>
      <c r="W29" s="15">
        <f t="shared" si="1"/>
        <v>41.222370349790701</v>
      </c>
      <c r="X29" s="16">
        <f>AVERAGEIFS(Data!F:F,Data!B:B,'DATA PREPPING'!$B$5,Data!A:A,'DATA PREPPING'!$B$18,Data!C:C,'DATA PREPPING'!T29)</f>
        <v>18131</v>
      </c>
      <c r="Y29" s="16">
        <f t="shared" si="2"/>
        <v>-18131</v>
      </c>
    </row>
    <row r="30" spans="1:25" x14ac:dyDescent="0.2">
      <c r="B30">
        <v>27709</v>
      </c>
      <c r="T30" t="s">
        <v>26</v>
      </c>
      <c r="U30" s="1">
        <f>SUMIFS(Data!E:E,Data!B:B,'DATA PREPPING'!$B$5,Data!A:A,'DATA PREPPING'!$B$18,Data!C:C,'DATA PREPPING'!T30)</f>
        <v>255447</v>
      </c>
      <c r="V30" vm="26">
        <v>3034392</v>
      </c>
      <c r="W30" s="15">
        <f t="shared" si="1"/>
        <v>84.183915591657239</v>
      </c>
      <c r="X30" s="16">
        <f>AVERAGEIFS(Data!F:F,Data!B:B,'DATA PREPPING'!$B$5,Data!A:A,'DATA PREPPING'!$B$18,Data!C:C,'DATA PREPPING'!T30)</f>
        <v>34061</v>
      </c>
      <c r="Y30" s="16">
        <f t="shared" si="2"/>
        <v>-34061</v>
      </c>
    </row>
    <row r="31" spans="1:25" x14ac:dyDescent="0.2">
      <c r="B31">
        <v>22009</v>
      </c>
      <c r="T31" t="s">
        <v>27</v>
      </c>
      <c r="U31" s="1">
        <f>SUMIFS(Data!E:E,Data!B:B,'DATA PREPPING'!$B$5,Data!A:A,'DATA PREPPING'!$B$18,Data!C:C,'DATA PREPPING'!T31)</f>
        <v>57132</v>
      </c>
      <c r="V31" vm="27">
        <v>1356458</v>
      </c>
      <c r="W31" s="15">
        <f t="shared" si="1"/>
        <v>42.118517491879587</v>
      </c>
      <c r="X31" s="16">
        <f>AVERAGEIFS(Data!F:F,Data!B:B,'DATA PREPPING'!$B$5,Data!A:A,'DATA PREPPING'!$B$18,Data!C:C,'DATA PREPPING'!T31)</f>
        <v>24729</v>
      </c>
      <c r="Y31" s="16">
        <f t="shared" si="2"/>
        <v>-24729</v>
      </c>
    </row>
    <row r="32" spans="1:25" x14ac:dyDescent="0.2">
      <c r="B32">
        <v>18637</v>
      </c>
      <c r="T32" t="s">
        <v>28</v>
      </c>
      <c r="U32" s="1">
        <f>SUMIFS(Data!E:E,Data!B:B,'DATA PREPPING'!$B$5,Data!A:A,'DATA PREPPING'!$B$18,Data!C:C,'DATA PREPPING'!T32)</f>
        <v>281546</v>
      </c>
      <c r="V32" vm="28">
        <v>8908520</v>
      </c>
      <c r="W32" s="15">
        <f t="shared" si="1"/>
        <v>31.604127284891316</v>
      </c>
      <c r="X32" s="16">
        <f>AVERAGEIFS(Data!F:F,Data!B:B,'DATA PREPPING'!$B$5,Data!A:A,'DATA PREPPING'!$B$18,Data!C:C,'DATA PREPPING'!T32)</f>
        <v>28639</v>
      </c>
      <c r="Y32" s="16">
        <f t="shared" si="2"/>
        <v>-28639</v>
      </c>
    </row>
    <row r="33" spans="2:25" x14ac:dyDescent="0.2">
      <c r="B33">
        <v>25054</v>
      </c>
      <c r="T33" t="s">
        <v>29</v>
      </c>
      <c r="U33" s="1">
        <f>SUMIFS(Data!E:E,Data!B:B,'DATA PREPPING'!$B$5,Data!A:A,'DATA PREPPING'!$B$18,Data!C:C,'DATA PREPPING'!T33)</f>
        <v>78539</v>
      </c>
      <c r="V33" vm="29">
        <v>2095428</v>
      </c>
      <c r="W33" s="15">
        <f t="shared" si="1"/>
        <v>37.481125574345675</v>
      </c>
      <c r="X33" s="16">
        <f>AVERAGEIFS(Data!F:F,Data!B:B,'DATA PREPPING'!$B$5,Data!A:A,'DATA PREPPING'!$B$18,Data!C:C,'DATA PREPPING'!T33)</f>
        <v>19988</v>
      </c>
      <c r="Y33" s="16">
        <f t="shared" si="2"/>
        <v>-19988</v>
      </c>
    </row>
    <row r="34" spans="2:25" x14ac:dyDescent="0.2">
      <c r="B34">
        <v>20493</v>
      </c>
      <c r="T34" t="s">
        <v>30</v>
      </c>
      <c r="U34" s="1">
        <f>SUMIFS(Data!E:E,Data!B:B,'DATA PREPPING'!$B$5,Data!A:A,'DATA PREPPING'!$B$18,Data!C:C,'DATA PREPPING'!T34)</f>
        <v>632760</v>
      </c>
      <c r="V34" vm="30">
        <v>19542209</v>
      </c>
      <c r="W34" s="15">
        <f t="shared" si="1"/>
        <v>32.379144036377873</v>
      </c>
      <c r="X34" s="16">
        <f>AVERAGEIFS(Data!F:F,Data!B:B,'DATA PREPPING'!$B$5,Data!A:A,'DATA PREPPING'!$B$18,Data!C:C,'DATA PREPPING'!T34)</f>
        <v>36986</v>
      </c>
      <c r="Y34" s="16">
        <f t="shared" si="2"/>
        <v>-36986</v>
      </c>
    </row>
    <row r="35" spans="2:25" x14ac:dyDescent="0.2">
      <c r="B35">
        <v>18002</v>
      </c>
      <c r="T35" t="s">
        <v>31</v>
      </c>
      <c r="U35" s="1">
        <f>SUMIFS(Data!E:E,Data!B:B,'DATA PREPPING'!$B$5,Data!A:A,'DATA PREPPING'!$B$18,Data!C:C,'DATA PREPPING'!T35)</f>
        <v>420420</v>
      </c>
      <c r="V35" vm="31">
        <v>10383620</v>
      </c>
      <c r="W35" s="15">
        <f t="shared" si="1"/>
        <v>40.48876981245462</v>
      </c>
      <c r="X35" s="16">
        <f>AVERAGEIFS(Data!F:F,Data!B:B,'DATA PREPPING'!$B$5,Data!A:A,'DATA PREPPING'!$B$18,Data!C:C,'DATA PREPPING'!T35)</f>
        <v>21462</v>
      </c>
      <c r="Y35" s="16">
        <f t="shared" si="2"/>
        <v>-21462</v>
      </c>
    </row>
    <row r="36" spans="2:25" x14ac:dyDescent="0.2">
      <c r="B36">
        <v>18088</v>
      </c>
      <c r="T36" t="s">
        <v>32</v>
      </c>
      <c r="U36" s="1">
        <f>SUMIFS(Data!E:E,Data!B:B,'DATA PREPPING'!$B$5,Data!A:A,'DATA PREPPING'!$B$18,Data!C:C,'DATA PREPPING'!T36)</f>
        <v>34228</v>
      </c>
      <c r="V36" vm="32">
        <v>760077</v>
      </c>
      <c r="W36" s="15">
        <f t="shared" si="1"/>
        <v>45.032279624301225</v>
      </c>
      <c r="X36" s="16">
        <f>AVERAGEIFS(Data!F:F,Data!B:B,'DATA PREPPING'!$B$5,Data!A:A,'DATA PREPPING'!$B$18,Data!C:C,'DATA PREPPING'!T36)</f>
        <v>19193</v>
      </c>
      <c r="Y36" s="16">
        <f t="shared" si="2"/>
        <v>-19193</v>
      </c>
    </row>
    <row r="37" spans="2:25" x14ac:dyDescent="0.2">
      <c r="B37">
        <v>19522</v>
      </c>
      <c r="T37" t="s">
        <v>33</v>
      </c>
      <c r="U37" s="1">
        <f>SUMIFS(Data!E:E,Data!B:B,'DATA PREPPING'!$B$5,Data!A:A,'DATA PREPPING'!$B$18,Data!C:C,'DATA PREPPING'!T37)</f>
        <v>466069</v>
      </c>
      <c r="V37" vm="33">
        <v>11689442</v>
      </c>
      <c r="W37" s="15">
        <f t="shared" si="1"/>
        <v>39.870936525456052</v>
      </c>
      <c r="X37" s="16">
        <f>AVERAGEIFS(Data!F:F,Data!B:B,'DATA PREPPING'!$B$5,Data!A:A,'DATA PREPPING'!$B$18,Data!C:C,'DATA PREPPING'!T37)</f>
        <v>21027</v>
      </c>
      <c r="Y37" s="16">
        <f t="shared" si="2"/>
        <v>-21027</v>
      </c>
    </row>
    <row r="38" spans="2:25" x14ac:dyDescent="0.2">
      <c r="B38">
        <v>22216</v>
      </c>
      <c r="T38" t="s">
        <v>34</v>
      </c>
      <c r="U38" s="1">
        <f>SUMIFS(Data!E:E,Data!B:B,'DATA PREPPING'!$B$5,Data!A:A,'DATA PREPPING'!$B$18,Data!C:C,'DATA PREPPING'!T38)</f>
        <v>156230</v>
      </c>
      <c r="V38" vm="34">
        <v>3943079</v>
      </c>
      <c r="W38" s="15">
        <f t="shared" si="1"/>
        <v>39.621321307536576</v>
      </c>
      <c r="X38" s="16">
        <f>AVERAGEIFS(Data!F:F,Data!B:B,'DATA PREPPING'!$B$5,Data!A:A,'DATA PREPPING'!$B$18,Data!C:C,'DATA PREPPING'!T38)</f>
        <v>19310</v>
      </c>
      <c r="Y38" s="16">
        <f t="shared" si="2"/>
        <v>-19310</v>
      </c>
    </row>
    <row r="39" spans="2:25" x14ac:dyDescent="0.2">
      <c r="B39">
        <v>25112</v>
      </c>
      <c r="T39" t="s">
        <v>35</v>
      </c>
      <c r="U39" s="1">
        <f>SUMIFS(Data!E:E,Data!B:B,'DATA PREPPING'!$B$5,Data!A:A,'DATA PREPPING'!$B$18,Data!C:C,'DATA PREPPING'!T39)</f>
        <v>161570</v>
      </c>
      <c r="V39" vm="35">
        <v>4190713</v>
      </c>
      <c r="W39" s="15">
        <f t="shared" si="1"/>
        <v>38.554298516744048</v>
      </c>
      <c r="X39" s="16">
        <f>AVERAGEIFS(Data!F:F,Data!B:B,'DATA PREPPING'!$B$5,Data!A:A,'DATA PREPPING'!$B$18,Data!C:C,'DATA PREPPING'!T39)</f>
        <v>24338</v>
      </c>
      <c r="Y39" s="16">
        <f t="shared" si="2"/>
        <v>-24338</v>
      </c>
    </row>
    <row r="40" spans="2:25" x14ac:dyDescent="0.2">
      <c r="B40">
        <v>26383</v>
      </c>
      <c r="T40" t="s">
        <v>36</v>
      </c>
      <c r="U40" s="1">
        <f>SUMIFS(Data!E:E,Data!B:B,'DATA PREPPING'!$B$5,Data!A:A,'DATA PREPPING'!$B$18,Data!C:C,'DATA PREPPING'!T40)</f>
        <v>424092</v>
      </c>
      <c r="V40" vm="36">
        <v>12807060</v>
      </c>
      <c r="W40" s="15">
        <f t="shared" si="1"/>
        <v>33.113923101789169</v>
      </c>
      <c r="X40" s="16">
        <f>AVERAGEIFS(Data!F:F,Data!B:B,'DATA PREPPING'!$B$5,Data!A:A,'DATA PREPPING'!$B$18,Data!C:C,'DATA PREPPING'!T40)</f>
        <v>22945</v>
      </c>
      <c r="Y40" s="16">
        <f t="shared" si="2"/>
        <v>-22945</v>
      </c>
    </row>
    <row r="41" spans="2:25" x14ac:dyDescent="0.2">
      <c r="B41">
        <v>30457</v>
      </c>
      <c r="T41" t="s">
        <v>37</v>
      </c>
      <c r="U41" s="1">
        <f>SUMIFS(Data!E:E,Data!B:B,'DATA PREPPING'!$B$5,Data!A:A,'DATA PREPPING'!$B$18,Data!C:C,'DATA PREPPING'!T41)</f>
        <v>44621</v>
      </c>
      <c r="V41" vm="37">
        <v>1057315</v>
      </c>
      <c r="W41" s="15">
        <f t="shared" si="1"/>
        <v>42.202181941994581</v>
      </c>
      <c r="X41" s="16">
        <f>AVERAGEIFS(Data!F:F,Data!B:B,'DATA PREPPING'!$B$5,Data!A:A,'DATA PREPPING'!$B$18,Data!C:C,'DATA PREPPING'!T41)</f>
        <v>24733</v>
      </c>
      <c r="Y41" s="16">
        <f t="shared" si="2"/>
        <v>-24733</v>
      </c>
    </row>
    <row r="42" spans="2:25" x14ac:dyDescent="0.2">
      <c r="B42">
        <v>22254</v>
      </c>
      <c r="T42" t="s">
        <v>38</v>
      </c>
      <c r="U42" s="1">
        <f>SUMIFS(Data!E:E,Data!B:B,'DATA PREPPING'!$B$5,Data!A:A,'DATA PREPPING'!$B$18,Data!C:C,'DATA PREPPING'!T42)</f>
        <v>226959</v>
      </c>
      <c r="V42" vm="38">
        <v>5084127</v>
      </c>
      <c r="W42" s="15">
        <f t="shared" si="1"/>
        <v>44.640702327066187</v>
      </c>
      <c r="X42" s="16">
        <f>AVERAGEIFS(Data!F:F,Data!B:B,'DATA PREPPING'!$B$5,Data!A:A,'DATA PREPPING'!$B$18,Data!C:C,'DATA PREPPING'!T42)</f>
        <v>19677</v>
      </c>
      <c r="Y42" s="16">
        <f t="shared" si="2"/>
        <v>-19677</v>
      </c>
    </row>
    <row r="43" spans="2:25" x14ac:dyDescent="0.2">
      <c r="B43">
        <v>24167</v>
      </c>
      <c r="T43" t="s">
        <v>39</v>
      </c>
      <c r="U43" s="1">
        <f>SUMIFS(Data!E:E,Data!B:B,'DATA PREPPING'!$B$5,Data!A:A,'DATA PREPPING'!$B$18,Data!C:C,'DATA PREPPING'!T43)</f>
        <v>41000</v>
      </c>
      <c r="V43" vm="39">
        <v>882235</v>
      </c>
      <c r="W43" s="15">
        <f t="shared" si="1"/>
        <v>46.472878541431704</v>
      </c>
      <c r="X43" s="16">
        <f>AVERAGEIFS(Data!F:F,Data!B:B,'DATA PREPPING'!$B$5,Data!A:A,'DATA PREPPING'!$B$18,Data!C:C,'DATA PREPPING'!T43)</f>
        <v>18829</v>
      </c>
      <c r="Y43" s="16">
        <f t="shared" si="2"/>
        <v>-18829</v>
      </c>
    </row>
    <row r="44" spans="2:25" x14ac:dyDescent="0.2">
      <c r="B44">
        <v>18380</v>
      </c>
      <c r="T44" t="s">
        <v>40</v>
      </c>
      <c r="U44" s="1">
        <f>SUMIFS(Data!E:E,Data!B:B,'DATA PREPPING'!$B$5,Data!A:A,'DATA PREPPING'!$B$18,Data!C:C,'DATA PREPPING'!T44)</f>
        <v>293033</v>
      </c>
      <c r="V44" vm="40">
        <v>6770010</v>
      </c>
      <c r="W44" s="15">
        <f t="shared" si="1"/>
        <v>43.283983332373218</v>
      </c>
      <c r="X44" s="16">
        <f>AVERAGEIFS(Data!F:F,Data!B:B,'DATA PREPPING'!$B$5,Data!A:A,'DATA PREPPING'!$B$18,Data!C:C,'DATA PREPPING'!T44)</f>
        <v>23771</v>
      </c>
      <c r="Y44" s="16">
        <f t="shared" si="2"/>
        <v>-23771</v>
      </c>
    </row>
    <row r="45" spans="2:25" x14ac:dyDescent="0.2">
      <c r="B45">
        <v>22154</v>
      </c>
      <c r="T45" t="s">
        <v>41</v>
      </c>
      <c r="U45" s="1">
        <f>SUMIFS(Data!E:E,Data!B:B,'DATA PREPPING'!$B$5,Data!A:A,'DATA PREPPING'!$B$18,Data!C:C,'DATA PREPPING'!T45)</f>
        <v>1178456</v>
      </c>
      <c r="V45" vm="41">
        <v>28701845</v>
      </c>
      <c r="W45" s="15">
        <f t="shared" si="1"/>
        <v>41.058545191084406</v>
      </c>
      <c r="X45" s="16">
        <f>AVERAGEIFS(Data!F:F,Data!B:B,'DATA PREPPING'!$B$5,Data!A:A,'DATA PREPPING'!$B$18,Data!C:C,'DATA PREPPING'!T45)</f>
        <v>23001</v>
      </c>
      <c r="Y45" s="16">
        <f t="shared" si="2"/>
        <v>-23001</v>
      </c>
    </row>
    <row r="46" spans="2:25" x14ac:dyDescent="0.2">
      <c r="B46">
        <v>21078</v>
      </c>
      <c r="T46" t="s">
        <v>42</v>
      </c>
      <c r="U46" s="1">
        <f>SUMIFS(Data!E:E,Data!B:B,'DATA PREPPING'!$B$5,Data!A:A,'DATA PREPPING'!$B$18,Data!C:C,'DATA PREPPING'!T46)</f>
        <v>133375</v>
      </c>
      <c r="V46" vm="42">
        <v>3161105</v>
      </c>
      <c r="W46" s="15">
        <f t="shared" si="1"/>
        <v>42.192524449520029</v>
      </c>
      <c r="X46" s="16">
        <f>AVERAGEIFS(Data!F:F,Data!B:B,'DATA PREPPING'!$B$5,Data!A:A,'DATA PREPPING'!$B$18,Data!C:C,'DATA PREPPING'!T46)</f>
        <v>21580</v>
      </c>
      <c r="Y46" s="16">
        <f t="shared" si="2"/>
        <v>-21580</v>
      </c>
    </row>
    <row r="47" spans="2:25" x14ac:dyDescent="0.2">
      <c r="B47">
        <v>18131</v>
      </c>
      <c r="T47" t="s">
        <v>43</v>
      </c>
      <c r="U47" s="1">
        <f>SUMIFS(Data!E:E,Data!B:B,'DATA PREPPING'!$B$5,Data!A:A,'DATA PREPPING'!$B$18,Data!C:C,'DATA PREPPING'!T47)</f>
        <v>25985</v>
      </c>
      <c r="V47" vm="43">
        <v>626299</v>
      </c>
      <c r="W47" s="15">
        <f t="shared" si="1"/>
        <v>41.48976766688115</v>
      </c>
      <c r="X47" s="16">
        <f>AVERAGEIFS(Data!F:F,Data!B:B,'DATA PREPPING'!$B$5,Data!A:A,'DATA PREPPING'!$B$18,Data!C:C,'DATA PREPPING'!T47)</f>
        <v>26068</v>
      </c>
      <c r="Y47" s="16">
        <f t="shared" si="2"/>
        <v>-26068</v>
      </c>
    </row>
    <row r="48" spans="2:25" x14ac:dyDescent="0.2">
      <c r="B48">
        <v>34061</v>
      </c>
      <c r="T48" t="s">
        <v>44</v>
      </c>
      <c r="U48" s="1">
        <f>SUMIFS(Data!E:E,Data!B:B,'DATA PREPPING'!$B$5,Data!A:A,'DATA PREPPING'!$B$18,Data!C:C,'DATA PREPPING'!T48)</f>
        <v>322216</v>
      </c>
      <c r="V48" vm="44">
        <v>8517685</v>
      </c>
      <c r="W48" s="15">
        <f t="shared" si="1"/>
        <v>37.829058012828604</v>
      </c>
      <c r="X48" s="16">
        <f>AVERAGEIFS(Data!F:F,Data!B:B,'DATA PREPPING'!$B$5,Data!A:A,'DATA PREPPING'!$B$18,Data!C:C,'DATA PREPPING'!T48)</f>
        <v>22634</v>
      </c>
      <c r="Y48" s="16">
        <f t="shared" si="2"/>
        <v>-22634</v>
      </c>
    </row>
    <row r="49" spans="2:25" x14ac:dyDescent="0.2">
      <c r="B49">
        <v>24729</v>
      </c>
      <c r="T49" t="s">
        <v>45</v>
      </c>
      <c r="U49" s="1">
        <f>SUMIFS(Data!E:E,Data!B:B,'DATA PREPPING'!$B$5,Data!A:A,'DATA PREPPING'!$B$18,Data!C:C,'DATA PREPPING'!T49)</f>
        <v>255412</v>
      </c>
      <c r="V49" vm="45">
        <v>7614893</v>
      </c>
      <c r="W49" s="15">
        <f t="shared" si="1"/>
        <v>33.541114760246792</v>
      </c>
      <c r="X49" s="16">
        <f>AVERAGEIFS(Data!F:F,Data!B:B,'DATA PREPPING'!$B$5,Data!A:A,'DATA PREPPING'!$B$18,Data!C:C,'DATA PREPPING'!T49)</f>
        <v>26657</v>
      </c>
      <c r="Y49" s="16">
        <f t="shared" si="2"/>
        <v>-26657</v>
      </c>
    </row>
    <row r="50" spans="2:25" x14ac:dyDescent="0.2">
      <c r="B50">
        <v>28639</v>
      </c>
      <c r="T50" t="s">
        <v>46</v>
      </c>
      <c r="U50" s="1">
        <f>SUMIFS(Data!E:E,Data!B:B,'DATA PREPPING'!$B$5,Data!A:A,'DATA PREPPING'!$B$18,Data!C:C,'DATA PREPPING'!T50)</f>
        <v>61253</v>
      </c>
      <c r="V50" vm="46">
        <v>1805832</v>
      </c>
      <c r="W50" s="15">
        <f t="shared" si="1"/>
        <v>33.919545118261276</v>
      </c>
      <c r="X50" s="16">
        <f>AVERAGEIFS(Data!F:F,Data!B:B,'DATA PREPPING'!$B$5,Data!A:A,'DATA PREPPING'!$B$18,Data!C:C,'DATA PREPPING'!T50)</f>
        <v>18945</v>
      </c>
      <c r="Y50" s="16">
        <f t="shared" si="2"/>
        <v>-18945</v>
      </c>
    </row>
    <row r="51" spans="2:25" x14ac:dyDescent="0.2">
      <c r="B51">
        <v>19988</v>
      </c>
      <c r="T51" t="s">
        <v>47</v>
      </c>
      <c r="U51" s="1">
        <f>SUMIFS(Data!E:E,Data!B:B,'DATA PREPPING'!$B$5,Data!A:A,'DATA PREPPING'!$B$18,Data!C:C,'DATA PREPPING'!T51)</f>
        <v>227495</v>
      </c>
      <c r="V51" vm="47">
        <v>5813568</v>
      </c>
      <c r="W51" s="15">
        <f t="shared" si="1"/>
        <v>39.131734590530293</v>
      </c>
      <c r="X51" s="16">
        <f>AVERAGEIFS(Data!F:F,Data!B:B,'DATA PREPPING'!$B$5,Data!A:A,'DATA PREPPING'!$B$18,Data!C:C,'DATA PREPPING'!T51)</f>
        <v>19473</v>
      </c>
      <c r="Y51" s="16">
        <f t="shared" si="2"/>
        <v>-19473</v>
      </c>
    </row>
    <row r="52" spans="2:25" x14ac:dyDescent="0.2">
      <c r="B52">
        <v>36986</v>
      </c>
      <c r="T52" t="s">
        <v>48</v>
      </c>
      <c r="U52" s="1">
        <f>SUMIFS(Data!E:E,Data!B:B,'DATA PREPPING'!$B$5,Data!A:A,'DATA PREPPING'!$B$18,Data!C:C,'DATA PREPPING'!T52)</f>
        <v>32312</v>
      </c>
      <c r="V52" vm="48">
        <v>577737</v>
      </c>
      <c r="W52" s="15">
        <f t="shared" si="1"/>
        <v>55.928562650479371</v>
      </c>
      <c r="X52" s="16">
        <f>AVERAGEIFS(Data!F:F,Data!B:B,'DATA PREPPING'!$B$5,Data!A:A,'DATA PREPPING'!$B$18,Data!C:C,'DATA PREPPING'!T52)</f>
        <v>23041</v>
      </c>
      <c r="Y52" s="16">
        <f t="shared" si="2"/>
        <v>-23041</v>
      </c>
    </row>
    <row r="53" spans="2:25" x14ac:dyDescent="0.2">
      <c r="B53">
        <v>21462</v>
      </c>
      <c r="T53" t="s">
        <v>1</v>
      </c>
      <c r="U53" s="1">
        <f>SUMIFS(Data!E:E,Data!B:B,'DATA PREPPING'!$B$5,Data!A:A,'DATA PREPPING'!$B$18,Data!C:C,'DATA PREPPING'!T53)</f>
        <v>178057</v>
      </c>
      <c r="W53" s="15" t="e">
        <f t="shared" si="1"/>
        <v>#DIV/0!</v>
      </c>
      <c r="X53" s="16">
        <f>AVERAGEIFS(Data!F:F,Data!B:B,'DATA PREPPING'!$B$5,Data!A:A,'DATA PREPPING'!$B$18,Data!C:C,'DATA PREPPING'!T53)</f>
        <v>18554</v>
      </c>
      <c r="Y53" s="16">
        <f t="shared" si="2"/>
        <v>-18554</v>
      </c>
    </row>
    <row r="54" spans="2:25" x14ac:dyDescent="0.2">
      <c r="B54">
        <v>19193</v>
      </c>
      <c r="T54" t="s">
        <v>2</v>
      </c>
      <c r="U54" s="1">
        <f>SUMIFS(Data!E:E,Data!B:B,'DATA PREPPING'!$B$5,Data!A:A,'DATA PREPPING'!$B$18,Data!C:C,'DATA PREPPING'!T54)</f>
        <v>274985</v>
      </c>
      <c r="W54" s="15" t="e">
        <f t="shared" si="1"/>
        <v>#DIV/0!</v>
      </c>
      <c r="X54" s="16">
        <f>AVERAGEIFS(Data!F:F,Data!B:B,'DATA PREPPING'!$B$5,Data!A:A,'DATA PREPPING'!$B$18,Data!C:C,'DATA PREPPING'!T54)</f>
        <v>26810</v>
      </c>
      <c r="Y54" s="16">
        <f t="shared" si="2"/>
        <v>-26810</v>
      </c>
    </row>
    <row r="55" spans="2:25" x14ac:dyDescent="0.2">
      <c r="B55">
        <v>21027</v>
      </c>
      <c r="T55" t="s">
        <v>3</v>
      </c>
      <c r="U55" s="1">
        <f>SUMIFS(Data!E:E,Data!B:B,'DATA PREPPING'!$B$5,Data!A:A,'DATA PREPPING'!$B$18,Data!C:C,'DATA PREPPING'!T55)</f>
        <v>106295</v>
      </c>
      <c r="W55" s="15" t="e">
        <f t="shared" si="1"/>
        <v>#DIV/0!</v>
      </c>
      <c r="X55" s="16">
        <f>AVERAGEIFS(Data!F:F,Data!B:B,'DATA PREPPING'!$B$5,Data!A:A,'DATA PREPPING'!$B$18,Data!C:C,'DATA PREPPING'!T55)</f>
        <v>18414</v>
      </c>
      <c r="Y55" s="16">
        <f t="shared" si="2"/>
        <v>-18414</v>
      </c>
    </row>
    <row r="56" spans="2:25" x14ac:dyDescent="0.2">
      <c r="B56">
        <v>19310</v>
      </c>
      <c r="T56" t="s">
        <v>4</v>
      </c>
      <c r="U56" s="1">
        <f>SUMIFS(Data!E:E,Data!B:B,'DATA PREPPING'!$B$5,Data!A:A,'DATA PREPPING'!$B$18,Data!C:C,'DATA PREPPING'!T56)</f>
        <v>1482600</v>
      </c>
      <c r="W56" s="15" t="e">
        <f t="shared" si="1"/>
        <v>#DIV/0!</v>
      </c>
      <c r="X56" s="16">
        <f>AVERAGEIFS(Data!F:F,Data!B:B,'DATA PREPPING'!$B$5,Data!A:A,'DATA PREPPING'!$B$18,Data!C:C,'DATA PREPPING'!T56)</f>
        <v>36090</v>
      </c>
      <c r="Y56" s="16">
        <f t="shared" si="2"/>
        <v>-36090</v>
      </c>
    </row>
    <row r="57" spans="2:25" x14ac:dyDescent="0.2">
      <c r="B57">
        <v>24338</v>
      </c>
      <c r="T57" t="s">
        <v>5</v>
      </c>
      <c r="U57" s="1">
        <f>SUMIFS(Data!E:E,Data!B:B,'DATA PREPPING'!$B$5,Data!A:A,'DATA PREPPING'!$B$18,Data!C:C,'DATA PREPPING'!T57)</f>
        <v>271680</v>
      </c>
      <c r="W57" s="15" t="e">
        <f t="shared" si="1"/>
        <v>#DIV/0!</v>
      </c>
      <c r="X57" s="16">
        <f>AVERAGEIFS(Data!F:F,Data!B:B,'DATA PREPPING'!$B$5,Data!A:A,'DATA PREPPING'!$B$18,Data!C:C,'DATA PREPPING'!T57)</f>
        <v>28424</v>
      </c>
      <c r="Y57" s="16">
        <f t="shared" si="2"/>
        <v>-28424</v>
      </c>
    </row>
    <row r="58" spans="2:25" x14ac:dyDescent="0.2">
      <c r="B58">
        <v>22945</v>
      </c>
      <c r="T58" t="s">
        <v>6</v>
      </c>
      <c r="U58" s="1">
        <f>SUMIFS(Data!E:E,Data!B:B,'DATA PREPPING'!$B$5,Data!A:A,'DATA PREPPING'!$B$18,Data!C:C,'DATA PREPPING'!T58)</f>
        <v>117365</v>
      </c>
      <c r="W58" s="15" t="e">
        <f t="shared" si="1"/>
        <v>#DIV/0!</v>
      </c>
      <c r="X58" s="16">
        <f>AVERAGEIFS(Data!F:F,Data!B:B,'DATA PREPPING'!$B$5,Data!A:A,'DATA PREPPING'!$B$18,Data!C:C,'DATA PREPPING'!T58)</f>
        <v>26295</v>
      </c>
      <c r="Y58" s="16">
        <f t="shared" si="2"/>
        <v>-26295</v>
      </c>
    </row>
    <row r="59" spans="2:25" x14ac:dyDescent="0.2">
      <c r="B59">
        <v>24733</v>
      </c>
      <c r="T59" t="s">
        <v>7</v>
      </c>
      <c r="U59" s="1">
        <f>SUMIFS(Data!E:E,Data!B:B,'DATA PREPPING'!$B$5,Data!A:A,'DATA PREPPING'!$B$18,Data!C:C,'DATA PREPPING'!T59)</f>
        <v>41103</v>
      </c>
      <c r="W59" s="15" t="e">
        <f t="shared" si="1"/>
        <v>#DIV/0!</v>
      </c>
      <c r="X59" s="16">
        <f>AVERAGEIFS(Data!F:F,Data!B:B,'DATA PREPPING'!$B$5,Data!A:A,'DATA PREPPING'!$B$18,Data!C:C,'DATA PREPPING'!T59)</f>
        <v>22228</v>
      </c>
      <c r="Y59" s="16">
        <f t="shared" si="2"/>
        <v>-22228</v>
      </c>
    </row>
    <row r="60" spans="2:25" x14ac:dyDescent="0.2">
      <c r="B60">
        <v>19677</v>
      </c>
      <c r="T60" t="s">
        <v>8</v>
      </c>
      <c r="U60" s="1">
        <f>SUMIFS(Data!E:E,Data!B:B,'DATA PREPPING'!$B$5,Data!A:A,'DATA PREPPING'!$B$18,Data!C:C,'DATA PREPPING'!T60)</f>
        <v>1007574</v>
      </c>
      <c r="W60" s="15" t="e">
        <f t="shared" si="1"/>
        <v>#DIV/0!</v>
      </c>
      <c r="X60" s="16">
        <f>AVERAGEIFS(Data!F:F,Data!B:B,'DATA PREPPING'!$B$5,Data!A:A,'DATA PREPPING'!$B$18,Data!C:C,'DATA PREPPING'!T60)</f>
        <v>27709</v>
      </c>
      <c r="Y60" s="16">
        <f t="shared" si="2"/>
        <v>-27709</v>
      </c>
    </row>
    <row r="61" spans="2:25" x14ac:dyDescent="0.2">
      <c r="B61">
        <v>18829</v>
      </c>
      <c r="T61" t="s">
        <v>9</v>
      </c>
      <c r="U61" s="1">
        <f>SUMIFS(Data!E:E,Data!B:B,'DATA PREPPING'!$B$5,Data!A:A,'DATA PREPPING'!$B$18,Data!C:C,'DATA PREPPING'!T61)</f>
        <v>414059</v>
      </c>
      <c r="W61" s="15" t="e">
        <f t="shared" si="1"/>
        <v>#DIV/0!</v>
      </c>
      <c r="X61" s="16">
        <f>AVERAGEIFS(Data!F:F,Data!B:B,'DATA PREPPING'!$B$5,Data!A:A,'DATA PREPPING'!$B$18,Data!C:C,'DATA PREPPING'!T61)</f>
        <v>22009</v>
      </c>
      <c r="Y61" s="16">
        <f t="shared" si="2"/>
        <v>-22009</v>
      </c>
    </row>
    <row r="62" spans="2:25" x14ac:dyDescent="0.2">
      <c r="B62">
        <v>23771</v>
      </c>
      <c r="T62" t="s">
        <v>10</v>
      </c>
      <c r="U62" s="1">
        <f>SUMIFS(Data!E:E,Data!B:B,'DATA PREPPING'!$B$5,Data!A:A,'DATA PREPPING'!$B$18,Data!C:C,'DATA PREPPING'!T62)</f>
        <v>74574</v>
      </c>
      <c r="W62" s="15" t="e">
        <f t="shared" si="1"/>
        <v>#DIV/0!</v>
      </c>
      <c r="X62" s="16">
        <f>AVERAGEIFS(Data!F:F,Data!B:B,'DATA PREPPING'!$B$5,Data!A:A,'DATA PREPPING'!$B$18,Data!C:C,'DATA PREPPING'!T62)</f>
        <v>18637</v>
      </c>
      <c r="Y62" s="16">
        <f t="shared" si="2"/>
        <v>-18637</v>
      </c>
    </row>
    <row r="63" spans="2:25" x14ac:dyDescent="0.2">
      <c r="B63">
        <v>23001</v>
      </c>
      <c r="T63" t="s">
        <v>11</v>
      </c>
      <c r="U63" s="1">
        <f>SUMIFS(Data!E:E,Data!B:B,'DATA PREPPING'!$B$5,Data!A:A,'DATA PREPPING'!$B$18,Data!C:C,'DATA PREPPING'!T63)</f>
        <v>462216</v>
      </c>
      <c r="W63" s="15" t="e">
        <f t="shared" si="1"/>
        <v>#DIV/0!</v>
      </c>
      <c r="X63" s="16">
        <f>AVERAGEIFS(Data!F:F,Data!B:B,'DATA PREPPING'!$B$5,Data!A:A,'DATA PREPPING'!$B$18,Data!C:C,'DATA PREPPING'!T63)</f>
        <v>25054</v>
      </c>
      <c r="Y63" s="16">
        <f t="shared" si="2"/>
        <v>-25054</v>
      </c>
    </row>
    <row r="64" spans="2:25" x14ac:dyDescent="0.2">
      <c r="B64">
        <v>21580</v>
      </c>
      <c r="T64" t="s">
        <v>12</v>
      </c>
      <c r="U64" s="1">
        <f>SUMIFS(Data!E:E,Data!B:B,'DATA PREPPING'!$B$5,Data!A:A,'DATA PREPPING'!$B$18,Data!C:C,'DATA PREPPING'!T64)</f>
        <v>263892</v>
      </c>
      <c r="W64" s="15" t="e">
        <f t="shared" si="1"/>
        <v>#DIV/0!</v>
      </c>
      <c r="X64" s="16">
        <f>AVERAGEIFS(Data!F:F,Data!B:B,'DATA PREPPING'!$B$5,Data!A:A,'DATA PREPPING'!$B$18,Data!C:C,'DATA PREPPING'!T64)</f>
        <v>20493</v>
      </c>
      <c r="Y64" s="16">
        <f t="shared" si="2"/>
        <v>-20493</v>
      </c>
    </row>
    <row r="65" spans="2:25" x14ac:dyDescent="0.2">
      <c r="B65">
        <v>26068</v>
      </c>
      <c r="T65" t="s">
        <v>13</v>
      </c>
      <c r="U65" s="1">
        <f>SUMIFS(Data!E:E,Data!B:B,'DATA PREPPING'!$B$5,Data!A:A,'DATA PREPPING'!$B$18,Data!C:C,'DATA PREPPING'!T65)</f>
        <v>118383</v>
      </c>
      <c r="W65" s="15" t="e">
        <f t="shared" si="1"/>
        <v>#DIV/0!</v>
      </c>
      <c r="X65" s="16">
        <f>AVERAGEIFS(Data!F:F,Data!B:B,'DATA PREPPING'!$B$5,Data!A:A,'DATA PREPPING'!$B$18,Data!C:C,'DATA PREPPING'!T65)</f>
        <v>18002</v>
      </c>
      <c r="Y65" s="16">
        <f t="shared" si="2"/>
        <v>-18002</v>
      </c>
    </row>
    <row r="66" spans="2:25" x14ac:dyDescent="0.2">
      <c r="B66">
        <v>22634</v>
      </c>
      <c r="T66" t="s">
        <v>14</v>
      </c>
      <c r="U66" s="1">
        <f>SUMIFS(Data!E:E,Data!B:B,'DATA PREPPING'!$B$5,Data!A:A,'DATA PREPPING'!$B$18,Data!C:C,'DATA PREPPING'!T66)</f>
        <v>110526</v>
      </c>
      <c r="W66" s="15" t="e">
        <f t="shared" si="1"/>
        <v>#DIV/0!</v>
      </c>
      <c r="X66" s="16">
        <f>AVERAGEIFS(Data!F:F,Data!B:B,'DATA PREPPING'!$B$5,Data!A:A,'DATA PREPPING'!$B$18,Data!C:C,'DATA PREPPING'!T66)</f>
        <v>18088</v>
      </c>
      <c r="Y66" s="16">
        <f t="shared" si="2"/>
        <v>-18088</v>
      </c>
    </row>
    <row r="67" spans="2:25" x14ac:dyDescent="0.2">
      <c r="B67">
        <v>26657</v>
      </c>
      <c r="T67" t="s">
        <v>15</v>
      </c>
      <c r="U67" s="1">
        <f>SUMIFS(Data!E:E,Data!B:B,'DATA PREPPING'!$B$5,Data!A:A,'DATA PREPPING'!$B$18,Data!C:C,'DATA PREPPING'!T67)</f>
        <v>165335</v>
      </c>
      <c r="W67" s="15" t="e">
        <f t="shared" si="1"/>
        <v>#DIV/0!</v>
      </c>
      <c r="X67" s="16">
        <f>AVERAGEIFS(Data!F:F,Data!B:B,'DATA PREPPING'!$B$5,Data!A:A,'DATA PREPPING'!$B$18,Data!C:C,'DATA PREPPING'!T67)</f>
        <v>19522</v>
      </c>
      <c r="Y67" s="16">
        <f t="shared" si="2"/>
        <v>-19522</v>
      </c>
    </row>
    <row r="68" spans="2:25" x14ac:dyDescent="0.2">
      <c r="B68">
        <v>18945</v>
      </c>
      <c r="T68" t="s">
        <v>16</v>
      </c>
      <c r="U68" s="1">
        <f>SUMIFS(Data!E:E,Data!B:B,'DATA PREPPING'!$B$5,Data!A:A,'DATA PREPPING'!$B$18,Data!C:C,'DATA PREPPING'!T68)</f>
        <v>188383</v>
      </c>
      <c r="W68" s="15" t="e">
        <f t="shared" si="1"/>
        <v>#DIV/0!</v>
      </c>
      <c r="X68" s="16">
        <f>AVERAGEIFS(Data!F:F,Data!B:B,'DATA PREPPING'!$B$5,Data!A:A,'DATA PREPPING'!$B$18,Data!C:C,'DATA PREPPING'!T68)</f>
        <v>22216</v>
      </c>
      <c r="Y68" s="16">
        <f t="shared" si="2"/>
        <v>-22216</v>
      </c>
    </row>
    <row r="69" spans="2:25" x14ac:dyDescent="0.2">
      <c r="B69">
        <v>19473</v>
      </c>
      <c r="T69" t="s">
        <v>17</v>
      </c>
      <c r="U69" s="1">
        <f>SUMIFS(Data!E:E,Data!B:B,'DATA PREPPING'!$B$5,Data!A:A,'DATA PREPPING'!$B$18,Data!C:C,'DATA PREPPING'!T69)</f>
        <v>51781</v>
      </c>
      <c r="W69" s="15" t="e">
        <f t="shared" si="1"/>
        <v>#DIV/0!</v>
      </c>
      <c r="X69" s="16">
        <f>AVERAGEIFS(Data!F:F,Data!B:B,'DATA PREPPING'!$B$5,Data!A:A,'DATA PREPPING'!$B$18,Data!C:C,'DATA PREPPING'!T69)</f>
        <v>25112</v>
      </c>
      <c r="Y69" s="16">
        <f t="shared" si="2"/>
        <v>-25112</v>
      </c>
    </row>
    <row r="70" spans="2:25" x14ac:dyDescent="0.2">
      <c r="B70">
        <v>23041</v>
      </c>
      <c r="T70" t="s">
        <v>18</v>
      </c>
      <c r="U70" s="1">
        <f>SUMIFS(Data!E:E,Data!B:B,'DATA PREPPING'!$B$5,Data!A:A,'DATA PREPPING'!$B$18,Data!C:C,'DATA PREPPING'!T70)</f>
        <v>210848</v>
      </c>
      <c r="W70" s="15" t="e">
        <f t="shared" ref="W70:W133" si="3">U70/V70*1000</f>
        <v>#DIV/0!</v>
      </c>
      <c r="X70" s="16">
        <f>AVERAGEIFS(Data!F:F,Data!B:B,'DATA PREPPING'!$B$5,Data!A:A,'DATA PREPPING'!$B$18,Data!C:C,'DATA PREPPING'!T70)</f>
        <v>26383</v>
      </c>
      <c r="Y70" s="16">
        <f t="shared" ref="Y70:Y133" si="4">IF($Y$4=$X$4,-X70,W70)</f>
        <v>-26383</v>
      </c>
    </row>
    <row r="71" spans="2:25" x14ac:dyDescent="0.2">
      <c r="B71">
        <v>18554</v>
      </c>
      <c r="T71" t="s">
        <v>19</v>
      </c>
      <c r="U71" s="1">
        <f>SUMIFS(Data!E:E,Data!B:B,'DATA PREPPING'!$B$5,Data!A:A,'DATA PREPPING'!$B$18,Data!C:C,'DATA PREPPING'!T71)</f>
        <v>262049</v>
      </c>
      <c r="W71" s="15" t="e">
        <f t="shared" si="3"/>
        <v>#DIV/0!</v>
      </c>
      <c r="X71" s="16">
        <f>AVERAGEIFS(Data!F:F,Data!B:B,'DATA PREPPING'!$B$5,Data!A:A,'DATA PREPPING'!$B$18,Data!C:C,'DATA PREPPING'!T71)</f>
        <v>30457</v>
      </c>
      <c r="Y71" s="16">
        <f t="shared" si="4"/>
        <v>-30457</v>
      </c>
    </row>
    <row r="72" spans="2:25" x14ac:dyDescent="0.2">
      <c r="B72">
        <v>26810</v>
      </c>
      <c r="T72" t="s">
        <v>20</v>
      </c>
      <c r="U72" s="1">
        <f>SUMIFS(Data!E:E,Data!B:B,'DATA PREPPING'!$B$5,Data!A:A,'DATA PREPPING'!$B$18,Data!C:C,'DATA PREPPING'!T72)</f>
        <v>323435</v>
      </c>
      <c r="W72" s="15" t="e">
        <f t="shared" si="3"/>
        <v>#DIV/0!</v>
      </c>
      <c r="X72" s="16">
        <f>AVERAGEIFS(Data!F:F,Data!B:B,'DATA PREPPING'!$B$5,Data!A:A,'DATA PREPPING'!$B$18,Data!C:C,'DATA PREPPING'!T72)</f>
        <v>22254</v>
      </c>
      <c r="Y72" s="16">
        <f t="shared" si="4"/>
        <v>-22254</v>
      </c>
    </row>
    <row r="73" spans="2:25" x14ac:dyDescent="0.2">
      <c r="B73">
        <v>18414</v>
      </c>
      <c r="T73" t="s">
        <v>21</v>
      </c>
      <c r="U73" s="1">
        <f>SUMIFS(Data!E:E,Data!B:B,'DATA PREPPING'!$B$5,Data!A:A,'DATA PREPPING'!$B$18,Data!C:C,'DATA PREPPING'!T73)</f>
        <v>204519</v>
      </c>
      <c r="W73" s="15" t="e">
        <f t="shared" si="3"/>
        <v>#DIV/0!</v>
      </c>
      <c r="X73" s="16">
        <f>AVERAGEIFS(Data!F:F,Data!B:B,'DATA PREPPING'!$B$5,Data!A:A,'DATA PREPPING'!$B$18,Data!C:C,'DATA PREPPING'!T73)</f>
        <v>24167</v>
      </c>
      <c r="Y73" s="16">
        <f t="shared" si="4"/>
        <v>-24167</v>
      </c>
    </row>
    <row r="74" spans="2:25" x14ac:dyDescent="0.2">
      <c r="B74">
        <v>36090</v>
      </c>
      <c r="T74" t="s">
        <v>22</v>
      </c>
      <c r="U74" s="1">
        <f>SUMIFS(Data!E:E,Data!B:B,'DATA PREPPING'!$B$5,Data!A:A,'DATA PREPPING'!$B$18,Data!C:C,'DATA PREPPING'!T74)</f>
        <v>118107</v>
      </c>
      <c r="W74" s="15" t="e">
        <f t="shared" si="3"/>
        <v>#DIV/0!</v>
      </c>
      <c r="X74" s="16">
        <f>AVERAGEIFS(Data!F:F,Data!B:B,'DATA PREPPING'!$B$5,Data!A:A,'DATA PREPPING'!$B$18,Data!C:C,'DATA PREPPING'!T74)</f>
        <v>18380</v>
      </c>
      <c r="Y74" s="16">
        <f t="shared" si="4"/>
        <v>-18380</v>
      </c>
    </row>
    <row r="75" spans="2:25" x14ac:dyDescent="0.2">
      <c r="B75">
        <v>28424</v>
      </c>
      <c r="T75" t="s">
        <v>23</v>
      </c>
      <c r="U75" s="1">
        <f>SUMIFS(Data!E:E,Data!B:B,'DATA PREPPING'!$B$5,Data!A:A,'DATA PREPPING'!$B$18,Data!C:C,'DATA PREPPING'!T75)</f>
        <v>253244</v>
      </c>
      <c r="W75" s="15" t="e">
        <f t="shared" si="3"/>
        <v>#DIV/0!</v>
      </c>
      <c r="X75" s="16">
        <f>AVERAGEIFS(Data!F:F,Data!B:B,'DATA PREPPING'!$B$5,Data!A:A,'DATA PREPPING'!$B$18,Data!C:C,'DATA PREPPING'!T75)</f>
        <v>22154</v>
      </c>
      <c r="Y75" s="16">
        <f t="shared" si="4"/>
        <v>-22154</v>
      </c>
    </row>
    <row r="76" spans="2:25" x14ac:dyDescent="0.2">
      <c r="B76">
        <v>26295</v>
      </c>
      <c r="T76" t="s">
        <v>24</v>
      </c>
      <c r="U76" s="1">
        <f>SUMIFS(Data!E:E,Data!B:B,'DATA PREPPING'!$B$5,Data!A:A,'DATA PREPPING'!$B$18,Data!C:C,'DATA PREPPING'!T76)</f>
        <v>58811</v>
      </c>
      <c r="W76" s="15" t="e">
        <f t="shared" si="3"/>
        <v>#DIV/0!</v>
      </c>
      <c r="X76" s="16">
        <f>AVERAGEIFS(Data!F:F,Data!B:B,'DATA PREPPING'!$B$5,Data!A:A,'DATA PREPPING'!$B$18,Data!C:C,'DATA PREPPING'!T76)</f>
        <v>21078</v>
      </c>
      <c r="Y76" s="16">
        <f t="shared" si="4"/>
        <v>-21078</v>
      </c>
    </row>
    <row r="77" spans="2:25" x14ac:dyDescent="0.2">
      <c r="B77">
        <v>22228</v>
      </c>
      <c r="T77" t="s">
        <v>25</v>
      </c>
      <c r="U77" s="1">
        <f>SUMIFS(Data!E:E,Data!B:B,'DATA PREPPING'!$B$5,Data!A:A,'DATA PREPPING'!$B$18,Data!C:C,'DATA PREPPING'!T77)</f>
        <v>79529</v>
      </c>
      <c r="W77" s="15" t="e">
        <f t="shared" si="3"/>
        <v>#DIV/0!</v>
      </c>
      <c r="X77" s="16">
        <f>AVERAGEIFS(Data!F:F,Data!B:B,'DATA PREPPING'!$B$5,Data!A:A,'DATA PREPPING'!$B$18,Data!C:C,'DATA PREPPING'!T77)</f>
        <v>18131</v>
      </c>
      <c r="Y77" s="16">
        <f t="shared" si="4"/>
        <v>-18131</v>
      </c>
    </row>
    <row r="78" spans="2:25" x14ac:dyDescent="0.2">
      <c r="B78">
        <v>27709</v>
      </c>
      <c r="T78" t="s">
        <v>26</v>
      </c>
      <c r="U78" s="1">
        <f>SUMIFS(Data!E:E,Data!B:B,'DATA PREPPING'!$B$5,Data!A:A,'DATA PREPPING'!$B$18,Data!C:C,'DATA PREPPING'!T78)</f>
        <v>255447</v>
      </c>
      <c r="W78" s="15" t="e">
        <f t="shared" si="3"/>
        <v>#DIV/0!</v>
      </c>
      <c r="X78" s="16">
        <f>AVERAGEIFS(Data!F:F,Data!B:B,'DATA PREPPING'!$B$5,Data!A:A,'DATA PREPPING'!$B$18,Data!C:C,'DATA PREPPING'!T78)</f>
        <v>34061</v>
      </c>
      <c r="Y78" s="16">
        <f t="shared" si="4"/>
        <v>-34061</v>
      </c>
    </row>
    <row r="79" spans="2:25" x14ac:dyDescent="0.2">
      <c r="B79">
        <v>22009</v>
      </c>
      <c r="T79" t="s">
        <v>27</v>
      </c>
      <c r="U79" s="1">
        <f>SUMIFS(Data!E:E,Data!B:B,'DATA PREPPING'!$B$5,Data!A:A,'DATA PREPPING'!$B$18,Data!C:C,'DATA PREPPING'!T79)</f>
        <v>57132</v>
      </c>
      <c r="W79" s="15" t="e">
        <f t="shared" si="3"/>
        <v>#DIV/0!</v>
      </c>
      <c r="X79" s="16">
        <f>AVERAGEIFS(Data!F:F,Data!B:B,'DATA PREPPING'!$B$5,Data!A:A,'DATA PREPPING'!$B$18,Data!C:C,'DATA PREPPING'!T79)</f>
        <v>24729</v>
      </c>
      <c r="Y79" s="16">
        <f t="shared" si="4"/>
        <v>-24729</v>
      </c>
    </row>
    <row r="80" spans="2:25" x14ac:dyDescent="0.2">
      <c r="B80">
        <v>18637</v>
      </c>
      <c r="T80" t="s">
        <v>28</v>
      </c>
      <c r="U80" s="1">
        <f>SUMIFS(Data!E:E,Data!B:B,'DATA PREPPING'!$B$5,Data!A:A,'DATA PREPPING'!$B$18,Data!C:C,'DATA PREPPING'!T80)</f>
        <v>281546</v>
      </c>
      <c r="W80" s="15" t="e">
        <f t="shared" si="3"/>
        <v>#DIV/0!</v>
      </c>
      <c r="X80" s="16">
        <f>AVERAGEIFS(Data!F:F,Data!B:B,'DATA PREPPING'!$B$5,Data!A:A,'DATA PREPPING'!$B$18,Data!C:C,'DATA PREPPING'!T80)</f>
        <v>28639</v>
      </c>
      <c r="Y80" s="16">
        <f t="shared" si="4"/>
        <v>-28639</v>
      </c>
    </row>
    <row r="81" spans="2:25" x14ac:dyDescent="0.2">
      <c r="B81">
        <v>25054</v>
      </c>
      <c r="T81" t="s">
        <v>29</v>
      </c>
      <c r="U81" s="1">
        <f>SUMIFS(Data!E:E,Data!B:B,'DATA PREPPING'!$B$5,Data!A:A,'DATA PREPPING'!$B$18,Data!C:C,'DATA PREPPING'!T81)</f>
        <v>78539</v>
      </c>
      <c r="W81" s="15" t="e">
        <f t="shared" si="3"/>
        <v>#DIV/0!</v>
      </c>
      <c r="X81" s="16">
        <f>AVERAGEIFS(Data!F:F,Data!B:B,'DATA PREPPING'!$B$5,Data!A:A,'DATA PREPPING'!$B$18,Data!C:C,'DATA PREPPING'!T81)</f>
        <v>19988</v>
      </c>
      <c r="Y81" s="16">
        <f t="shared" si="4"/>
        <v>-19988</v>
      </c>
    </row>
    <row r="82" spans="2:25" x14ac:dyDescent="0.2">
      <c r="B82">
        <v>20493</v>
      </c>
      <c r="T82" t="s">
        <v>30</v>
      </c>
      <c r="U82" s="1">
        <f>SUMIFS(Data!E:E,Data!B:B,'DATA PREPPING'!$B$5,Data!A:A,'DATA PREPPING'!$B$18,Data!C:C,'DATA PREPPING'!T82)</f>
        <v>632760</v>
      </c>
      <c r="W82" s="15" t="e">
        <f t="shared" si="3"/>
        <v>#DIV/0!</v>
      </c>
      <c r="X82" s="16">
        <f>AVERAGEIFS(Data!F:F,Data!B:B,'DATA PREPPING'!$B$5,Data!A:A,'DATA PREPPING'!$B$18,Data!C:C,'DATA PREPPING'!T82)</f>
        <v>36986</v>
      </c>
      <c r="Y82" s="16">
        <f t="shared" si="4"/>
        <v>-36986</v>
      </c>
    </row>
    <row r="83" spans="2:25" x14ac:dyDescent="0.2">
      <c r="B83">
        <v>18002</v>
      </c>
      <c r="T83" t="s">
        <v>31</v>
      </c>
      <c r="U83" s="1">
        <f>SUMIFS(Data!E:E,Data!B:B,'DATA PREPPING'!$B$5,Data!A:A,'DATA PREPPING'!$B$18,Data!C:C,'DATA PREPPING'!T83)</f>
        <v>420420</v>
      </c>
      <c r="W83" s="15" t="e">
        <f t="shared" si="3"/>
        <v>#DIV/0!</v>
      </c>
      <c r="X83" s="16">
        <f>AVERAGEIFS(Data!F:F,Data!B:B,'DATA PREPPING'!$B$5,Data!A:A,'DATA PREPPING'!$B$18,Data!C:C,'DATA PREPPING'!T83)</f>
        <v>21462</v>
      </c>
      <c r="Y83" s="16">
        <f t="shared" si="4"/>
        <v>-21462</v>
      </c>
    </row>
    <row r="84" spans="2:25" x14ac:dyDescent="0.2">
      <c r="B84">
        <v>18088</v>
      </c>
      <c r="T84" t="s">
        <v>32</v>
      </c>
      <c r="U84" s="1">
        <f>SUMIFS(Data!E:E,Data!B:B,'DATA PREPPING'!$B$5,Data!A:A,'DATA PREPPING'!$B$18,Data!C:C,'DATA PREPPING'!T84)</f>
        <v>34228</v>
      </c>
      <c r="W84" s="15" t="e">
        <f t="shared" si="3"/>
        <v>#DIV/0!</v>
      </c>
      <c r="X84" s="16">
        <f>AVERAGEIFS(Data!F:F,Data!B:B,'DATA PREPPING'!$B$5,Data!A:A,'DATA PREPPING'!$B$18,Data!C:C,'DATA PREPPING'!T84)</f>
        <v>19193</v>
      </c>
      <c r="Y84" s="16">
        <f t="shared" si="4"/>
        <v>-19193</v>
      </c>
    </row>
    <row r="85" spans="2:25" x14ac:dyDescent="0.2">
      <c r="B85">
        <v>19522</v>
      </c>
      <c r="T85" t="s">
        <v>33</v>
      </c>
      <c r="U85" s="1">
        <f>SUMIFS(Data!E:E,Data!B:B,'DATA PREPPING'!$B$5,Data!A:A,'DATA PREPPING'!$B$18,Data!C:C,'DATA PREPPING'!T85)</f>
        <v>466069</v>
      </c>
      <c r="W85" s="15" t="e">
        <f t="shared" si="3"/>
        <v>#DIV/0!</v>
      </c>
      <c r="X85" s="16">
        <f>AVERAGEIFS(Data!F:F,Data!B:B,'DATA PREPPING'!$B$5,Data!A:A,'DATA PREPPING'!$B$18,Data!C:C,'DATA PREPPING'!T85)</f>
        <v>21027</v>
      </c>
      <c r="Y85" s="16">
        <f t="shared" si="4"/>
        <v>-21027</v>
      </c>
    </row>
    <row r="86" spans="2:25" x14ac:dyDescent="0.2">
      <c r="B86">
        <v>22216</v>
      </c>
      <c r="T86" t="s">
        <v>34</v>
      </c>
      <c r="U86" s="1">
        <f>SUMIFS(Data!E:E,Data!B:B,'DATA PREPPING'!$B$5,Data!A:A,'DATA PREPPING'!$B$18,Data!C:C,'DATA PREPPING'!T86)</f>
        <v>156230</v>
      </c>
      <c r="W86" s="15" t="e">
        <f t="shared" si="3"/>
        <v>#DIV/0!</v>
      </c>
      <c r="X86" s="16">
        <f>AVERAGEIFS(Data!F:F,Data!B:B,'DATA PREPPING'!$B$5,Data!A:A,'DATA PREPPING'!$B$18,Data!C:C,'DATA PREPPING'!T86)</f>
        <v>19310</v>
      </c>
      <c r="Y86" s="16">
        <f t="shared" si="4"/>
        <v>-19310</v>
      </c>
    </row>
    <row r="87" spans="2:25" x14ac:dyDescent="0.2">
      <c r="B87">
        <v>25112</v>
      </c>
      <c r="T87" t="s">
        <v>35</v>
      </c>
      <c r="U87" s="1">
        <f>SUMIFS(Data!E:E,Data!B:B,'DATA PREPPING'!$B$5,Data!A:A,'DATA PREPPING'!$B$18,Data!C:C,'DATA PREPPING'!T87)</f>
        <v>161570</v>
      </c>
      <c r="W87" s="15" t="e">
        <f t="shared" si="3"/>
        <v>#DIV/0!</v>
      </c>
      <c r="X87" s="16">
        <f>AVERAGEIFS(Data!F:F,Data!B:B,'DATA PREPPING'!$B$5,Data!A:A,'DATA PREPPING'!$B$18,Data!C:C,'DATA PREPPING'!T87)</f>
        <v>24338</v>
      </c>
      <c r="Y87" s="16">
        <f t="shared" si="4"/>
        <v>-24338</v>
      </c>
    </row>
    <row r="88" spans="2:25" x14ac:dyDescent="0.2">
      <c r="B88">
        <v>26383</v>
      </c>
      <c r="T88" t="s">
        <v>36</v>
      </c>
      <c r="U88" s="1">
        <f>SUMIFS(Data!E:E,Data!B:B,'DATA PREPPING'!$B$5,Data!A:A,'DATA PREPPING'!$B$18,Data!C:C,'DATA PREPPING'!T88)</f>
        <v>424092</v>
      </c>
      <c r="W88" s="15" t="e">
        <f t="shared" si="3"/>
        <v>#DIV/0!</v>
      </c>
      <c r="X88" s="16">
        <f>AVERAGEIFS(Data!F:F,Data!B:B,'DATA PREPPING'!$B$5,Data!A:A,'DATA PREPPING'!$B$18,Data!C:C,'DATA PREPPING'!T88)</f>
        <v>22945</v>
      </c>
      <c r="Y88" s="16">
        <f t="shared" si="4"/>
        <v>-22945</v>
      </c>
    </row>
    <row r="89" spans="2:25" x14ac:dyDescent="0.2">
      <c r="B89">
        <v>30457</v>
      </c>
      <c r="T89" t="s">
        <v>37</v>
      </c>
      <c r="U89" s="1">
        <f>SUMIFS(Data!E:E,Data!B:B,'DATA PREPPING'!$B$5,Data!A:A,'DATA PREPPING'!$B$18,Data!C:C,'DATA PREPPING'!T89)</f>
        <v>44621</v>
      </c>
      <c r="W89" s="15" t="e">
        <f t="shared" si="3"/>
        <v>#DIV/0!</v>
      </c>
      <c r="X89" s="16">
        <f>AVERAGEIFS(Data!F:F,Data!B:B,'DATA PREPPING'!$B$5,Data!A:A,'DATA PREPPING'!$B$18,Data!C:C,'DATA PREPPING'!T89)</f>
        <v>24733</v>
      </c>
      <c r="Y89" s="16">
        <f t="shared" si="4"/>
        <v>-24733</v>
      </c>
    </row>
    <row r="90" spans="2:25" x14ac:dyDescent="0.2">
      <c r="B90">
        <v>22254</v>
      </c>
      <c r="T90" t="s">
        <v>38</v>
      </c>
      <c r="U90" s="1">
        <f>SUMIFS(Data!E:E,Data!B:B,'DATA PREPPING'!$B$5,Data!A:A,'DATA PREPPING'!$B$18,Data!C:C,'DATA PREPPING'!T90)</f>
        <v>226959</v>
      </c>
      <c r="W90" s="15" t="e">
        <f t="shared" si="3"/>
        <v>#DIV/0!</v>
      </c>
      <c r="X90" s="16">
        <f>AVERAGEIFS(Data!F:F,Data!B:B,'DATA PREPPING'!$B$5,Data!A:A,'DATA PREPPING'!$B$18,Data!C:C,'DATA PREPPING'!T90)</f>
        <v>19677</v>
      </c>
      <c r="Y90" s="16">
        <f t="shared" si="4"/>
        <v>-19677</v>
      </c>
    </row>
    <row r="91" spans="2:25" x14ac:dyDescent="0.2">
      <c r="B91">
        <v>24167</v>
      </c>
      <c r="T91" t="s">
        <v>39</v>
      </c>
      <c r="U91" s="1">
        <f>SUMIFS(Data!E:E,Data!B:B,'DATA PREPPING'!$B$5,Data!A:A,'DATA PREPPING'!$B$18,Data!C:C,'DATA PREPPING'!T91)</f>
        <v>41000</v>
      </c>
      <c r="W91" s="15" t="e">
        <f t="shared" si="3"/>
        <v>#DIV/0!</v>
      </c>
      <c r="X91" s="16">
        <f>AVERAGEIFS(Data!F:F,Data!B:B,'DATA PREPPING'!$B$5,Data!A:A,'DATA PREPPING'!$B$18,Data!C:C,'DATA PREPPING'!T91)</f>
        <v>18829</v>
      </c>
      <c r="Y91" s="16">
        <f t="shared" si="4"/>
        <v>-18829</v>
      </c>
    </row>
    <row r="92" spans="2:25" x14ac:dyDescent="0.2">
      <c r="B92">
        <v>18380</v>
      </c>
      <c r="T92" t="s">
        <v>40</v>
      </c>
      <c r="U92" s="1">
        <f>SUMIFS(Data!E:E,Data!B:B,'DATA PREPPING'!$B$5,Data!A:A,'DATA PREPPING'!$B$18,Data!C:C,'DATA PREPPING'!T92)</f>
        <v>293033</v>
      </c>
      <c r="W92" s="15" t="e">
        <f t="shared" si="3"/>
        <v>#DIV/0!</v>
      </c>
      <c r="X92" s="16">
        <f>AVERAGEIFS(Data!F:F,Data!B:B,'DATA PREPPING'!$B$5,Data!A:A,'DATA PREPPING'!$B$18,Data!C:C,'DATA PREPPING'!T92)</f>
        <v>23771</v>
      </c>
      <c r="Y92" s="16">
        <f t="shared" si="4"/>
        <v>-23771</v>
      </c>
    </row>
    <row r="93" spans="2:25" x14ac:dyDescent="0.2">
      <c r="B93">
        <v>22154</v>
      </c>
      <c r="T93" t="s">
        <v>41</v>
      </c>
      <c r="U93" s="1">
        <f>SUMIFS(Data!E:E,Data!B:B,'DATA PREPPING'!$B$5,Data!A:A,'DATA PREPPING'!$B$18,Data!C:C,'DATA PREPPING'!T93)</f>
        <v>1178456</v>
      </c>
      <c r="W93" s="15" t="e">
        <f t="shared" si="3"/>
        <v>#DIV/0!</v>
      </c>
      <c r="X93" s="16">
        <f>AVERAGEIFS(Data!F:F,Data!B:B,'DATA PREPPING'!$B$5,Data!A:A,'DATA PREPPING'!$B$18,Data!C:C,'DATA PREPPING'!T93)</f>
        <v>23001</v>
      </c>
      <c r="Y93" s="16">
        <f t="shared" si="4"/>
        <v>-23001</v>
      </c>
    </row>
    <row r="94" spans="2:25" x14ac:dyDescent="0.2">
      <c r="B94">
        <v>21078</v>
      </c>
      <c r="T94" t="s">
        <v>42</v>
      </c>
      <c r="U94" s="1">
        <f>SUMIFS(Data!E:E,Data!B:B,'DATA PREPPING'!$B$5,Data!A:A,'DATA PREPPING'!$B$18,Data!C:C,'DATA PREPPING'!T94)</f>
        <v>133375</v>
      </c>
      <c r="W94" s="15" t="e">
        <f t="shared" si="3"/>
        <v>#DIV/0!</v>
      </c>
      <c r="X94" s="16">
        <f>AVERAGEIFS(Data!F:F,Data!B:B,'DATA PREPPING'!$B$5,Data!A:A,'DATA PREPPING'!$B$18,Data!C:C,'DATA PREPPING'!T94)</f>
        <v>21580</v>
      </c>
      <c r="Y94" s="16">
        <f t="shared" si="4"/>
        <v>-21580</v>
      </c>
    </row>
    <row r="95" spans="2:25" x14ac:dyDescent="0.2">
      <c r="B95">
        <v>18131</v>
      </c>
      <c r="T95" t="s">
        <v>43</v>
      </c>
      <c r="U95" s="1">
        <f>SUMIFS(Data!E:E,Data!B:B,'DATA PREPPING'!$B$5,Data!A:A,'DATA PREPPING'!$B$18,Data!C:C,'DATA PREPPING'!T95)</f>
        <v>25985</v>
      </c>
      <c r="W95" s="15" t="e">
        <f t="shared" si="3"/>
        <v>#DIV/0!</v>
      </c>
      <c r="X95" s="16">
        <f>AVERAGEIFS(Data!F:F,Data!B:B,'DATA PREPPING'!$B$5,Data!A:A,'DATA PREPPING'!$B$18,Data!C:C,'DATA PREPPING'!T95)</f>
        <v>26068</v>
      </c>
      <c r="Y95" s="16">
        <f t="shared" si="4"/>
        <v>-26068</v>
      </c>
    </row>
    <row r="96" spans="2:25" x14ac:dyDescent="0.2">
      <c r="B96">
        <v>34061</v>
      </c>
      <c r="T96" t="s">
        <v>44</v>
      </c>
      <c r="U96" s="1">
        <f>SUMIFS(Data!E:E,Data!B:B,'DATA PREPPING'!$B$5,Data!A:A,'DATA PREPPING'!$B$18,Data!C:C,'DATA PREPPING'!T96)</f>
        <v>322216</v>
      </c>
      <c r="W96" s="15" t="e">
        <f t="shared" si="3"/>
        <v>#DIV/0!</v>
      </c>
      <c r="X96" s="16">
        <f>AVERAGEIFS(Data!F:F,Data!B:B,'DATA PREPPING'!$B$5,Data!A:A,'DATA PREPPING'!$B$18,Data!C:C,'DATA PREPPING'!T96)</f>
        <v>22634</v>
      </c>
      <c r="Y96" s="16">
        <f t="shared" si="4"/>
        <v>-22634</v>
      </c>
    </row>
    <row r="97" spans="2:25" x14ac:dyDescent="0.2">
      <c r="B97">
        <v>24729</v>
      </c>
      <c r="T97" t="s">
        <v>45</v>
      </c>
      <c r="U97" s="1">
        <f>SUMIFS(Data!E:E,Data!B:B,'DATA PREPPING'!$B$5,Data!A:A,'DATA PREPPING'!$B$18,Data!C:C,'DATA PREPPING'!T97)</f>
        <v>255412</v>
      </c>
      <c r="W97" s="15" t="e">
        <f t="shared" si="3"/>
        <v>#DIV/0!</v>
      </c>
      <c r="X97" s="16">
        <f>AVERAGEIFS(Data!F:F,Data!B:B,'DATA PREPPING'!$B$5,Data!A:A,'DATA PREPPING'!$B$18,Data!C:C,'DATA PREPPING'!T97)</f>
        <v>26657</v>
      </c>
      <c r="Y97" s="16">
        <f t="shared" si="4"/>
        <v>-26657</v>
      </c>
    </row>
    <row r="98" spans="2:25" x14ac:dyDescent="0.2">
      <c r="B98">
        <v>28639</v>
      </c>
      <c r="T98" t="s">
        <v>46</v>
      </c>
      <c r="U98" s="1">
        <f>SUMIFS(Data!E:E,Data!B:B,'DATA PREPPING'!$B$5,Data!A:A,'DATA PREPPING'!$B$18,Data!C:C,'DATA PREPPING'!T98)</f>
        <v>61253</v>
      </c>
      <c r="W98" s="15" t="e">
        <f t="shared" si="3"/>
        <v>#DIV/0!</v>
      </c>
      <c r="X98" s="16">
        <f>AVERAGEIFS(Data!F:F,Data!B:B,'DATA PREPPING'!$B$5,Data!A:A,'DATA PREPPING'!$B$18,Data!C:C,'DATA PREPPING'!T98)</f>
        <v>18945</v>
      </c>
      <c r="Y98" s="16">
        <f t="shared" si="4"/>
        <v>-18945</v>
      </c>
    </row>
    <row r="99" spans="2:25" x14ac:dyDescent="0.2">
      <c r="B99">
        <v>19988</v>
      </c>
      <c r="T99" t="s">
        <v>47</v>
      </c>
      <c r="U99" s="1">
        <f>SUMIFS(Data!E:E,Data!B:B,'DATA PREPPING'!$B$5,Data!A:A,'DATA PREPPING'!$B$18,Data!C:C,'DATA PREPPING'!T99)</f>
        <v>227495</v>
      </c>
      <c r="W99" s="15" t="e">
        <f t="shared" si="3"/>
        <v>#DIV/0!</v>
      </c>
      <c r="X99" s="16">
        <f>AVERAGEIFS(Data!F:F,Data!B:B,'DATA PREPPING'!$B$5,Data!A:A,'DATA PREPPING'!$B$18,Data!C:C,'DATA PREPPING'!T99)</f>
        <v>19473</v>
      </c>
      <c r="Y99" s="16">
        <f t="shared" si="4"/>
        <v>-19473</v>
      </c>
    </row>
    <row r="100" spans="2:25" x14ac:dyDescent="0.2">
      <c r="B100">
        <v>36986</v>
      </c>
      <c r="T100" t="s">
        <v>48</v>
      </c>
      <c r="U100" s="1">
        <f>SUMIFS(Data!E:E,Data!B:B,'DATA PREPPING'!$B$5,Data!A:A,'DATA PREPPING'!$B$18,Data!C:C,'DATA PREPPING'!T100)</f>
        <v>32312</v>
      </c>
      <c r="W100" s="15" t="e">
        <f t="shared" si="3"/>
        <v>#DIV/0!</v>
      </c>
      <c r="X100" s="16">
        <f>AVERAGEIFS(Data!F:F,Data!B:B,'DATA PREPPING'!$B$5,Data!A:A,'DATA PREPPING'!$B$18,Data!C:C,'DATA PREPPING'!T100)</f>
        <v>23041</v>
      </c>
      <c r="Y100" s="16">
        <f t="shared" si="4"/>
        <v>-23041</v>
      </c>
    </row>
    <row r="101" spans="2:25" x14ac:dyDescent="0.2">
      <c r="B101">
        <v>21462</v>
      </c>
      <c r="T101" t="s">
        <v>1</v>
      </c>
      <c r="U101" s="1">
        <f>SUMIFS(Data!E:E,Data!B:B,'DATA PREPPING'!$B$5,Data!A:A,'DATA PREPPING'!$B$18,Data!C:C,'DATA PREPPING'!T101)</f>
        <v>178057</v>
      </c>
      <c r="W101" s="15" t="e">
        <f t="shared" si="3"/>
        <v>#DIV/0!</v>
      </c>
      <c r="X101" s="16">
        <f>AVERAGEIFS(Data!F:F,Data!B:B,'DATA PREPPING'!$B$5,Data!A:A,'DATA PREPPING'!$B$18,Data!C:C,'DATA PREPPING'!T101)</f>
        <v>18554</v>
      </c>
      <c r="Y101" s="16">
        <f t="shared" si="4"/>
        <v>-18554</v>
      </c>
    </row>
    <row r="102" spans="2:25" x14ac:dyDescent="0.2">
      <c r="B102">
        <v>19193</v>
      </c>
      <c r="T102" t="s">
        <v>2</v>
      </c>
      <c r="U102" s="1">
        <f>SUMIFS(Data!E:E,Data!B:B,'DATA PREPPING'!$B$5,Data!A:A,'DATA PREPPING'!$B$18,Data!C:C,'DATA PREPPING'!T102)</f>
        <v>274985</v>
      </c>
      <c r="W102" s="15" t="e">
        <f t="shared" si="3"/>
        <v>#DIV/0!</v>
      </c>
      <c r="X102" s="16">
        <f>AVERAGEIFS(Data!F:F,Data!B:B,'DATA PREPPING'!$B$5,Data!A:A,'DATA PREPPING'!$B$18,Data!C:C,'DATA PREPPING'!T102)</f>
        <v>26810</v>
      </c>
      <c r="Y102" s="16">
        <f t="shared" si="4"/>
        <v>-26810</v>
      </c>
    </row>
    <row r="103" spans="2:25" x14ac:dyDescent="0.2">
      <c r="B103">
        <v>21027</v>
      </c>
      <c r="T103" t="s">
        <v>3</v>
      </c>
      <c r="U103" s="1">
        <f>SUMIFS(Data!E:E,Data!B:B,'DATA PREPPING'!$B$5,Data!A:A,'DATA PREPPING'!$B$18,Data!C:C,'DATA PREPPING'!T103)</f>
        <v>106295</v>
      </c>
      <c r="W103" s="15" t="e">
        <f t="shared" si="3"/>
        <v>#DIV/0!</v>
      </c>
      <c r="X103" s="16">
        <f>AVERAGEIFS(Data!F:F,Data!B:B,'DATA PREPPING'!$B$5,Data!A:A,'DATA PREPPING'!$B$18,Data!C:C,'DATA PREPPING'!T103)</f>
        <v>18414</v>
      </c>
      <c r="Y103" s="16">
        <f t="shared" si="4"/>
        <v>-18414</v>
      </c>
    </row>
    <row r="104" spans="2:25" x14ac:dyDescent="0.2">
      <c r="B104">
        <v>19310</v>
      </c>
      <c r="T104" t="s">
        <v>4</v>
      </c>
      <c r="U104" s="1">
        <f>SUMIFS(Data!E:E,Data!B:B,'DATA PREPPING'!$B$5,Data!A:A,'DATA PREPPING'!$B$18,Data!C:C,'DATA PREPPING'!T104)</f>
        <v>1482600</v>
      </c>
      <c r="W104" s="15" t="e">
        <f t="shared" si="3"/>
        <v>#DIV/0!</v>
      </c>
      <c r="X104" s="16">
        <f>AVERAGEIFS(Data!F:F,Data!B:B,'DATA PREPPING'!$B$5,Data!A:A,'DATA PREPPING'!$B$18,Data!C:C,'DATA PREPPING'!T104)</f>
        <v>36090</v>
      </c>
      <c r="Y104" s="16">
        <f t="shared" si="4"/>
        <v>-36090</v>
      </c>
    </row>
    <row r="105" spans="2:25" x14ac:dyDescent="0.2">
      <c r="B105">
        <v>24338</v>
      </c>
      <c r="T105" t="s">
        <v>5</v>
      </c>
      <c r="U105" s="1">
        <f>SUMIFS(Data!E:E,Data!B:B,'DATA PREPPING'!$B$5,Data!A:A,'DATA PREPPING'!$B$18,Data!C:C,'DATA PREPPING'!T105)</f>
        <v>271680</v>
      </c>
      <c r="W105" s="15" t="e">
        <f t="shared" si="3"/>
        <v>#DIV/0!</v>
      </c>
      <c r="X105" s="16">
        <f>AVERAGEIFS(Data!F:F,Data!B:B,'DATA PREPPING'!$B$5,Data!A:A,'DATA PREPPING'!$B$18,Data!C:C,'DATA PREPPING'!T105)</f>
        <v>28424</v>
      </c>
      <c r="Y105" s="16">
        <f t="shared" si="4"/>
        <v>-28424</v>
      </c>
    </row>
    <row r="106" spans="2:25" x14ac:dyDescent="0.2">
      <c r="B106">
        <v>22945</v>
      </c>
      <c r="T106" t="s">
        <v>6</v>
      </c>
      <c r="U106" s="1">
        <f>SUMIFS(Data!E:E,Data!B:B,'DATA PREPPING'!$B$5,Data!A:A,'DATA PREPPING'!$B$18,Data!C:C,'DATA PREPPING'!T106)</f>
        <v>117365</v>
      </c>
      <c r="W106" s="15" t="e">
        <f t="shared" si="3"/>
        <v>#DIV/0!</v>
      </c>
      <c r="X106" s="16">
        <f>AVERAGEIFS(Data!F:F,Data!B:B,'DATA PREPPING'!$B$5,Data!A:A,'DATA PREPPING'!$B$18,Data!C:C,'DATA PREPPING'!T106)</f>
        <v>26295</v>
      </c>
      <c r="Y106" s="16">
        <f t="shared" si="4"/>
        <v>-26295</v>
      </c>
    </row>
    <row r="107" spans="2:25" x14ac:dyDescent="0.2">
      <c r="B107">
        <v>24733</v>
      </c>
      <c r="T107" t="s">
        <v>7</v>
      </c>
      <c r="U107" s="1">
        <f>SUMIFS(Data!E:E,Data!B:B,'DATA PREPPING'!$B$5,Data!A:A,'DATA PREPPING'!$B$18,Data!C:C,'DATA PREPPING'!T107)</f>
        <v>41103</v>
      </c>
      <c r="W107" s="15" t="e">
        <f t="shared" si="3"/>
        <v>#DIV/0!</v>
      </c>
      <c r="X107" s="16">
        <f>AVERAGEIFS(Data!F:F,Data!B:B,'DATA PREPPING'!$B$5,Data!A:A,'DATA PREPPING'!$B$18,Data!C:C,'DATA PREPPING'!T107)</f>
        <v>22228</v>
      </c>
      <c r="Y107" s="16">
        <f t="shared" si="4"/>
        <v>-22228</v>
      </c>
    </row>
    <row r="108" spans="2:25" x14ac:dyDescent="0.2">
      <c r="B108">
        <v>19677</v>
      </c>
      <c r="T108" t="s">
        <v>8</v>
      </c>
      <c r="U108" s="1">
        <f>SUMIFS(Data!E:E,Data!B:B,'DATA PREPPING'!$B$5,Data!A:A,'DATA PREPPING'!$B$18,Data!C:C,'DATA PREPPING'!T108)</f>
        <v>1007574</v>
      </c>
      <c r="W108" s="15" t="e">
        <f t="shared" si="3"/>
        <v>#DIV/0!</v>
      </c>
      <c r="X108" s="16">
        <f>AVERAGEIFS(Data!F:F,Data!B:B,'DATA PREPPING'!$B$5,Data!A:A,'DATA PREPPING'!$B$18,Data!C:C,'DATA PREPPING'!T108)</f>
        <v>27709</v>
      </c>
      <c r="Y108" s="16">
        <f t="shared" si="4"/>
        <v>-27709</v>
      </c>
    </row>
    <row r="109" spans="2:25" x14ac:dyDescent="0.2">
      <c r="B109">
        <v>18829</v>
      </c>
      <c r="T109" t="s">
        <v>9</v>
      </c>
      <c r="U109" s="1">
        <f>SUMIFS(Data!E:E,Data!B:B,'DATA PREPPING'!$B$5,Data!A:A,'DATA PREPPING'!$B$18,Data!C:C,'DATA PREPPING'!T109)</f>
        <v>414059</v>
      </c>
      <c r="W109" s="15" t="e">
        <f t="shared" si="3"/>
        <v>#DIV/0!</v>
      </c>
      <c r="X109" s="16">
        <f>AVERAGEIFS(Data!F:F,Data!B:B,'DATA PREPPING'!$B$5,Data!A:A,'DATA PREPPING'!$B$18,Data!C:C,'DATA PREPPING'!T109)</f>
        <v>22009</v>
      </c>
      <c r="Y109" s="16">
        <f t="shared" si="4"/>
        <v>-22009</v>
      </c>
    </row>
    <row r="110" spans="2:25" x14ac:dyDescent="0.2">
      <c r="B110">
        <v>23771</v>
      </c>
      <c r="T110" t="s">
        <v>10</v>
      </c>
      <c r="U110" s="1">
        <f>SUMIFS(Data!E:E,Data!B:B,'DATA PREPPING'!$B$5,Data!A:A,'DATA PREPPING'!$B$18,Data!C:C,'DATA PREPPING'!T110)</f>
        <v>74574</v>
      </c>
      <c r="W110" s="15" t="e">
        <f t="shared" si="3"/>
        <v>#DIV/0!</v>
      </c>
      <c r="X110" s="16">
        <f>AVERAGEIFS(Data!F:F,Data!B:B,'DATA PREPPING'!$B$5,Data!A:A,'DATA PREPPING'!$B$18,Data!C:C,'DATA PREPPING'!T110)</f>
        <v>18637</v>
      </c>
      <c r="Y110" s="16">
        <f t="shared" si="4"/>
        <v>-18637</v>
      </c>
    </row>
    <row r="111" spans="2:25" x14ac:dyDescent="0.2">
      <c r="B111">
        <v>23001</v>
      </c>
      <c r="T111" t="s">
        <v>11</v>
      </c>
      <c r="U111" s="1">
        <f>SUMIFS(Data!E:E,Data!B:B,'DATA PREPPING'!$B$5,Data!A:A,'DATA PREPPING'!$B$18,Data!C:C,'DATA PREPPING'!T111)</f>
        <v>462216</v>
      </c>
      <c r="W111" s="15" t="e">
        <f t="shared" si="3"/>
        <v>#DIV/0!</v>
      </c>
      <c r="X111" s="16">
        <f>AVERAGEIFS(Data!F:F,Data!B:B,'DATA PREPPING'!$B$5,Data!A:A,'DATA PREPPING'!$B$18,Data!C:C,'DATA PREPPING'!T111)</f>
        <v>25054</v>
      </c>
      <c r="Y111" s="16">
        <f t="shared" si="4"/>
        <v>-25054</v>
      </c>
    </row>
    <row r="112" spans="2:25" x14ac:dyDescent="0.2">
      <c r="B112">
        <v>21580</v>
      </c>
      <c r="T112" t="s">
        <v>12</v>
      </c>
      <c r="U112" s="1">
        <f>SUMIFS(Data!E:E,Data!B:B,'DATA PREPPING'!$B$5,Data!A:A,'DATA PREPPING'!$B$18,Data!C:C,'DATA PREPPING'!T112)</f>
        <v>263892</v>
      </c>
      <c r="W112" s="15" t="e">
        <f t="shared" si="3"/>
        <v>#DIV/0!</v>
      </c>
      <c r="X112" s="16">
        <f>AVERAGEIFS(Data!F:F,Data!B:B,'DATA PREPPING'!$B$5,Data!A:A,'DATA PREPPING'!$B$18,Data!C:C,'DATA PREPPING'!T112)</f>
        <v>20493</v>
      </c>
      <c r="Y112" s="16">
        <f t="shared" si="4"/>
        <v>-20493</v>
      </c>
    </row>
    <row r="113" spans="2:25" x14ac:dyDescent="0.2">
      <c r="B113">
        <v>26068</v>
      </c>
      <c r="T113" t="s">
        <v>13</v>
      </c>
      <c r="U113" s="1">
        <f>SUMIFS(Data!E:E,Data!B:B,'DATA PREPPING'!$B$5,Data!A:A,'DATA PREPPING'!$B$18,Data!C:C,'DATA PREPPING'!T113)</f>
        <v>118383</v>
      </c>
      <c r="W113" s="15" t="e">
        <f t="shared" si="3"/>
        <v>#DIV/0!</v>
      </c>
      <c r="X113" s="16">
        <f>AVERAGEIFS(Data!F:F,Data!B:B,'DATA PREPPING'!$B$5,Data!A:A,'DATA PREPPING'!$B$18,Data!C:C,'DATA PREPPING'!T113)</f>
        <v>18002</v>
      </c>
      <c r="Y113" s="16">
        <f t="shared" si="4"/>
        <v>-18002</v>
      </c>
    </row>
    <row r="114" spans="2:25" x14ac:dyDescent="0.2">
      <c r="B114">
        <v>22634</v>
      </c>
      <c r="T114" t="s">
        <v>14</v>
      </c>
      <c r="U114" s="1">
        <f>SUMIFS(Data!E:E,Data!B:B,'DATA PREPPING'!$B$5,Data!A:A,'DATA PREPPING'!$B$18,Data!C:C,'DATA PREPPING'!T114)</f>
        <v>110526</v>
      </c>
      <c r="W114" s="15" t="e">
        <f t="shared" si="3"/>
        <v>#DIV/0!</v>
      </c>
      <c r="X114" s="16">
        <f>AVERAGEIFS(Data!F:F,Data!B:B,'DATA PREPPING'!$B$5,Data!A:A,'DATA PREPPING'!$B$18,Data!C:C,'DATA PREPPING'!T114)</f>
        <v>18088</v>
      </c>
      <c r="Y114" s="16">
        <f t="shared" si="4"/>
        <v>-18088</v>
      </c>
    </row>
    <row r="115" spans="2:25" x14ac:dyDescent="0.2">
      <c r="B115">
        <v>26657</v>
      </c>
      <c r="T115" t="s">
        <v>15</v>
      </c>
      <c r="U115" s="1">
        <f>SUMIFS(Data!E:E,Data!B:B,'DATA PREPPING'!$B$5,Data!A:A,'DATA PREPPING'!$B$18,Data!C:C,'DATA PREPPING'!T115)</f>
        <v>165335</v>
      </c>
      <c r="W115" s="15" t="e">
        <f t="shared" si="3"/>
        <v>#DIV/0!</v>
      </c>
      <c r="X115" s="16">
        <f>AVERAGEIFS(Data!F:F,Data!B:B,'DATA PREPPING'!$B$5,Data!A:A,'DATA PREPPING'!$B$18,Data!C:C,'DATA PREPPING'!T115)</f>
        <v>19522</v>
      </c>
      <c r="Y115" s="16">
        <f t="shared" si="4"/>
        <v>-19522</v>
      </c>
    </row>
    <row r="116" spans="2:25" x14ac:dyDescent="0.2">
      <c r="B116">
        <v>18945</v>
      </c>
      <c r="T116" t="s">
        <v>16</v>
      </c>
      <c r="U116" s="1">
        <f>SUMIFS(Data!E:E,Data!B:B,'DATA PREPPING'!$B$5,Data!A:A,'DATA PREPPING'!$B$18,Data!C:C,'DATA PREPPING'!T116)</f>
        <v>188383</v>
      </c>
      <c r="W116" s="15" t="e">
        <f t="shared" si="3"/>
        <v>#DIV/0!</v>
      </c>
      <c r="X116" s="16">
        <f>AVERAGEIFS(Data!F:F,Data!B:B,'DATA PREPPING'!$B$5,Data!A:A,'DATA PREPPING'!$B$18,Data!C:C,'DATA PREPPING'!T116)</f>
        <v>22216</v>
      </c>
      <c r="Y116" s="16">
        <f t="shared" si="4"/>
        <v>-22216</v>
      </c>
    </row>
    <row r="117" spans="2:25" x14ac:dyDescent="0.2">
      <c r="B117">
        <v>19473</v>
      </c>
      <c r="T117" t="s">
        <v>17</v>
      </c>
      <c r="U117" s="1">
        <f>SUMIFS(Data!E:E,Data!B:B,'DATA PREPPING'!$B$5,Data!A:A,'DATA PREPPING'!$B$18,Data!C:C,'DATA PREPPING'!T117)</f>
        <v>51781</v>
      </c>
      <c r="W117" s="15" t="e">
        <f t="shared" si="3"/>
        <v>#DIV/0!</v>
      </c>
      <c r="X117" s="16">
        <f>AVERAGEIFS(Data!F:F,Data!B:B,'DATA PREPPING'!$B$5,Data!A:A,'DATA PREPPING'!$B$18,Data!C:C,'DATA PREPPING'!T117)</f>
        <v>25112</v>
      </c>
      <c r="Y117" s="16">
        <f t="shared" si="4"/>
        <v>-25112</v>
      </c>
    </row>
    <row r="118" spans="2:25" x14ac:dyDescent="0.2">
      <c r="B118">
        <v>23041</v>
      </c>
      <c r="T118" t="s">
        <v>18</v>
      </c>
      <c r="U118" s="1">
        <f>SUMIFS(Data!E:E,Data!B:B,'DATA PREPPING'!$B$5,Data!A:A,'DATA PREPPING'!$B$18,Data!C:C,'DATA PREPPING'!T118)</f>
        <v>210848</v>
      </c>
      <c r="W118" s="15" t="e">
        <f t="shared" si="3"/>
        <v>#DIV/0!</v>
      </c>
      <c r="X118" s="16">
        <f>AVERAGEIFS(Data!F:F,Data!B:B,'DATA PREPPING'!$B$5,Data!A:A,'DATA PREPPING'!$B$18,Data!C:C,'DATA PREPPING'!T118)</f>
        <v>26383</v>
      </c>
      <c r="Y118" s="16">
        <f t="shared" si="4"/>
        <v>-26383</v>
      </c>
    </row>
    <row r="119" spans="2:25" x14ac:dyDescent="0.2">
      <c r="B119">
        <v>18554</v>
      </c>
      <c r="T119" t="s">
        <v>19</v>
      </c>
      <c r="U119" s="1">
        <f>SUMIFS(Data!E:E,Data!B:B,'DATA PREPPING'!$B$5,Data!A:A,'DATA PREPPING'!$B$18,Data!C:C,'DATA PREPPING'!T119)</f>
        <v>262049</v>
      </c>
      <c r="W119" s="15" t="e">
        <f t="shared" si="3"/>
        <v>#DIV/0!</v>
      </c>
      <c r="X119" s="16">
        <f>AVERAGEIFS(Data!F:F,Data!B:B,'DATA PREPPING'!$B$5,Data!A:A,'DATA PREPPING'!$B$18,Data!C:C,'DATA PREPPING'!T119)</f>
        <v>30457</v>
      </c>
      <c r="Y119" s="16">
        <f t="shared" si="4"/>
        <v>-30457</v>
      </c>
    </row>
    <row r="120" spans="2:25" x14ac:dyDescent="0.2">
      <c r="B120">
        <v>26810</v>
      </c>
      <c r="T120" t="s">
        <v>20</v>
      </c>
      <c r="U120" s="1">
        <f>SUMIFS(Data!E:E,Data!B:B,'DATA PREPPING'!$B$5,Data!A:A,'DATA PREPPING'!$B$18,Data!C:C,'DATA PREPPING'!T120)</f>
        <v>323435</v>
      </c>
      <c r="W120" s="15" t="e">
        <f t="shared" si="3"/>
        <v>#DIV/0!</v>
      </c>
      <c r="X120" s="16">
        <f>AVERAGEIFS(Data!F:F,Data!B:B,'DATA PREPPING'!$B$5,Data!A:A,'DATA PREPPING'!$B$18,Data!C:C,'DATA PREPPING'!T120)</f>
        <v>22254</v>
      </c>
      <c r="Y120" s="16">
        <f t="shared" si="4"/>
        <v>-22254</v>
      </c>
    </row>
    <row r="121" spans="2:25" x14ac:dyDescent="0.2">
      <c r="B121">
        <v>18414</v>
      </c>
      <c r="T121" t="s">
        <v>21</v>
      </c>
      <c r="U121" s="1">
        <f>SUMIFS(Data!E:E,Data!B:B,'DATA PREPPING'!$B$5,Data!A:A,'DATA PREPPING'!$B$18,Data!C:C,'DATA PREPPING'!T121)</f>
        <v>204519</v>
      </c>
      <c r="W121" s="15" t="e">
        <f t="shared" si="3"/>
        <v>#DIV/0!</v>
      </c>
      <c r="X121" s="16">
        <f>AVERAGEIFS(Data!F:F,Data!B:B,'DATA PREPPING'!$B$5,Data!A:A,'DATA PREPPING'!$B$18,Data!C:C,'DATA PREPPING'!T121)</f>
        <v>24167</v>
      </c>
      <c r="Y121" s="16">
        <f t="shared" si="4"/>
        <v>-24167</v>
      </c>
    </row>
    <row r="122" spans="2:25" x14ac:dyDescent="0.2">
      <c r="B122">
        <v>36090</v>
      </c>
      <c r="T122" t="s">
        <v>22</v>
      </c>
      <c r="U122" s="1">
        <f>SUMIFS(Data!E:E,Data!B:B,'DATA PREPPING'!$B$5,Data!A:A,'DATA PREPPING'!$B$18,Data!C:C,'DATA PREPPING'!T122)</f>
        <v>118107</v>
      </c>
      <c r="W122" s="15" t="e">
        <f t="shared" si="3"/>
        <v>#DIV/0!</v>
      </c>
      <c r="X122" s="16">
        <f>AVERAGEIFS(Data!F:F,Data!B:B,'DATA PREPPING'!$B$5,Data!A:A,'DATA PREPPING'!$B$18,Data!C:C,'DATA PREPPING'!T122)</f>
        <v>18380</v>
      </c>
      <c r="Y122" s="16">
        <f t="shared" si="4"/>
        <v>-18380</v>
      </c>
    </row>
    <row r="123" spans="2:25" x14ac:dyDescent="0.2">
      <c r="B123">
        <v>28424</v>
      </c>
      <c r="T123" t="s">
        <v>23</v>
      </c>
      <c r="U123" s="1">
        <f>SUMIFS(Data!E:E,Data!B:B,'DATA PREPPING'!$B$5,Data!A:A,'DATA PREPPING'!$B$18,Data!C:C,'DATA PREPPING'!T123)</f>
        <v>253244</v>
      </c>
      <c r="W123" s="15" t="e">
        <f t="shared" si="3"/>
        <v>#DIV/0!</v>
      </c>
      <c r="X123" s="16">
        <f>AVERAGEIFS(Data!F:F,Data!B:B,'DATA PREPPING'!$B$5,Data!A:A,'DATA PREPPING'!$B$18,Data!C:C,'DATA PREPPING'!T123)</f>
        <v>22154</v>
      </c>
      <c r="Y123" s="16">
        <f t="shared" si="4"/>
        <v>-22154</v>
      </c>
    </row>
    <row r="124" spans="2:25" x14ac:dyDescent="0.2">
      <c r="B124">
        <v>26295</v>
      </c>
      <c r="T124" t="s">
        <v>24</v>
      </c>
      <c r="U124" s="1">
        <f>SUMIFS(Data!E:E,Data!B:B,'DATA PREPPING'!$B$5,Data!A:A,'DATA PREPPING'!$B$18,Data!C:C,'DATA PREPPING'!T124)</f>
        <v>58811</v>
      </c>
      <c r="W124" s="15" t="e">
        <f t="shared" si="3"/>
        <v>#DIV/0!</v>
      </c>
      <c r="X124" s="16">
        <f>AVERAGEIFS(Data!F:F,Data!B:B,'DATA PREPPING'!$B$5,Data!A:A,'DATA PREPPING'!$B$18,Data!C:C,'DATA PREPPING'!T124)</f>
        <v>21078</v>
      </c>
      <c r="Y124" s="16">
        <f t="shared" si="4"/>
        <v>-21078</v>
      </c>
    </row>
    <row r="125" spans="2:25" x14ac:dyDescent="0.2">
      <c r="B125">
        <v>22228</v>
      </c>
      <c r="T125" t="s">
        <v>25</v>
      </c>
      <c r="U125" s="1">
        <f>SUMIFS(Data!E:E,Data!B:B,'DATA PREPPING'!$B$5,Data!A:A,'DATA PREPPING'!$B$18,Data!C:C,'DATA PREPPING'!T125)</f>
        <v>79529</v>
      </c>
      <c r="W125" s="15" t="e">
        <f t="shared" si="3"/>
        <v>#DIV/0!</v>
      </c>
      <c r="X125" s="16">
        <f>AVERAGEIFS(Data!F:F,Data!B:B,'DATA PREPPING'!$B$5,Data!A:A,'DATA PREPPING'!$B$18,Data!C:C,'DATA PREPPING'!T125)</f>
        <v>18131</v>
      </c>
      <c r="Y125" s="16">
        <f t="shared" si="4"/>
        <v>-18131</v>
      </c>
    </row>
    <row r="126" spans="2:25" x14ac:dyDescent="0.2">
      <c r="B126">
        <v>27709</v>
      </c>
      <c r="T126" t="s">
        <v>26</v>
      </c>
      <c r="U126" s="1">
        <f>SUMIFS(Data!E:E,Data!B:B,'DATA PREPPING'!$B$5,Data!A:A,'DATA PREPPING'!$B$18,Data!C:C,'DATA PREPPING'!T126)</f>
        <v>255447</v>
      </c>
      <c r="W126" s="15" t="e">
        <f t="shared" si="3"/>
        <v>#DIV/0!</v>
      </c>
      <c r="X126" s="16">
        <f>AVERAGEIFS(Data!F:F,Data!B:B,'DATA PREPPING'!$B$5,Data!A:A,'DATA PREPPING'!$B$18,Data!C:C,'DATA PREPPING'!T126)</f>
        <v>34061</v>
      </c>
      <c r="Y126" s="16">
        <f t="shared" si="4"/>
        <v>-34061</v>
      </c>
    </row>
    <row r="127" spans="2:25" x14ac:dyDescent="0.2">
      <c r="B127">
        <v>22009</v>
      </c>
      <c r="T127" t="s">
        <v>27</v>
      </c>
      <c r="U127" s="1">
        <f>SUMIFS(Data!E:E,Data!B:B,'DATA PREPPING'!$B$5,Data!A:A,'DATA PREPPING'!$B$18,Data!C:C,'DATA PREPPING'!T127)</f>
        <v>57132</v>
      </c>
      <c r="W127" s="15" t="e">
        <f t="shared" si="3"/>
        <v>#DIV/0!</v>
      </c>
      <c r="X127" s="16">
        <f>AVERAGEIFS(Data!F:F,Data!B:B,'DATA PREPPING'!$B$5,Data!A:A,'DATA PREPPING'!$B$18,Data!C:C,'DATA PREPPING'!T127)</f>
        <v>24729</v>
      </c>
      <c r="Y127" s="16">
        <f t="shared" si="4"/>
        <v>-24729</v>
      </c>
    </row>
    <row r="128" spans="2:25" x14ac:dyDescent="0.2">
      <c r="B128">
        <v>18637</v>
      </c>
      <c r="T128" t="s">
        <v>28</v>
      </c>
      <c r="U128" s="1">
        <f>SUMIFS(Data!E:E,Data!B:B,'DATA PREPPING'!$B$5,Data!A:A,'DATA PREPPING'!$B$18,Data!C:C,'DATA PREPPING'!T128)</f>
        <v>281546</v>
      </c>
      <c r="W128" s="15" t="e">
        <f t="shared" si="3"/>
        <v>#DIV/0!</v>
      </c>
      <c r="X128" s="16">
        <f>AVERAGEIFS(Data!F:F,Data!B:B,'DATA PREPPING'!$B$5,Data!A:A,'DATA PREPPING'!$B$18,Data!C:C,'DATA PREPPING'!T128)</f>
        <v>28639</v>
      </c>
      <c r="Y128" s="16">
        <f t="shared" si="4"/>
        <v>-28639</v>
      </c>
    </row>
    <row r="129" spans="2:25" x14ac:dyDescent="0.2">
      <c r="B129">
        <v>25054</v>
      </c>
      <c r="T129" t="s">
        <v>29</v>
      </c>
      <c r="U129" s="1">
        <f>SUMIFS(Data!E:E,Data!B:B,'DATA PREPPING'!$B$5,Data!A:A,'DATA PREPPING'!$B$18,Data!C:C,'DATA PREPPING'!T129)</f>
        <v>78539</v>
      </c>
      <c r="W129" s="15" t="e">
        <f t="shared" si="3"/>
        <v>#DIV/0!</v>
      </c>
      <c r="X129" s="16">
        <f>AVERAGEIFS(Data!F:F,Data!B:B,'DATA PREPPING'!$B$5,Data!A:A,'DATA PREPPING'!$B$18,Data!C:C,'DATA PREPPING'!T129)</f>
        <v>19988</v>
      </c>
      <c r="Y129" s="16">
        <f t="shared" si="4"/>
        <v>-19988</v>
      </c>
    </row>
    <row r="130" spans="2:25" x14ac:dyDescent="0.2">
      <c r="B130">
        <v>20493</v>
      </c>
      <c r="T130" t="s">
        <v>30</v>
      </c>
      <c r="U130" s="1">
        <f>SUMIFS(Data!E:E,Data!B:B,'DATA PREPPING'!$B$5,Data!A:A,'DATA PREPPING'!$B$18,Data!C:C,'DATA PREPPING'!T130)</f>
        <v>632760</v>
      </c>
      <c r="W130" s="15" t="e">
        <f t="shared" si="3"/>
        <v>#DIV/0!</v>
      </c>
      <c r="X130" s="16">
        <f>AVERAGEIFS(Data!F:F,Data!B:B,'DATA PREPPING'!$B$5,Data!A:A,'DATA PREPPING'!$B$18,Data!C:C,'DATA PREPPING'!T130)</f>
        <v>36986</v>
      </c>
      <c r="Y130" s="16">
        <f t="shared" si="4"/>
        <v>-36986</v>
      </c>
    </row>
    <row r="131" spans="2:25" x14ac:dyDescent="0.2">
      <c r="B131">
        <v>18002</v>
      </c>
      <c r="T131" t="s">
        <v>31</v>
      </c>
      <c r="U131" s="1">
        <f>SUMIFS(Data!E:E,Data!B:B,'DATA PREPPING'!$B$5,Data!A:A,'DATA PREPPING'!$B$18,Data!C:C,'DATA PREPPING'!T131)</f>
        <v>420420</v>
      </c>
      <c r="W131" s="15" t="e">
        <f t="shared" si="3"/>
        <v>#DIV/0!</v>
      </c>
      <c r="X131" s="16">
        <f>AVERAGEIFS(Data!F:F,Data!B:B,'DATA PREPPING'!$B$5,Data!A:A,'DATA PREPPING'!$B$18,Data!C:C,'DATA PREPPING'!T131)</f>
        <v>21462</v>
      </c>
      <c r="Y131" s="16">
        <f t="shared" si="4"/>
        <v>-21462</v>
      </c>
    </row>
    <row r="132" spans="2:25" x14ac:dyDescent="0.2">
      <c r="B132">
        <v>18088</v>
      </c>
      <c r="T132" t="s">
        <v>32</v>
      </c>
      <c r="U132" s="1">
        <f>SUMIFS(Data!E:E,Data!B:B,'DATA PREPPING'!$B$5,Data!A:A,'DATA PREPPING'!$B$18,Data!C:C,'DATA PREPPING'!T132)</f>
        <v>34228</v>
      </c>
      <c r="W132" s="15" t="e">
        <f t="shared" si="3"/>
        <v>#DIV/0!</v>
      </c>
      <c r="X132" s="16">
        <f>AVERAGEIFS(Data!F:F,Data!B:B,'DATA PREPPING'!$B$5,Data!A:A,'DATA PREPPING'!$B$18,Data!C:C,'DATA PREPPING'!T132)</f>
        <v>19193</v>
      </c>
      <c r="Y132" s="16">
        <f t="shared" si="4"/>
        <v>-19193</v>
      </c>
    </row>
    <row r="133" spans="2:25" x14ac:dyDescent="0.2">
      <c r="B133">
        <v>19522</v>
      </c>
      <c r="T133" t="s">
        <v>33</v>
      </c>
      <c r="U133" s="1">
        <f>SUMIFS(Data!E:E,Data!B:B,'DATA PREPPING'!$B$5,Data!A:A,'DATA PREPPING'!$B$18,Data!C:C,'DATA PREPPING'!T133)</f>
        <v>466069</v>
      </c>
      <c r="W133" s="15" t="e">
        <f t="shared" si="3"/>
        <v>#DIV/0!</v>
      </c>
      <c r="X133" s="16">
        <f>AVERAGEIFS(Data!F:F,Data!B:B,'DATA PREPPING'!$B$5,Data!A:A,'DATA PREPPING'!$B$18,Data!C:C,'DATA PREPPING'!T133)</f>
        <v>21027</v>
      </c>
      <c r="Y133" s="16">
        <f t="shared" si="4"/>
        <v>-21027</v>
      </c>
    </row>
    <row r="134" spans="2:25" x14ac:dyDescent="0.2">
      <c r="B134">
        <v>22216</v>
      </c>
      <c r="T134" t="s">
        <v>34</v>
      </c>
      <c r="U134" s="1">
        <f>SUMIFS(Data!E:E,Data!B:B,'DATA PREPPING'!$B$5,Data!A:A,'DATA PREPPING'!$B$18,Data!C:C,'DATA PREPPING'!T134)</f>
        <v>156230</v>
      </c>
      <c r="W134" s="15" t="e">
        <f t="shared" ref="W134:W197" si="5">U134/V134*1000</f>
        <v>#DIV/0!</v>
      </c>
      <c r="X134" s="16">
        <f>AVERAGEIFS(Data!F:F,Data!B:B,'DATA PREPPING'!$B$5,Data!A:A,'DATA PREPPING'!$B$18,Data!C:C,'DATA PREPPING'!T134)</f>
        <v>19310</v>
      </c>
      <c r="Y134" s="16">
        <f t="shared" ref="Y134:Y197" si="6">IF($Y$4=$X$4,-X134,W134)</f>
        <v>-19310</v>
      </c>
    </row>
    <row r="135" spans="2:25" x14ac:dyDescent="0.2">
      <c r="B135">
        <v>25112</v>
      </c>
      <c r="T135" t="s">
        <v>35</v>
      </c>
      <c r="U135" s="1">
        <f>SUMIFS(Data!E:E,Data!B:B,'DATA PREPPING'!$B$5,Data!A:A,'DATA PREPPING'!$B$18,Data!C:C,'DATA PREPPING'!T135)</f>
        <v>161570</v>
      </c>
      <c r="W135" s="15" t="e">
        <f t="shared" si="5"/>
        <v>#DIV/0!</v>
      </c>
      <c r="X135" s="16">
        <f>AVERAGEIFS(Data!F:F,Data!B:B,'DATA PREPPING'!$B$5,Data!A:A,'DATA PREPPING'!$B$18,Data!C:C,'DATA PREPPING'!T135)</f>
        <v>24338</v>
      </c>
      <c r="Y135" s="16">
        <f t="shared" si="6"/>
        <v>-24338</v>
      </c>
    </row>
    <row r="136" spans="2:25" x14ac:dyDescent="0.2">
      <c r="B136">
        <v>26383</v>
      </c>
      <c r="T136" t="s">
        <v>36</v>
      </c>
      <c r="U136" s="1">
        <f>SUMIFS(Data!E:E,Data!B:B,'DATA PREPPING'!$B$5,Data!A:A,'DATA PREPPING'!$B$18,Data!C:C,'DATA PREPPING'!T136)</f>
        <v>424092</v>
      </c>
      <c r="W136" s="15" t="e">
        <f t="shared" si="5"/>
        <v>#DIV/0!</v>
      </c>
      <c r="X136" s="16">
        <f>AVERAGEIFS(Data!F:F,Data!B:B,'DATA PREPPING'!$B$5,Data!A:A,'DATA PREPPING'!$B$18,Data!C:C,'DATA PREPPING'!T136)</f>
        <v>22945</v>
      </c>
      <c r="Y136" s="16">
        <f t="shared" si="6"/>
        <v>-22945</v>
      </c>
    </row>
    <row r="137" spans="2:25" x14ac:dyDescent="0.2">
      <c r="B137">
        <v>30457</v>
      </c>
      <c r="T137" t="s">
        <v>37</v>
      </c>
      <c r="U137" s="1">
        <f>SUMIFS(Data!E:E,Data!B:B,'DATA PREPPING'!$B$5,Data!A:A,'DATA PREPPING'!$B$18,Data!C:C,'DATA PREPPING'!T137)</f>
        <v>44621</v>
      </c>
      <c r="W137" s="15" t="e">
        <f t="shared" si="5"/>
        <v>#DIV/0!</v>
      </c>
      <c r="X137" s="16">
        <f>AVERAGEIFS(Data!F:F,Data!B:B,'DATA PREPPING'!$B$5,Data!A:A,'DATA PREPPING'!$B$18,Data!C:C,'DATA PREPPING'!T137)</f>
        <v>24733</v>
      </c>
      <c r="Y137" s="16">
        <f t="shared" si="6"/>
        <v>-24733</v>
      </c>
    </row>
    <row r="138" spans="2:25" x14ac:dyDescent="0.2">
      <c r="B138">
        <v>22254</v>
      </c>
      <c r="T138" t="s">
        <v>38</v>
      </c>
      <c r="U138" s="1">
        <f>SUMIFS(Data!E:E,Data!B:B,'DATA PREPPING'!$B$5,Data!A:A,'DATA PREPPING'!$B$18,Data!C:C,'DATA PREPPING'!T138)</f>
        <v>226959</v>
      </c>
      <c r="W138" s="15" t="e">
        <f t="shared" si="5"/>
        <v>#DIV/0!</v>
      </c>
      <c r="X138" s="16">
        <f>AVERAGEIFS(Data!F:F,Data!B:B,'DATA PREPPING'!$B$5,Data!A:A,'DATA PREPPING'!$B$18,Data!C:C,'DATA PREPPING'!T138)</f>
        <v>19677</v>
      </c>
      <c r="Y138" s="16">
        <f t="shared" si="6"/>
        <v>-19677</v>
      </c>
    </row>
    <row r="139" spans="2:25" x14ac:dyDescent="0.2">
      <c r="B139">
        <v>24167</v>
      </c>
      <c r="T139" t="s">
        <v>39</v>
      </c>
      <c r="U139" s="1">
        <f>SUMIFS(Data!E:E,Data!B:B,'DATA PREPPING'!$B$5,Data!A:A,'DATA PREPPING'!$B$18,Data!C:C,'DATA PREPPING'!T139)</f>
        <v>41000</v>
      </c>
      <c r="W139" s="15" t="e">
        <f t="shared" si="5"/>
        <v>#DIV/0!</v>
      </c>
      <c r="X139" s="16">
        <f>AVERAGEIFS(Data!F:F,Data!B:B,'DATA PREPPING'!$B$5,Data!A:A,'DATA PREPPING'!$B$18,Data!C:C,'DATA PREPPING'!T139)</f>
        <v>18829</v>
      </c>
      <c r="Y139" s="16">
        <f t="shared" si="6"/>
        <v>-18829</v>
      </c>
    </row>
    <row r="140" spans="2:25" x14ac:dyDescent="0.2">
      <c r="B140">
        <v>18380</v>
      </c>
      <c r="T140" t="s">
        <v>40</v>
      </c>
      <c r="U140" s="1">
        <f>SUMIFS(Data!E:E,Data!B:B,'DATA PREPPING'!$B$5,Data!A:A,'DATA PREPPING'!$B$18,Data!C:C,'DATA PREPPING'!T140)</f>
        <v>293033</v>
      </c>
      <c r="W140" s="15" t="e">
        <f t="shared" si="5"/>
        <v>#DIV/0!</v>
      </c>
      <c r="X140" s="16">
        <f>AVERAGEIFS(Data!F:F,Data!B:B,'DATA PREPPING'!$B$5,Data!A:A,'DATA PREPPING'!$B$18,Data!C:C,'DATA PREPPING'!T140)</f>
        <v>23771</v>
      </c>
      <c r="Y140" s="16">
        <f t="shared" si="6"/>
        <v>-23771</v>
      </c>
    </row>
    <row r="141" spans="2:25" x14ac:dyDescent="0.2">
      <c r="B141">
        <v>22154</v>
      </c>
      <c r="T141" t="s">
        <v>41</v>
      </c>
      <c r="U141" s="1">
        <f>SUMIFS(Data!E:E,Data!B:B,'DATA PREPPING'!$B$5,Data!A:A,'DATA PREPPING'!$B$18,Data!C:C,'DATA PREPPING'!T141)</f>
        <v>1178456</v>
      </c>
      <c r="W141" s="15" t="e">
        <f t="shared" si="5"/>
        <v>#DIV/0!</v>
      </c>
      <c r="X141" s="16">
        <f>AVERAGEIFS(Data!F:F,Data!B:B,'DATA PREPPING'!$B$5,Data!A:A,'DATA PREPPING'!$B$18,Data!C:C,'DATA PREPPING'!T141)</f>
        <v>23001</v>
      </c>
      <c r="Y141" s="16">
        <f t="shared" si="6"/>
        <v>-23001</v>
      </c>
    </row>
    <row r="142" spans="2:25" x14ac:dyDescent="0.2">
      <c r="B142">
        <v>21078</v>
      </c>
      <c r="T142" t="s">
        <v>42</v>
      </c>
      <c r="U142" s="1">
        <f>SUMIFS(Data!E:E,Data!B:B,'DATA PREPPING'!$B$5,Data!A:A,'DATA PREPPING'!$B$18,Data!C:C,'DATA PREPPING'!T142)</f>
        <v>133375</v>
      </c>
      <c r="W142" s="15" t="e">
        <f t="shared" si="5"/>
        <v>#DIV/0!</v>
      </c>
      <c r="X142" s="16">
        <f>AVERAGEIFS(Data!F:F,Data!B:B,'DATA PREPPING'!$B$5,Data!A:A,'DATA PREPPING'!$B$18,Data!C:C,'DATA PREPPING'!T142)</f>
        <v>21580</v>
      </c>
      <c r="Y142" s="16">
        <f t="shared" si="6"/>
        <v>-21580</v>
      </c>
    </row>
    <row r="143" spans="2:25" x14ac:dyDescent="0.2">
      <c r="B143">
        <v>18131</v>
      </c>
      <c r="T143" t="s">
        <v>43</v>
      </c>
      <c r="U143" s="1">
        <f>SUMIFS(Data!E:E,Data!B:B,'DATA PREPPING'!$B$5,Data!A:A,'DATA PREPPING'!$B$18,Data!C:C,'DATA PREPPING'!T143)</f>
        <v>25985</v>
      </c>
      <c r="W143" s="15" t="e">
        <f t="shared" si="5"/>
        <v>#DIV/0!</v>
      </c>
      <c r="X143" s="16">
        <f>AVERAGEIFS(Data!F:F,Data!B:B,'DATA PREPPING'!$B$5,Data!A:A,'DATA PREPPING'!$B$18,Data!C:C,'DATA PREPPING'!T143)</f>
        <v>26068</v>
      </c>
      <c r="Y143" s="16">
        <f t="shared" si="6"/>
        <v>-26068</v>
      </c>
    </row>
    <row r="144" spans="2:25" x14ac:dyDescent="0.2">
      <c r="B144">
        <v>34061</v>
      </c>
      <c r="T144" t="s">
        <v>44</v>
      </c>
      <c r="U144" s="1">
        <f>SUMIFS(Data!E:E,Data!B:B,'DATA PREPPING'!$B$5,Data!A:A,'DATA PREPPING'!$B$18,Data!C:C,'DATA PREPPING'!T144)</f>
        <v>322216</v>
      </c>
      <c r="W144" s="15" t="e">
        <f t="shared" si="5"/>
        <v>#DIV/0!</v>
      </c>
      <c r="X144" s="16">
        <f>AVERAGEIFS(Data!F:F,Data!B:B,'DATA PREPPING'!$B$5,Data!A:A,'DATA PREPPING'!$B$18,Data!C:C,'DATA PREPPING'!T144)</f>
        <v>22634</v>
      </c>
      <c r="Y144" s="16">
        <f t="shared" si="6"/>
        <v>-22634</v>
      </c>
    </row>
    <row r="145" spans="2:25" x14ac:dyDescent="0.2">
      <c r="B145">
        <v>24729</v>
      </c>
      <c r="T145" t="s">
        <v>45</v>
      </c>
      <c r="U145" s="1">
        <f>SUMIFS(Data!E:E,Data!B:B,'DATA PREPPING'!$B$5,Data!A:A,'DATA PREPPING'!$B$18,Data!C:C,'DATA PREPPING'!T145)</f>
        <v>255412</v>
      </c>
      <c r="W145" s="15" t="e">
        <f t="shared" si="5"/>
        <v>#DIV/0!</v>
      </c>
      <c r="X145" s="16">
        <f>AVERAGEIFS(Data!F:F,Data!B:B,'DATA PREPPING'!$B$5,Data!A:A,'DATA PREPPING'!$B$18,Data!C:C,'DATA PREPPING'!T145)</f>
        <v>26657</v>
      </c>
      <c r="Y145" s="16">
        <f t="shared" si="6"/>
        <v>-26657</v>
      </c>
    </row>
    <row r="146" spans="2:25" x14ac:dyDescent="0.2">
      <c r="B146">
        <v>28639</v>
      </c>
      <c r="T146" t="s">
        <v>46</v>
      </c>
      <c r="U146" s="1">
        <f>SUMIFS(Data!E:E,Data!B:B,'DATA PREPPING'!$B$5,Data!A:A,'DATA PREPPING'!$B$18,Data!C:C,'DATA PREPPING'!T146)</f>
        <v>61253</v>
      </c>
      <c r="W146" s="15" t="e">
        <f t="shared" si="5"/>
        <v>#DIV/0!</v>
      </c>
      <c r="X146" s="16">
        <f>AVERAGEIFS(Data!F:F,Data!B:B,'DATA PREPPING'!$B$5,Data!A:A,'DATA PREPPING'!$B$18,Data!C:C,'DATA PREPPING'!T146)</f>
        <v>18945</v>
      </c>
      <c r="Y146" s="16">
        <f t="shared" si="6"/>
        <v>-18945</v>
      </c>
    </row>
    <row r="147" spans="2:25" x14ac:dyDescent="0.2">
      <c r="B147">
        <v>19988</v>
      </c>
      <c r="T147" t="s">
        <v>47</v>
      </c>
      <c r="U147" s="1">
        <f>SUMIFS(Data!E:E,Data!B:B,'DATA PREPPING'!$B$5,Data!A:A,'DATA PREPPING'!$B$18,Data!C:C,'DATA PREPPING'!T147)</f>
        <v>227495</v>
      </c>
      <c r="W147" s="15" t="e">
        <f t="shared" si="5"/>
        <v>#DIV/0!</v>
      </c>
      <c r="X147" s="16">
        <f>AVERAGEIFS(Data!F:F,Data!B:B,'DATA PREPPING'!$B$5,Data!A:A,'DATA PREPPING'!$B$18,Data!C:C,'DATA PREPPING'!T147)</f>
        <v>19473</v>
      </c>
      <c r="Y147" s="16">
        <f t="shared" si="6"/>
        <v>-19473</v>
      </c>
    </row>
    <row r="148" spans="2:25" x14ac:dyDescent="0.2">
      <c r="B148">
        <v>36986</v>
      </c>
      <c r="T148" t="s">
        <v>48</v>
      </c>
      <c r="U148" s="1">
        <f>SUMIFS(Data!E:E,Data!B:B,'DATA PREPPING'!$B$5,Data!A:A,'DATA PREPPING'!$B$18,Data!C:C,'DATA PREPPING'!T148)</f>
        <v>32312</v>
      </c>
      <c r="W148" s="15" t="e">
        <f t="shared" si="5"/>
        <v>#DIV/0!</v>
      </c>
      <c r="X148" s="16">
        <f>AVERAGEIFS(Data!F:F,Data!B:B,'DATA PREPPING'!$B$5,Data!A:A,'DATA PREPPING'!$B$18,Data!C:C,'DATA PREPPING'!T148)</f>
        <v>23041</v>
      </c>
      <c r="Y148" s="16">
        <f t="shared" si="6"/>
        <v>-23041</v>
      </c>
    </row>
    <row r="149" spans="2:25" x14ac:dyDescent="0.2">
      <c r="B149">
        <v>21462</v>
      </c>
      <c r="T149" t="s">
        <v>1</v>
      </c>
      <c r="U149" s="1">
        <f>SUMIFS(Data!E:E,Data!B:B,'DATA PREPPING'!$B$5,Data!A:A,'DATA PREPPING'!$B$18,Data!C:C,'DATA PREPPING'!T149)</f>
        <v>178057</v>
      </c>
      <c r="W149" s="15" t="e">
        <f t="shared" si="5"/>
        <v>#DIV/0!</v>
      </c>
      <c r="X149" s="16">
        <f>AVERAGEIFS(Data!F:F,Data!B:B,'DATA PREPPING'!$B$5,Data!A:A,'DATA PREPPING'!$B$18,Data!C:C,'DATA PREPPING'!T149)</f>
        <v>18554</v>
      </c>
      <c r="Y149" s="16">
        <f t="shared" si="6"/>
        <v>-18554</v>
      </c>
    </row>
    <row r="150" spans="2:25" x14ac:dyDescent="0.2">
      <c r="B150">
        <v>19193</v>
      </c>
      <c r="T150" t="s">
        <v>2</v>
      </c>
      <c r="U150" s="1">
        <f>SUMIFS(Data!E:E,Data!B:B,'DATA PREPPING'!$B$5,Data!A:A,'DATA PREPPING'!$B$18,Data!C:C,'DATA PREPPING'!T150)</f>
        <v>274985</v>
      </c>
      <c r="W150" s="15" t="e">
        <f t="shared" si="5"/>
        <v>#DIV/0!</v>
      </c>
      <c r="X150" s="16">
        <f>AVERAGEIFS(Data!F:F,Data!B:B,'DATA PREPPING'!$B$5,Data!A:A,'DATA PREPPING'!$B$18,Data!C:C,'DATA PREPPING'!T150)</f>
        <v>26810</v>
      </c>
      <c r="Y150" s="16">
        <f t="shared" si="6"/>
        <v>-26810</v>
      </c>
    </row>
    <row r="151" spans="2:25" x14ac:dyDescent="0.2">
      <c r="B151">
        <v>21027</v>
      </c>
      <c r="T151" t="s">
        <v>3</v>
      </c>
      <c r="U151" s="1">
        <f>SUMIFS(Data!E:E,Data!B:B,'DATA PREPPING'!$B$5,Data!A:A,'DATA PREPPING'!$B$18,Data!C:C,'DATA PREPPING'!T151)</f>
        <v>106295</v>
      </c>
      <c r="W151" s="15" t="e">
        <f t="shared" si="5"/>
        <v>#DIV/0!</v>
      </c>
      <c r="X151" s="16">
        <f>AVERAGEIFS(Data!F:F,Data!B:B,'DATA PREPPING'!$B$5,Data!A:A,'DATA PREPPING'!$B$18,Data!C:C,'DATA PREPPING'!T151)</f>
        <v>18414</v>
      </c>
      <c r="Y151" s="16">
        <f t="shared" si="6"/>
        <v>-18414</v>
      </c>
    </row>
    <row r="152" spans="2:25" x14ac:dyDescent="0.2">
      <c r="B152">
        <v>19310</v>
      </c>
      <c r="T152" t="s">
        <v>4</v>
      </c>
      <c r="U152" s="1">
        <f>SUMIFS(Data!E:E,Data!B:B,'DATA PREPPING'!$B$5,Data!A:A,'DATA PREPPING'!$B$18,Data!C:C,'DATA PREPPING'!T152)</f>
        <v>1482600</v>
      </c>
      <c r="W152" s="15" t="e">
        <f t="shared" si="5"/>
        <v>#DIV/0!</v>
      </c>
      <c r="X152" s="16">
        <f>AVERAGEIFS(Data!F:F,Data!B:B,'DATA PREPPING'!$B$5,Data!A:A,'DATA PREPPING'!$B$18,Data!C:C,'DATA PREPPING'!T152)</f>
        <v>36090</v>
      </c>
      <c r="Y152" s="16">
        <f t="shared" si="6"/>
        <v>-36090</v>
      </c>
    </row>
    <row r="153" spans="2:25" x14ac:dyDescent="0.2">
      <c r="B153">
        <v>24338</v>
      </c>
      <c r="T153" t="s">
        <v>5</v>
      </c>
      <c r="U153" s="1">
        <f>SUMIFS(Data!E:E,Data!B:B,'DATA PREPPING'!$B$5,Data!A:A,'DATA PREPPING'!$B$18,Data!C:C,'DATA PREPPING'!T153)</f>
        <v>271680</v>
      </c>
      <c r="W153" s="15" t="e">
        <f t="shared" si="5"/>
        <v>#DIV/0!</v>
      </c>
      <c r="X153" s="16">
        <f>AVERAGEIFS(Data!F:F,Data!B:B,'DATA PREPPING'!$B$5,Data!A:A,'DATA PREPPING'!$B$18,Data!C:C,'DATA PREPPING'!T153)</f>
        <v>28424</v>
      </c>
      <c r="Y153" s="16">
        <f t="shared" si="6"/>
        <v>-28424</v>
      </c>
    </row>
    <row r="154" spans="2:25" x14ac:dyDescent="0.2">
      <c r="B154">
        <v>22945</v>
      </c>
      <c r="T154" t="s">
        <v>6</v>
      </c>
      <c r="U154" s="1">
        <f>SUMIFS(Data!E:E,Data!B:B,'DATA PREPPING'!$B$5,Data!A:A,'DATA PREPPING'!$B$18,Data!C:C,'DATA PREPPING'!T154)</f>
        <v>117365</v>
      </c>
      <c r="W154" s="15" t="e">
        <f t="shared" si="5"/>
        <v>#DIV/0!</v>
      </c>
      <c r="X154" s="16">
        <f>AVERAGEIFS(Data!F:F,Data!B:B,'DATA PREPPING'!$B$5,Data!A:A,'DATA PREPPING'!$B$18,Data!C:C,'DATA PREPPING'!T154)</f>
        <v>26295</v>
      </c>
      <c r="Y154" s="16">
        <f t="shared" si="6"/>
        <v>-26295</v>
      </c>
    </row>
    <row r="155" spans="2:25" x14ac:dyDescent="0.2">
      <c r="B155">
        <v>24733</v>
      </c>
      <c r="T155" t="s">
        <v>7</v>
      </c>
      <c r="U155" s="1">
        <f>SUMIFS(Data!E:E,Data!B:B,'DATA PREPPING'!$B$5,Data!A:A,'DATA PREPPING'!$B$18,Data!C:C,'DATA PREPPING'!T155)</f>
        <v>41103</v>
      </c>
      <c r="W155" s="15" t="e">
        <f t="shared" si="5"/>
        <v>#DIV/0!</v>
      </c>
      <c r="X155" s="16">
        <f>AVERAGEIFS(Data!F:F,Data!B:B,'DATA PREPPING'!$B$5,Data!A:A,'DATA PREPPING'!$B$18,Data!C:C,'DATA PREPPING'!T155)</f>
        <v>22228</v>
      </c>
      <c r="Y155" s="16">
        <f t="shared" si="6"/>
        <v>-22228</v>
      </c>
    </row>
    <row r="156" spans="2:25" x14ac:dyDescent="0.2">
      <c r="B156">
        <v>19677</v>
      </c>
      <c r="T156" t="s">
        <v>8</v>
      </c>
      <c r="U156" s="1">
        <f>SUMIFS(Data!E:E,Data!B:B,'DATA PREPPING'!$B$5,Data!A:A,'DATA PREPPING'!$B$18,Data!C:C,'DATA PREPPING'!T156)</f>
        <v>1007574</v>
      </c>
      <c r="W156" s="15" t="e">
        <f t="shared" si="5"/>
        <v>#DIV/0!</v>
      </c>
      <c r="X156" s="16">
        <f>AVERAGEIFS(Data!F:F,Data!B:B,'DATA PREPPING'!$B$5,Data!A:A,'DATA PREPPING'!$B$18,Data!C:C,'DATA PREPPING'!T156)</f>
        <v>27709</v>
      </c>
      <c r="Y156" s="16">
        <f t="shared" si="6"/>
        <v>-27709</v>
      </c>
    </row>
    <row r="157" spans="2:25" x14ac:dyDescent="0.2">
      <c r="B157">
        <v>18829</v>
      </c>
      <c r="T157" t="s">
        <v>9</v>
      </c>
      <c r="U157" s="1">
        <f>SUMIFS(Data!E:E,Data!B:B,'DATA PREPPING'!$B$5,Data!A:A,'DATA PREPPING'!$B$18,Data!C:C,'DATA PREPPING'!T157)</f>
        <v>414059</v>
      </c>
      <c r="W157" s="15" t="e">
        <f t="shared" si="5"/>
        <v>#DIV/0!</v>
      </c>
      <c r="X157" s="16">
        <f>AVERAGEIFS(Data!F:F,Data!B:B,'DATA PREPPING'!$B$5,Data!A:A,'DATA PREPPING'!$B$18,Data!C:C,'DATA PREPPING'!T157)</f>
        <v>22009</v>
      </c>
      <c r="Y157" s="16">
        <f t="shared" si="6"/>
        <v>-22009</v>
      </c>
    </row>
    <row r="158" spans="2:25" x14ac:dyDescent="0.2">
      <c r="B158">
        <v>23771</v>
      </c>
      <c r="T158" t="s">
        <v>10</v>
      </c>
      <c r="U158" s="1">
        <f>SUMIFS(Data!E:E,Data!B:B,'DATA PREPPING'!$B$5,Data!A:A,'DATA PREPPING'!$B$18,Data!C:C,'DATA PREPPING'!T158)</f>
        <v>74574</v>
      </c>
      <c r="W158" s="15" t="e">
        <f t="shared" si="5"/>
        <v>#DIV/0!</v>
      </c>
      <c r="X158" s="16">
        <f>AVERAGEIFS(Data!F:F,Data!B:B,'DATA PREPPING'!$B$5,Data!A:A,'DATA PREPPING'!$B$18,Data!C:C,'DATA PREPPING'!T158)</f>
        <v>18637</v>
      </c>
      <c r="Y158" s="16">
        <f t="shared" si="6"/>
        <v>-18637</v>
      </c>
    </row>
    <row r="159" spans="2:25" x14ac:dyDescent="0.2">
      <c r="B159">
        <v>23001</v>
      </c>
      <c r="T159" t="s">
        <v>11</v>
      </c>
      <c r="U159" s="1">
        <f>SUMIFS(Data!E:E,Data!B:B,'DATA PREPPING'!$B$5,Data!A:A,'DATA PREPPING'!$B$18,Data!C:C,'DATA PREPPING'!T159)</f>
        <v>462216</v>
      </c>
      <c r="W159" s="15" t="e">
        <f t="shared" si="5"/>
        <v>#DIV/0!</v>
      </c>
      <c r="X159" s="16">
        <f>AVERAGEIFS(Data!F:F,Data!B:B,'DATA PREPPING'!$B$5,Data!A:A,'DATA PREPPING'!$B$18,Data!C:C,'DATA PREPPING'!T159)</f>
        <v>25054</v>
      </c>
      <c r="Y159" s="16">
        <f t="shared" si="6"/>
        <v>-25054</v>
      </c>
    </row>
    <row r="160" spans="2:25" x14ac:dyDescent="0.2">
      <c r="B160">
        <v>21580</v>
      </c>
      <c r="T160" t="s">
        <v>12</v>
      </c>
      <c r="U160" s="1">
        <f>SUMIFS(Data!E:E,Data!B:B,'DATA PREPPING'!$B$5,Data!A:A,'DATA PREPPING'!$B$18,Data!C:C,'DATA PREPPING'!T160)</f>
        <v>263892</v>
      </c>
      <c r="W160" s="15" t="e">
        <f t="shared" si="5"/>
        <v>#DIV/0!</v>
      </c>
      <c r="X160" s="16">
        <f>AVERAGEIFS(Data!F:F,Data!B:B,'DATA PREPPING'!$B$5,Data!A:A,'DATA PREPPING'!$B$18,Data!C:C,'DATA PREPPING'!T160)</f>
        <v>20493</v>
      </c>
      <c r="Y160" s="16">
        <f t="shared" si="6"/>
        <v>-20493</v>
      </c>
    </row>
    <row r="161" spans="2:25" x14ac:dyDescent="0.2">
      <c r="B161">
        <v>26068</v>
      </c>
      <c r="T161" t="s">
        <v>13</v>
      </c>
      <c r="U161" s="1">
        <f>SUMIFS(Data!E:E,Data!B:B,'DATA PREPPING'!$B$5,Data!A:A,'DATA PREPPING'!$B$18,Data!C:C,'DATA PREPPING'!T161)</f>
        <v>118383</v>
      </c>
      <c r="W161" s="15" t="e">
        <f t="shared" si="5"/>
        <v>#DIV/0!</v>
      </c>
      <c r="X161" s="16">
        <f>AVERAGEIFS(Data!F:F,Data!B:B,'DATA PREPPING'!$B$5,Data!A:A,'DATA PREPPING'!$B$18,Data!C:C,'DATA PREPPING'!T161)</f>
        <v>18002</v>
      </c>
      <c r="Y161" s="16">
        <f t="shared" si="6"/>
        <v>-18002</v>
      </c>
    </row>
    <row r="162" spans="2:25" x14ac:dyDescent="0.2">
      <c r="B162">
        <v>22634</v>
      </c>
      <c r="T162" t="s">
        <v>14</v>
      </c>
      <c r="U162" s="1">
        <f>SUMIFS(Data!E:E,Data!B:B,'DATA PREPPING'!$B$5,Data!A:A,'DATA PREPPING'!$B$18,Data!C:C,'DATA PREPPING'!T162)</f>
        <v>110526</v>
      </c>
      <c r="W162" s="15" t="e">
        <f t="shared" si="5"/>
        <v>#DIV/0!</v>
      </c>
      <c r="X162" s="16">
        <f>AVERAGEIFS(Data!F:F,Data!B:B,'DATA PREPPING'!$B$5,Data!A:A,'DATA PREPPING'!$B$18,Data!C:C,'DATA PREPPING'!T162)</f>
        <v>18088</v>
      </c>
      <c r="Y162" s="16">
        <f t="shared" si="6"/>
        <v>-18088</v>
      </c>
    </row>
    <row r="163" spans="2:25" x14ac:dyDescent="0.2">
      <c r="B163">
        <v>26657</v>
      </c>
      <c r="T163" t="s">
        <v>15</v>
      </c>
      <c r="U163" s="1">
        <f>SUMIFS(Data!E:E,Data!B:B,'DATA PREPPING'!$B$5,Data!A:A,'DATA PREPPING'!$B$18,Data!C:C,'DATA PREPPING'!T163)</f>
        <v>165335</v>
      </c>
      <c r="W163" s="15" t="e">
        <f t="shared" si="5"/>
        <v>#DIV/0!</v>
      </c>
      <c r="X163" s="16">
        <f>AVERAGEIFS(Data!F:F,Data!B:B,'DATA PREPPING'!$B$5,Data!A:A,'DATA PREPPING'!$B$18,Data!C:C,'DATA PREPPING'!T163)</f>
        <v>19522</v>
      </c>
      <c r="Y163" s="16">
        <f t="shared" si="6"/>
        <v>-19522</v>
      </c>
    </row>
    <row r="164" spans="2:25" x14ac:dyDescent="0.2">
      <c r="B164">
        <v>18945</v>
      </c>
      <c r="T164" t="s">
        <v>16</v>
      </c>
      <c r="U164" s="1">
        <f>SUMIFS(Data!E:E,Data!B:B,'DATA PREPPING'!$B$5,Data!A:A,'DATA PREPPING'!$B$18,Data!C:C,'DATA PREPPING'!T164)</f>
        <v>188383</v>
      </c>
      <c r="W164" s="15" t="e">
        <f t="shared" si="5"/>
        <v>#DIV/0!</v>
      </c>
      <c r="X164" s="16">
        <f>AVERAGEIFS(Data!F:F,Data!B:B,'DATA PREPPING'!$B$5,Data!A:A,'DATA PREPPING'!$B$18,Data!C:C,'DATA PREPPING'!T164)</f>
        <v>22216</v>
      </c>
      <c r="Y164" s="16">
        <f t="shared" si="6"/>
        <v>-22216</v>
      </c>
    </row>
    <row r="165" spans="2:25" x14ac:dyDescent="0.2">
      <c r="B165">
        <v>19473</v>
      </c>
      <c r="T165" t="s">
        <v>17</v>
      </c>
      <c r="U165" s="1">
        <f>SUMIFS(Data!E:E,Data!B:B,'DATA PREPPING'!$B$5,Data!A:A,'DATA PREPPING'!$B$18,Data!C:C,'DATA PREPPING'!T165)</f>
        <v>51781</v>
      </c>
      <c r="W165" s="15" t="e">
        <f t="shared" si="5"/>
        <v>#DIV/0!</v>
      </c>
      <c r="X165" s="16">
        <f>AVERAGEIFS(Data!F:F,Data!B:B,'DATA PREPPING'!$B$5,Data!A:A,'DATA PREPPING'!$B$18,Data!C:C,'DATA PREPPING'!T165)</f>
        <v>25112</v>
      </c>
      <c r="Y165" s="16">
        <f t="shared" si="6"/>
        <v>-25112</v>
      </c>
    </row>
    <row r="166" spans="2:25" x14ac:dyDescent="0.2">
      <c r="B166">
        <v>23041</v>
      </c>
      <c r="T166" t="s">
        <v>18</v>
      </c>
      <c r="U166" s="1">
        <f>SUMIFS(Data!E:E,Data!B:B,'DATA PREPPING'!$B$5,Data!A:A,'DATA PREPPING'!$B$18,Data!C:C,'DATA PREPPING'!T166)</f>
        <v>210848</v>
      </c>
      <c r="W166" s="15" t="e">
        <f t="shared" si="5"/>
        <v>#DIV/0!</v>
      </c>
      <c r="X166" s="16">
        <f>AVERAGEIFS(Data!F:F,Data!B:B,'DATA PREPPING'!$B$5,Data!A:A,'DATA PREPPING'!$B$18,Data!C:C,'DATA PREPPING'!T166)</f>
        <v>26383</v>
      </c>
      <c r="Y166" s="16">
        <f t="shared" si="6"/>
        <v>-26383</v>
      </c>
    </row>
    <row r="167" spans="2:25" x14ac:dyDescent="0.2">
      <c r="B167">
        <v>18554</v>
      </c>
      <c r="T167" t="s">
        <v>19</v>
      </c>
      <c r="U167" s="1">
        <f>SUMIFS(Data!E:E,Data!B:B,'DATA PREPPING'!$B$5,Data!A:A,'DATA PREPPING'!$B$18,Data!C:C,'DATA PREPPING'!T167)</f>
        <v>262049</v>
      </c>
      <c r="W167" s="15" t="e">
        <f t="shared" si="5"/>
        <v>#DIV/0!</v>
      </c>
      <c r="X167" s="16">
        <f>AVERAGEIFS(Data!F:F,Data!B:B,'DATA PREPPING'!$B$5,Data!A:A,'DATA PREPPING'!$B$18,Data!C:C,'DATA PREPPING'!T167)</f>
        <v>30457</v>
      </c>
      <c r="Y167" s="16">
        <f t="shared" si="6"/>
        <v>-30457</v>
      </c>
    </row>
    <row r="168" spans="2:25" x14ac:dyDescent="0.2">
      <c r="B168">
        <v>26810</v>
      </c>
      <c r="T168" t="s">
        <v>20</v>
      </c>
      <c r="U168" s="1">
        <f>SUMIFS(Data!E:E,Data!B:B,'DATA PREPPING'!$B$5,Data!A:A,'DATA PREPPING'!$B$18,Data!C:C,'DATA PREPPING'!T168)</f>
        <v>323435</v>
      </c>
      <c r="W168" s="15" t="e">
        <f t="shared" si="5"/>
        <v>#DIV/0!</v>
      </c>
      <c r="X168" s="16">
        <f>AVERAGEIFS(Data!F:F,Data!B:B,'DATA PREPPING'!$B$5,Data!A:A,'DATA PREPPING'!$B$18,Data!C:C,'DATA PREPPING'!T168)</f>
        <v>22254</v>
      </c>
      <c r="Y168" s="16">
        <f t="shared" si="6"/>
        <v>-22254</v>
      </c>
    </row>
    <row r="169" spans="2:25" x14ac:dyDescent="0.2">
      <c r="B169">
        <v>18414</v>
      </c>
      <c r="T169" t="s">
        <v>21</v>
      </c>
      <c r="U169" s="1">
        <f>SUMIFS(Data!E:E,Data!B:B,'DATA PREPPING'!$B$5,Data!A:A,'DATA PREPPING'!$B$18,Data!C:C,'DATA PREPPING'!T169)</f>
        <v>204519</v>
      </c>
      <c r="W169" s="15" t="e">
        <f t="shared" si="5"/>
        <v>#DIV/0!</v>
      </c>
      <c r="X169" s="16">
        <f>AVERAGEIFS(Data!F:F,Data!B:B,'DATA PREPPING'!$B$5,Data!A:A,'DATA PREPPING'!$B$18,Data!C:C,'DATA PREPPING'!T169)</f>
        <v>24167</v>
      </c>
      <c r="Y169" s="16">
        <f t="shared" si="6"/>
        <v>-24167</v>
      </c>
    </row>
    <row r="170" spans="2:25" x14ac:dyDescent="0.2">
      <c r="B170">
        <v>36090</v>
      </c>
      <c r="T170" t="s">
        <v>22</v>
      </c>
      <c r="U170" s="1">
        <f>SUMIFS(Data!E:E,Data!B:B,'DATA PREPPING'!$B$5,Data!A:A,'DATA PREPPING'!$B$18,Data!C:C,'DATA PREPPING'!T170)</f>
        <v>118107</v>
      </c>
      <c r="W170" s="15" t="e">
        <f t="shared" si="5"/>
        <v>#DIV/0!</v>
      </c>
      <c r="X170" s="16">
        <f>AVERAGEIFS(Data!F:F,Data!B:B,'DATA PREPPING'!$B$5,Data!A:A,'DATA PREPPING'!$B$18,Data!C:C,'DATA PREPPING'!T170)</f>
        <v>18380</v>
      </c>
      <c r="Y170" s="16">
        <f t="shared" si="6"/>
        <v>-18380</v>
      </c>
    </row>
    <row r="171" spans="2:25" x14ac:dyDescent="0.2">
      <c r="B171">
        <v>28424</v>
      </c>
      <c r="T171" t="s">
        <v>23</v>
      </c>
      <c r="U171" s="1">
        <f>SUMIFS(Data!E:E,Data!B:B,'DATA PREPPING'!$B$5,Data!A:A,'DATA PREPPING'!$B$18,Data!C:C,'DATA PREPPING'!T171)</f>
        <v>253244</v>
      </c>
      <c r="W171" s="15" t="e">
        <f t="shared" si="5"/>
        <v>#DIV/0!</v>
      </c>
      <c r="X171" s="16">
        <f>AVERAGEIFS(Data!F:F,Data!B:B,'DATA PREPPING'!$B$5,Data!A:A,'DATA PREPPING'!$B$18,Data!C:C,'DATA PREPPING'!T171)</f>
        <v>22154</v>
      </c>
      <c r="Y171" s="16">
        <f t="shared" si="6"/>
        <v>-22154</v>
      </c>
    </row>
    <row r="172" spans="2:25" x14ac:dyDescent="0.2">
      <c r="B172">
        <v>26295</v>
      </c>
      <c r="T172" t="s">
        <v>24</v>
      </c>
      <c r="U172" s="1">
        <f>SUMIFS(Data!E:E,Data!B:B,'DATA PREPPING'!$B$5,Data!A:A,'DATA PREPPING'!$B$18,Data!C:C,'DATA PREPPING'!T172)</f>
        <v>58811</v>
      </c>
      <c r="W172" s="15" t="e">
        <f t="shared" si="5"/>
        <v>#DIV/0!</v>
      </c>
      <c r="X172" s="16">
        <f>AVERAGEIFS(Data!F:F,Data!B:B,'DATA PREPPING'!$B$5,Data!A:A,'DATA PREPPING'!$B$18,Data!C:C,'DATA PREPPING'!T172)</f>
        <v>21078</v>
      </c>
      <c r="Y172" s="16">
        <f t="shared" si="6"/>
        <v>-21078</v>
      </c>
    </row>
    <row r="173" spans="2:25" x14ac:dyDescent="0.2">
      <c r="B173">
        <v>22228</v>
      </c>
      <c r="T173" t="s">
        <v>25</v>
      </c>
      <c r="U173" s="1">
        <f>SUMIFS(Data!E:E,Data!B:B,'DATA PREPPING'!$B$5,Data!A:A,'DATA PREPPING'!$B$18,Data!C:C,'DATA PREPPING'!T173)</f>
        <v>79529</v>
      </c>
      <c r="W173" s="15" t="e">
        <f t="shared" si="5"/>
        <v>#DIV/0!</v>
      </c>
      <c r="X173" s="16">
        <f>AVERAGEIFS(Data!F:F,Data!B:B,'DATA PREPPING'!$B$5,Data!A:A,'DATA PREPPING'!$B$18,Data!C:C,'DATA PREPPING'!T173)</f>
        <v>18131</v>
      </c>
      <c r="Y173" s="16">
        <f t="shared" si="6"/>
        <v>-18131</v>
      </c>
    </row>
    <row r="174" spans="2:25" x14ac:dyDescent="0.2">
      <c r="B174">
        <v>27709</v>
      </c>
      <c r="T174" t="s">
        <v>26</v>
      </c>
      <c r="U174" s="1">
        <f>SUMIFS(Data!E:E,Data!B:B,'DATA PREPPING'!$B$5,Data!A:A,'DATA PREPPING'!$B$18,Data!C:C,'DATA PREPPING'!T174)</f>
        <v>255447</v>
      </c>
      <c r="W174" s="15" t="e">
        <f t="shared" si="5"/>
        <v>#DIV/0!</v>
      </c>
      <c r="X174" s="16">
        <f>AVERAGEIFS(Data!F:F,Data!B:B,'DATA PREPPING'!$B$5,Data!A:A,'DATA PREPPING'!$B$18,Data!C:C,'DATA PREPPING'!T174)</f>
        <v>34061</v>
      </c>
      <c r="Y174" s="16">
        <f t="shared" si="6"/>
        <v>-34061</v>
      </c>
    </row>
    <row r="175" spans="2:25" x14ac:dyDescent="0.2">
      <c r="B175">
        <v>22009</v>
      </c>
      <c r="T175" t="s">
        <v>27</v>
      </c>
      <c r="U175" s="1">
        <f>SUMIFS(Data!E:E,Data!B:B,'DATA PREPPING'!$B$5,Data!A:A,'DATA PREPPING'!$B$18,Data!C:C,'DATA PREPPING'!T175)</f>
        <v>57132</v>
      </c>
      <c r="W175" s="15" t="e">
        <f t="shared" si="5"/>
        <v>#DIV/0!</v>
      </c>
      <c r="X175" s="16">
        <f>AVERAGEIFS(Data!F:F,Data!B:B,'DATA PREPPING'!$B$5,Data!A:A,'DATA PREPPING'!$B$18,Data!C:C,'DATA PREPPING'!T175)</f>
        <v>24729</v>
      </c>
      <c r="Y175" s="16">
        <f t="shared" si="6"/>
        <v>-24729</v>
      </c>
    </row>
    <row r="176" spans="2:25" x14ac:dyDescent="0.2">
      <c r="B176">
        <v>18637</v>
      </c>
      <c r="T176" t="s">
        <v>28</v>
      </c>
      <c r="U176" s="1">
        <f>SUMIFS(Data!E:E,Data!B:B,'DATA PREPPING'!$B$5,Data!A:A,'DATA PREPPING'!$B$18,Data!C:C,'DATA PREPPING'!T176)</f>
        <v>281546</v>
      </c>
      <c r="W176" s="15" t="e">
        <f t="shared" si="5"/>
        <v>#DIV/0!</v>
      </c>
      <c r="X176" s="16">
        <f>AVERAGEIFS(Data!F:F,Data!B:B,'DATA PREPPING'!$B$5,Data!A:A,'DATA PREPPING'!$B$18,Data!C:C,'DATA PREPPING'!T176)</f>
        <v>28639</v>
      </c>
      <c r="Y176" s="16">
        <f t="shared" si="6"/>
        <v>-28639</v>
      </c>
    </row>
    <row r="177" spans="2:25" x14ac:dyDescent="0.2">
      <c r="B177">
        <v>25054</v>
      </c>
      <c r="T177" t="s">
        <v>29</v>
      </c>
      <c r="U177" s="1">
        <f>SUMIFS(Data!E:E,Data!B:B,'DATA PREPPING'!$B$5,Data!A:A,'DATA PREPPING'!$B$18,Data!C:C,'DATA PREPPING'!T177)</f>
        <v>78539</v>
      </c>
      <c r="W177" s="15" t="e">
        <f t="shared" si="5"/>
        <v>#DIV/0!</v>
      </c>
      <c r="X177" s="16">
        <f>AVERAGEIFS(Data!F:F,Data!B:B,'DATA PREPPING'!$B$5,Data!A:A,'DATA PREPPING'!$B$18,Data!C:C,'DATA PREPPING'!T177)</f>
        <v>19988</v>
      </c>
      <c r="Y177" s="16">
        <f t="shared" si="6"/>
        <v>-19988</v>
      </c>
    </row>
    <row r="178" spans="2:25" x14ac:dyDescent="0.2">
      <c r="B178">
        <v>20493</v>
      </c>
      <c r="T178" t="s">
        <v>30</v>
      </c>
      <c r="U178" s="1">
        <f>SUMIFS(Data!E:E,Data!B:B,'DATA PREPPING'!$B$5,Data!A:A,'DATA PREPPING'!$B$18,Data!C:C,'DATA PREPPING'!T178)</f>
        <v>632760</v>
      </c>
      <c r="W178" s="15" t="e">
        <f t="shared" si="5"/>
        <v>#DIV/0!</v>
      </c>
      <c r="X178" s="16">
        <f>AVERAGEIFS(Data!F:F,Data!B:B,'DATA PREPPING'!$B$5,Data!A:A,'DATA PREPPING'!$B$18,Data!C:C,'DATA PREPPING'!T178)</f>
        <v>36986</v>
      </c>
      <c r="Y178" s="16">
        <f t="shared" si="6"/>
        <v>-36986</v>
      </c>
    </row>
    <row r="179" spans="2:25" x14ac:dyDescent="0.2">
      <c r="B179">
        <v>18002</v>
      </c>
      <c r="T179" t="s">
        <v>31</v>
      </c>
      <c r="U179" s="1">
        <f>SUMIFS(Data!E:E,Data!B:B,'DATA PREPPING'!$B$5,Data!A:A,'DATA PREPPING'!$B$18,Data!C:C,'DATA PREPPING'!T179)</f>
        <v>420420</v>
      </c>
      <c r="W179" s="15" t="e">
        <f t="shared" si="5"/>
        <v>#DIV/0!</v>
      </c>
      <c r="X179" s="16">
        <f>AVERAGEIFS(Data!F:F,Data!B:B,'DATA PREPPING'!$B$5,Data!A:A,'DATA PREPPING'!$B$18,Data!C:C,'DATA PREPPING'!T179)</f>
        <v>21462</v>
      </c>
      <c r="Y179" s="16">
        <f t="shared" si="6"/>
        <v>-21462</v>
      </c>
    </row>
    <row r="180" spans="2:25" x14ac:dyDescent="0.2">
      <c r="B180">
        <v>18088</v>
      </c>
      <c r="T180" t="s">
        <v>32</v>
      </c>
      <c r="U180" s="1">
        <f>SUMIFS(Data!E:E,Data!B:B,'DATA PREPPING'!$B$5,Data!A:A,'DATA PREPPING'!$B$18,Data!C:C,'DATA PREPPING'!T180)</f>
        <v>34228</v>
      </c>
      <c r="W180" s="15" t="e">
        <f t="shared" si="5"/>
        <v>#DIV/0!</v>
      </c>
      <c r="X180" s="16">
        <f>AVERAGEIFS(Data!F:F,Data!B:B,'DATA PREPPING'!$B$5,Data!A:A,'DATA PREPPING'!$B$18,Data!C:C,'DATA PREPPING'!T180)</f>
        <v>19193</v>
      </c>
      <c r="Y180" s="16">
        <f t="shared" si="6"/>
        <v>-19193</v>
      </c>
    </row>
    <row r="181" spans="2:25" x14ac:dyDescent="0.2">
      <c r="B181">
        <v>19522</v>
      </c>
      <c r="T181" t="s">
        <v>33</v>
      </c>
      <c r="U181" s="1">
        <f>SUMIFS(Data!E:E,Data!B:B,'DATA PREPPING'!$B$5,Data!A:A,'DATA PREPPING'!$B$18,Data!C:C,'DATA PREPPING'!T181)</f>
        <v>466069</v>
      </c>
      <c r="W181" s="15" t="e">
        <f t="shared" si="5"/>
        <v>#DIV/0!</v>
      </c>
      <c r="X181" s="16">
        <f>AVERAGEIFS(Data!F:F,Data!B:B,'DATA PREPPING'!$B$5,Data!A:A,'DATA PREPPING'!$B$18,Data!C:C,'DATA PREPPING'!T181)</f>
        <v>21027</v>
      </c>
      <c r="Y181" s="16">
        <f t="shared" si="6"/>
        <v>-21027</v>
      </c>
    </row>
    <row r="182" spans="2:25" x14ac:dyDescent="0.2">
      <c r="B182">
        <v>22216</v>
      </c>
      <c r="T182" t="s">
        <v>34</v>
      </c>
      <c r="U182" s="1">
        <f>SUMIFS(Data!E:E,Data!B:B,'DATA PREPPING'!$B$5,Data!A:A,'DATA PREPPING'!$B$18,Data!C:C,'DATA PREPPING'!T182)</f>
        <v>156230</v>
      </c>
      <c r="W182" s="15" t="e">
        <f t="shared" si="5"/>
        <v>#DIV/0!</v>
      </c>
      <c r="X182" s="16">
        <f>AVERAGEIFS(Data!F:F,Data!B:B,'DATA PREPPING'!$B$5,Data!A:A,'DATA PREPPING'!$B$18,Data!C:C,'DATA PREPPING'!T182)</f>
        <v>19310</v>
      </c>
      <c r="Y182" s="16">
        <f t="shared" si="6"/>
        <v>-19310</v>
      </c>
    </row>
    <row r="183" spans="2:25" x14ac:dyDescent="0.2">
      <c r="B183">
        <v>25112</v>
      </c>
      <c r="T183" t="s">
        <v>35</v>
      </c>
      <c r="U183" s="1">
        <f>SUMIFS(Data!E:E,Data!B:B,'DATA PREPPING'!$B$5,Data!A:A,'DATA PREPPING'!$B$18,Data!C:C,'DATA PREPPING'!T183)</f>
        <v>161570</v>
      </c>
      <c r="W183" s="15" t="e">
        <f t="shared" si="5"/>
        <v>#DIV/0!</v>
      </c>
      <c r="X183" s="16">
        <f>AVERAGEIFS(Data!F:F,Data!B:B,'DATA PREPPING'!$B$5,Data!A:A,'DATA PREPPING'!$B$18,Data!C:C,'DATA PREPPING'!T183)</f>
        <v>24338</v>
      </c>
      <c r="Y183" s="16">
        <f t="shared" si="6"/>
        <v>-24338</v>
      </c>
    </row>
    <row r="184" spans="2:25" x14ac:dyDescent="0.2">
      <c r="B184">
        <v>26383</v>
      </c>
      <c r="T184" t="s">
        <v>36</v>
      </c>
      <c r="U184" s="1">
        <f>SUMIFS(Data!E:E,Data!B:B,'DATA PREPPING'!$B$5,Data!A:A,'DATA PREPPING'!$B$18,Data!C:C,'DATA PREPPING'!T184)</f>
        <v>424092</v>
      </c>
      <c r="W184" s="15" t="e">
        <f t="shared" si="5"/>
        <v>#DIV/0!</v>
      </c>
      <c r="X184" s="16">
        <f>AVERAGEIFS(Data!F:F,Data!B:B,'DATA PREPPING'!$B$5,Data!A:A,'DATA PREPPING'!$B$18,Data!C:C,'DATA PREPPING'!T184)</f>
        <v>22945</v>
      </c>
      <c r="Y184" s="16">
        <f t="shared" si="6"/>
        <v>-22945</v>
      </c>
    </row>
    <row r="185" spans="2:25" x14ac:dyDescent="0.2">
      <c r="B185">
        <v>30457</v>
      </c>
      <c r="T185" t="s">
        <v>37</v>
      </c>
      <c r="U185" s="1">
        <f>SUMIFS(Data!E:E,Data!B:B,'DATA PREPPING'!$B$5,Data!A:A,'DATA PREPPING'!$B$18,Data!C:C,'DATA PREPPING'!T185)</f>
        <v>44621</v>
      </c>
      <c r="W185" s="15" t="e">
        <f t="shared" si="5"/>
        <v>#DIV/0!</v>
      </c>
      <c r="X185" s="16">
        <f>AVERAGEIFS(Data!F:F,Data!B:B,'DATA PREPPING'!$B$5,Data!A:A,'DATA PREPPING'!$B$18,Data!C:C,'DATA PREPPING'!T185)</f>
        <v>24733</v>
      </c>
      <c r="Y185" s="16">
        <f t="shared" si="6"/>
        <v>-24733</v>
      </c>
    </row>
    <row r="186" spans="2:25" x14ac:dyDescent="0.2">
      <c r="B186">
        <v>22254</v>
      </c>
      <c r="T186" t="s">
        <v>38</v>
      </c>
      <c r="U186" s="1">
        <f>SUMIFS(Data!E:E,Data!B:B,'DATA PREPPING'!$B$5,Data!A:A,'DATA PREPPING'!$B$18,Data!C:C,'DATA PREPPING'!T186)</f>
        <v>226959</v>
      </c>
      <c r="W186" s="15" t="e">
        <f t="shared" si="5"/>
        <v>#DIV/0!</v>
      </c>
      <c r="X186" s="16">
        <f>AVERAGEIFS(Data!F:F,Data!B:B,'DATA PREPPING'!$B$5,Data!A:A,'DATA PREPPING'!$B$18,Data!C:C,'DATA PREPPING'!T186)</f>
        <v>19677</v>
      </c>
      <c r="Y186" s="16">
        <f t="shared" si="6"/>
        <v>-19677</v>
      </c>
    </row>
    <row r="187" spans="2:25" x14ac:dyDescent="0.2">
      <c r="B187">
        <v>24167</v>
      </c>
      <c r="T187" t="s">
        <v>39</v>
      </c>
      <c r="U187" s="1">
        <f>SUMIFS(Data!E:E,Data!B:B,'DATA PREPPING'!$B$5,Data!A:A,'DATA PREPPING'!$B$18,Data!C:C,'DATA PREPPING'!T187)</f>
        <v>41000</v>
      </c>
      <c r="W187" s="15" t="e">
        <f t="shared" si="5"/>
        <v>#DIV/0!</v>
      </c>
      <c r="X187" s="16">
        <f>AVERAGEIFS(Data!F:F,Data!B:B,'DATA PREPPING'!$B$5,Data!A:A,'DATA PREPPING'!$B$18,Data!C:C,'DATA PREPPING'!T187)</f>
        <v>18829</v>
      </c>
      <c r="Y187" s="16">
        <f t="shared" si="6"/>
        <v>-18829</v>
      </c>
    </row>
    <row r="188" spans="2:25" x14ac:dyDescent="0.2">
      <c r="B188">
        <v>18380</v>
      </c>
      <c r="T188" t="s">
        <v>40</v>
      </c>
      <c r="U188" s="1">
        <f>SUMIFS(Data!E:E,Data!B:B,'DATA PREPPING'!$B$5,Data!A:A,'DATA PREPPING'!$B$18,Data!C:C,'DATA PREPPING'!T188)</f>
        <v>293033</v>
      </c>
      <c r="W188" s="15" t="e">
        <f t="shared" si="5"/>
        <v>#DIV/0!</v>
      </c>
      <c r="X188" s="16">
        <f>AVERAGEIFS(Data!F:F,Data!B:B,'DATA PREPPING'!$B$5,Data!A:A,'DATA PREPPING'!$B$18,Data!C:C,'DATA PREPPING'!T188)</f>
        <v>23771</v>
      </c>
      <c r="Y188" s="16">
        <f t="shared" si="6"/>
        <v>-23771</v>
      </c>
    </row>
    <row r="189" spans="2:25" x14ac:dyDescent="0.2">
      <c r="B189">
        <v>22154</v>
      </c>
      <c r="T189" t="s">
        <v>41</v>
      </c>
      <c r="U189" s="1">
        <f>SUMIFS(Data!E:E,Data!B:B,'DATA PREPPING'!$B$5,Data!A:A,'DATA PREPPING'!$B$18,Data!C:C,'DATA PREPPING'!T189)</f>
        <v>1178456</v>
      </c>
      <c r="W189" s="15" t="e">
        <f t="shared" si="5"/>
        <v>#DIV/0!</v>
      </c>
      <c r="X189" s="16">
        <f>AVERAGEIFS(Data!F:F,Data!B:B,'DATA PREPPING'!$B$5,Data!A:A,'DATA PREPPING'!$B$18,Data!C:C,'DATA PREPPING'!T189)</f>
        <v>23001</v>
      </c>
      <c r="Y189" s="16">
        <f t="shared" si="6"/>
        <v>-23001</v>
      </c>
    </row>
    <row r="190" spans="2:25" x14ac:dyDescent="0.2">
      <c r="B190">
        <v>21078</v>
      </c>
      <c r="T190" t="s">
        <v>42</v>
      </c>
      <c r="U190" s="1">
        <f>SUMIFS(Data!E:E,Data!B:B,'DATA PREPPING'!$B$5,Data!A:A,'DATA PREPPING'!$B$18,Data!C:C,'DATA PREPPING'!T190)</f>
        <v>133375</v>
      </c>
      <c r="W190" s="15" t="e">
        <f t="shared" si="5"/>
        <v>#DIV/0!</v>
      </c>
      <c r="X190" s="16">
        <f>AVERAGEIFS(Data!F:F,Data!B:B,'DATA PREPPING'!$B$5,Data!A:A,'DATA PREPPING'!$B$18,Data!C:C,'DATA PREPPING'!T190)</f>
        <v>21580</v>
      </c>
      <c r="Y190" s="16">
        <f t="shared" si="6"/>
        <v>-21580</v>
      </c>
    </row>
    <row r="191" spans="2:25" x14ac:dyDescent="0.2">
      <c r="B191">
        <v>18131</v>
      </c>
      <c r="T191" t="s">
        <v>43</v>
      </c>
      <c r="U191" s="1">
        <f>SUMIFS(Data!E:E,Data!B:B,'DATA PREPPING'!$B$5,Data!A:A,'DATA PREPPING'!$B$18,Data!C:C,'DATA PREPPING'!T191)</f>
        <v>25985</v>
      </c>
      <c r="W191" s="15" t="e">
        <f t="shared" si="5"/>
        <v>#DIV/0!</v>
      </c>
      <c r="X191" s="16">
        <f>AVERAGEIFS(Data!F:F,Data!B:B,'DATA PREPPING'!$B$5,Data!A:A,'DATA PREPPING'!$B$18,Data!C:C,'DATA PREPPING'!T191)</f>
        <v>26068</v>
      </c>
      <c r="Y191" s="16">
        <f t="shared" si="6"/>
        <v>-26068</v>
      </c>
    </row>
    <row r="192" spans="2:25" x14ac:dyDescent="0.2">
      <c r="B192">
        <v>34061</v>
      </c>
      <c r="T192" t="s">
        <v>44</v>
      </c>
      <c r="U192" s="1">
        <f>SUMIFS(Data!E:E,Data!B:B,'DATA PREPPING'!$B$5,Data!A:A,'DATA PREPPING'!$B$18,Data!C:C,'DATA PREPPING'!T192)</f>
        <v>322216</v>
      </c>
      <c r="W192" s="15" t="e">
        <f t="shared" si="5"/>
        <v>#DIV/0!</v>
      </c>
      <c r="X192" s="16">
        <f>AVERAGEIFS(Data!F:F,Data!B:B,'DATA PREPPING'!$B$5,Data!A:A,'DATA PREPPING'!$B$18,Data!C:C,'DATA PREPPING'!T192)</f>
        <v>22634</v>
      </c>
      <c r="Y192" s="16">
        <f t="shared" si="6"/>
        <v>-22634</v>
      </c>
    </row>
    <row r="193" spans="2:25" x14ac:dyDescent="0.2">
      <c r="B193">
        <v>24729</v>
      </c>
      <c r="T193" t="s">
        <v>45</v>
      </c>
      <c r="U193" s="1">
        <f>SUMIFS(Data!E:E,Data!B:B,'DATA PREPPING'!$B$5,Data!A:A,'DATA PREPPING'!$B$18,Data!C:C,'DATA PREPPING'!T193)</f>
        <v>255412</v>
      </c>
      <c r="W193" s="15" t="e">
        <f t="shared" si="5"/>
        <v>#DIV/0!</v>
      </c>
      <c r="X193" s="16">
        <f>AVERAGEIFS(Data!F:F,Data!B:B,'DATA PREPPING'!$B$5,Data!A:A,'DATA PREPPING'!$B$18,Data!C:C,'DATA PREPPING'!T193)</f>
        <v>26657</v>
      </c>
      <c r="Y193" s="16">
        <f t="shared" si="6"/>
        <v>-26657</v>
      </c>
    </row>
    <row r="194" spans="2:25" x14ac:dyDescent="0.2">
      <c r="B194">
        <v>28639</v>
      </c>
      <c r="T194" t="s">
        <v>46</v>
      </c>
      <c r="U194" s="1">
        <f>SUMIFS(Data!E:E,Data!B:B,'DATA PREPPING'!$B$5,Data!A:A,'DATA PREPPING'!$B$18,Data!C:C,'DATA PREPPING'!T194)</f>
        <v>61253</v>
      </c>
      <c r="W194" s="15" t="e">
        <f t="shared" si="5"/>
        <v>#DIV/0!</v>
      </c>
      <c r="X194" s="16">
        <f>AVERAGEIFS(Data!F:F,Data!B:B,'DATA PREPPING'!$B$5,Data!A:A,'DATA PREPPING'!$B$18,Data!C:C,'DATA PREPPING'!T194)</f>
        <v>18945</v>
      </c>
      <c r="Y194" s="16">
        <f t="shared" si="6"/>
        <v>-18945</v>
      </c>
    </row>
    <row r="195" spans="2:25" x14ac:dyDescent="0.2">
      <c r="B195">
        <v>19988</v>
      </c>
      <c r="T195" t="s">
        <v>47</v>
      </c>
      <c r="U195" s="1">
        <f>SUMIFS(Data!E:E,Data!B:B,'DATA PREPPING'!$B$5,Data!A:A,'DATA PREPPING'!$B$18,Data!C:C,'DATA PREPPING'!T195)</f>
        <v>227495</v>
      </c>
      <c r="W195" s="15" t="e">
        <f t="shared" si="5"/>
        <v>#DIV/0!</v>
      </c>
      <c r="X195" s="16">
        <f>AVERAGEIFS(Data!F:F,Data!B:B,'DATA PREPPING'!$B$5,Data!A:A,'DATA PREPPING'!$B$18,Data!C:C,'DATA PREPPING'!T195)</f>
        <v>19473</v>
      </c>
      <c r="Y195" s="16">
        <f t="shared" si="6"/>
        <v>-19473</v>
      </c>
    </row>
    <row r="196" spans="2:25" x14ac:dyDescent="0.2">
      <c r="B196">
        <v>36986</v>
      </c>
      <c r="T196" t="s">
        <v>48</v>
      </c>
      <c r="U196" s="1">
        <f>SUMIFS(Data!E:E,Data!B:B,'DATA PREPPING'!$B$5,Data!A:A,'DATA PREPPING'!$B$18,Data!C:C,'DATA PREPPING'!T196)</f>
        <v>32312</v>
      </c>
      <c r="W196" s="15" t="e">
        <f t="shared" si="5"/>
        <v>#DIV/0!</v>
      </c>
      <c r="X196" s="16">
        <f>AVERAGEIFS(Data!F:F,Data!B:B,'DATA PREPPING'!$B$5,Data!A:A,'DATA PREPPING'!$B$18,Data!C:C,'DATA PREPPING'!T196)</f>
        <v>23041</v>
      </c>
      <c r="Y196" s="16">
        <f t="shared" si="6"/>
        <v>-23041</v>
      </c>
    </row>
    <row r="197" spans="2:25" x14ac:dyDescent="0.2">
      <c r="B197">
        <v>21462</v>
      </c>
      <c r="T197" t="s">
        <v>1</v>
      </c>
      <c r="U197" s="1">
        <f>SUMIFS(Data!E:E,Data!B:B,'DATA PREPPING'!$B$5,Data!A:A,'DATA PREPPING'!$B$18,Data!C:C,'DATA PREPPING'!T197)</f>
        <v>178057</v>
      </c>
      <c r="W197" s="15" t="e">
        <f t="shared" si="5"/>
        <v>#DIV/0!</v>
      </c>
      <c r="X197" s="16">
        <f>AVERAGEIFS(Data!F:F,Data!B:B,'DATA PREPPING'!$B$5,Data!A:A,'DATA PREPPING'!$B$18,Data!C:C,'DATA PREPPING'!T197)</f>
        <v>18554</v>
      </c>
      <c r="Y197" s="16">
        <f t="shared" si="6"/>
        <v>-18554</v>
      </c>
    </row>
    <row r="198" spans="2:25" x14ac:dyDescent="0.2">
      <c r="B198">
        <v>19193</v>
      </c>
      <c r="T198" t="s">
        <v>2</v>
      </c>
      <c r="U198" s="1">
        <f>SUMIFS(Data!E:E,Data!B:B,'DATA PREPPING'!$B$5,Data!A:A,'DATA PREPPING'!$B$18,Data!C:C,'DATA PREPPING'!T198)</f>
        <v>274985</v>
      </c>
      <c r="W198" s="15" t="e">
        <f t="shared" ref="W198:W261" si="7">U198/V198*1000</f>
        <v>#DIV/0!</v>
      </c>
      <c r="X198" s="16">
        <f>AVERAGEIFS(Data!F:F,Data!B:B,'DATA PREPPING'!$B$5,Data!A:A,'DATA PREPPING'!$B$18,Data!C:C,'DATA PREPPING'!T198)</f>
        <v>26810</v>
      </c>
      <c r="Y198" s="16">
        <f t="shared" ref="Y198:Y261" si="8">IF($Y$4=$X$4,-X198,W198)</f>
        <v>-26810</v>
      </c>
    </row>
    <row r="199" spans="2:25" x14ac:dyDescent="0.2">
      <c r="B199">
        <v>21027</v>
      </c>
      <c r="T199" t="s">
        <v>3</v>
      </c>
      <c r="U199" s="1">
        <f>SUMIFS(Data!E:E,Data!B:B,'DATA PREPPING'!$B$5,Data!A:A,'DATA PREPPING'!$B$18,Data!C:C,'DATA PREPPING'!T199)</f>
        <v>106295</v>
      </c>
      <c r="W199" s="15" t="e">
        <f t="shared" si="7"/>
        <v>#DIV/0!</v>
      </c>
      <c r="X199" s="16">
        <f>AVERAGEIFS(Data!F:F,Data!B:B,'DATA PREPPING'!$B$5,Data!A:A,'DATA PREPPING'!$B$18,Data!C:C,'DATA PREPPING'!T199)</f>
        <v>18414</v>
      </c>
      <c r="Y199" s="16">
        <f t="shared" si="8"/>
        <v>-18414</v>
      </c>
    </row>
    <row r="200" spans="2:25" x14ac:dyDescent="0.2">
      <c r="B200">
        <v>19310</v>
      </c>
      <c r="T200" t="s">
        <v>4</v>
      </c>
      <c r="U200" s="1">
        <f>SUMIFS(Data!E:E,Data!B:B,'DATA PREPPING'!$B$5,Data!A:A,'DATA PREPPING'!$B$18,Data!C:C,'DATA PREPPING'!T200)</f>
        <v>1482600</v>
      </c>
      <c r="W200" s="15" t="e">
        <f t="shared" si="7"/>
        <v>#DIV/0!</v>
      </c>
      <c r="X200" s="16">
        <f>AVERAGEIFS(Data!F:F,Data!B:B,'DATA PREPPING'!$B$5,Data!A:A,'DATA PREPPING'!$B$18,Data!C:C,'DATA PREPPING'!T200)</f>
        <v>36090</v>
      </c>
      <c r="Y200" s="16">
        <f t="shared" si="8"/>
        <v>-36090</v>
      </c>
    </row>
    <row r="201" spans="2:25" x14ac:dyDescent="0.2">
      <c r="B201">
        <v>24338</v>
      </c>
      <c r="T201" t="s">
        <v>5</v>
      </c>
      <c r="U201" s="1">
        <f>SUMIFS(Data!E:E,Data!B:B,'DATA PREPPING'!$B$5,Data!A:A,'DATA PREPPING'!$B$18,Data!C:C,'DATA PREPPING'!T201)</f>
        <v>271680</v>
      </c>
      <c r="W201" s="15" t="e">
        <f t="shared" si="7"/>
        <v>#DIV/0!</v>
      </c>
      <c r="X201" s="16">
        <f>AVERAGEIFS(Data!F:F,Data!B:B,'DATA PREPPING'!$B$5,Data!A:A,'DATA PREPPING'!$B$18,Data!C:C,'DATA PREPPING'!T201)</f>
        <v>28424</v>
      </c>
      <c r="Y201" s="16">
        <f t="shared" si="8"/>
        <v>-28424</v>
      </c>
    </row>
    <row r="202" spans="2:25" x14ac:dyDescent="0.2">
      <c r="B202">
        <v>22945</v>
      </c>
      <c r="T202" t="s">
        <v>6</v>
      </c>
      <c r="U202" s="1">
        <f>SUMIFS(Data!E:E,Data!B:B,'DATA PREPPING'!$B$5,Data!A:A,'DATA PREPPING'!$B$18,Data!C:C,'DATA PREPPING'!T202)</f>
        <v>117365</v>
      </c>
      <c r="W202" s="15" t="e">
        <f t="shared" si="7"/>
        <v>#DIV/0!</v>
      </c>
      <c r="X202" s="16">
        <f>AVERAGEIFS(Data!F:F,Data!B:B,'DATA PREPPING'!$B$5,Data!A:A,'DATA PREPPING'!$B$18,Data!C:C,'DATA PREPPING'!T202)</f>
        <v>26295</v>
      </c>
      <c r="Y202" s="16">
        <f t="shared" si="8"/>
        <v>-26295</v>
      </c>
    </row>
    <row r="203" spans="2:25" x14ac:dyDescent="0.2">
      <c r="B203">
        <v>24733</v>
      </c>
      <c r="T203" t="s">
        <v>7</v>
      </c>
      <c r="U203" s="1">
        <f>SUMIFS(Data!E:E,Data!B:B,'DATA PREPPING'!$B$5,Data!A:A,'DATA PREPPING'!$B$18,Data!C:C,'DATA PREPPING'!T203)</f>
        <v>41103</v>
      </c>
      <c r="W203" s="15" t="e">
        <f t="shared" si="7"/>
        <v>#DIV/0!</v>
      </c>
      <c r="X203" s="16">
        <f>AVERAGEIFS(Data!F:F,Data!B:B,'DATA PREPPING'!$B$5,Data!A:A,'DATA PREPPING'!$B$18,Data!C:C,'DATA PREPPING'!T203)</f>
        <v>22228</v>
      </c>
      <c r="Y203" s="16">
        <f t="shared" si="8"/>
        <v>-22228</v>
      </c>
    </row>
    <row r="204" spans="2:25" x14ac:dyDescent="0.2">
      <c r="B204">
        <v>19677</v>
      </c>
      <c r="T204" t="s">
        <v>8</v>
      </c>
      <c r="U204" s="1">
        <f>SUMIFS(Data!E:E,Data!B:B,'DATA PREPPING'!$B$5,Data!A:A,'DATA PREPPING'!$B$18,Data!C:C,'DATA PREPPING'!T204)</f>
        <v>1007574</v>
      </c>
      <c r="W204" s="15" t="e">
        <f t="shared" si="7"/>
        <v>#DIV/0!</v>
      </c>
      <c r="X204" s="16">
        <f>AVERAGEIFS(Data!F:F,Data!B:B,'DATA PREPPING'!$B$5,Data!A:A,'DATA PREPPING'!$B$18,Data!C:C,'DATA PREPPING'!T204)</f>
        <v>27709</v>
      </c>
      <c r="Y204" s="16">
        <f t="shared" si="8"/>
        <v>-27709</v>
      </c>
    </row>
    <row r="205" spans="2:25" x14ac:dyDescent="0.2">
      <c r="B205">
        <v>18829</v>
      </c>
      <c r="T205" t="s">
        <v>9</v>
      </c>
      <c r="U205" s="1">
        <f>SUMIFS(Data!E:E,Data!B:B,'DATA PREPPING'!$B$5,Data!A:A,'DATA PREPPING'!$B$18,Data!C:C,'DATA PREPPING'!T205)</f>
        <v>414059</v>
      </c>
      <c r="W205" s="15" t="e">
        <f t="shared" si="7"/>
        <v>#DIV/0!</v>
      </c>
      <c r="X205" s="16">
        <f>AVERAGEIFS(Data!F:F,Data!B:B,'DATA PREPPING'!$B$5,Data!A:A,'DATA PREPPING'!$B$18,Data!C:C,'DATA PREPPING'!T205)</f>
        <v>22009</v>
      </c>
      <c r="Y205" s="16">
        <f t="shared" si="8"/>
        <v>-22009</v>
      </c>
    </row>
    <row r="206" spans="2:25" x14ac:dyDescent="0.2">
      <c r="B206">
        <v>23771</v>
      </c>
      <c r="T206" t="s">
        <v>10</v>
      </c>
      <c r="U206" s="1">
        <f>SUMIFS(Data!E:E,Data!B:B,'DATA PREPPING'!$B$5,Data!A:A,'DATA PREPPING'!$B$18,Data!C:C,'DATA PREPPING'!T206)</f>
        <v>74574</v>
      </c>
      <c r="W206" s="15" t="e">
        <f t="shared" si="7"/>
        <v>#DIV/0!</v>
      </c>
      <c r="X206" s="16">
        <f>AVERAGEIFS(Data!F:F,Data!B:B,'DATA PREPPING'!$B$5,Data!A:A,'DATA PREPPING'!$B$18,Data!C:C,'DATA PREPPING'!T206)</f>
        <v>18637</v>
      </c>
      <c r="Y206" s="16">
        <f t="shared" si="8"/>
        <v>-18637</v>
      </c>
    </row>
    <row r="207" spans="2:25" x14ac:dyDescent="0.2">
      <c r="B207">
        <v>23001</v>
      </c>
      <c r="T207" t="s">
        <v>11</v>
      </c>
      <c r="U207" s="1">
        <f>SUMIFS(Data!E:E,Data!B:B,'DATA PREPPING'!$B$5,Data!A:A,'DATA PREPPING'!$B$18,Data!C:C,'DATA PREPPING'!T207)</f>
        <v>462216</v>
      </c>
      <c r="W207" s="15" t="e">
        <f t="shared" si="7"/>
        <v>#DIV/0!</v>
      </c>
      <c r="X207" s="16">
        <f>AVERAGEIFS(Data!F:F,Data!B:B,'DATA PREPPING'!$B$5,Data!A:A,'DATA PREPPING'!$B$18,Data!C:C,'DATA PREPPING'!T207)</f>
        <v>25054</v>
      </c>
      <c r="Y207" s="16">
        <f t="shared" si="8"/>
        <v>-25054</v>
      </c>
    </row>
    <row r="208" spans="2:25" x14ac:dyDescent="0.2">
      <c r="B208">
        <v>21580</v>
      </c>
      <c r="T208" t="s">
        <v>12</v>
      </c>
      <c r="U208" s="1">
        <f>SUMIFS(Data!E:E,Data!B:B,'DATA PREPPING'!$B$5,Data!A:A,'DATA PREPPING'!$B$18,Data!C:C,'DATA PREPPING'!T208)</f>
        <v>263892</v>
      </c>
      <c r="W208" s="15" t="e">
        <f t="shared" si="7"/>
        <v>#DIV/0!</v>
      </c>
      <c r="X208" s="16">
        <f>AVERAGEIFS(Data!F:F,Data!B:B,'DATA PREPPING'!$B$5,Data!A:A,'DATA PREPPING'!$B$18,Data!C:C,'DATA PREPPING'!T208)</f>
        <v>20493</v>
      </c>
      <c r="Y208" s="16">
        <f t="shared" si="8"/>
        <v>-20493</v>
      </c>
    </row>
    <row r="209" spans="2:25" x14ac:dyDescent="0.2">
      <c r="B209">
        <v>26068</v>
      </c>
      <c r="T209" t="s">
        <v>13</v>
      </c>
      <c r="U209" s="1">
        <f>SUMIFS(Data!E:E,Data!B:B,'DATA PREPPING'!$B$5,Data!A:A,'DATA PREPPING'!$B$18,Data!C:C,'DATA PREPPING'!T209)</f>
        <v>118383</v>
      </c>
      <c r="W209" s="15" t="e">
        <f t="shared" si="7"/>
        <v>#DIV/0!</v>
      </c>
      <c r="X209" s="16">
        <f>AVERAGEIFS(Data!F:F,Data!B:B,'DATA PREPPING'!$B$5,Data!A:A,'DATA PREPPING'!$B$18,Data!C:C,'DATA PREPPING'!T209)</f>
        <v>18002</v>
      </c>
      <c r="Y209" s="16">
        <f t="shared" si="8"/>
        <v>-18002</v>
      </c>
    </row>
    <row r="210" spans="2:25" x14ac:dyDescent="0.2">
      <c r="B210">
        <v>22634</v>
      </c>
      <c r="T210" t="s">
        <v>14</v>
      </c>
      <c r="U210" s="1">
        <f>SUMIFS(Data!E:E,Data!B:B,'DATA PREPPING'!$B$5,Data!A:A,'DATA PREPPING'!$B$18,Data!C:C,'DATA PREPPING'!T210)</f>
        <v>110526</v>
      </c>
      <c r="W210" s="15" t="e">
        <f t="shared" si="7"/>
        <v>#DIV/0!</v>
      </c>
      <c r="X210" s="16">
        <f>AVERAGEIFS(Data!F:F,Data!B:B,'DATA PREPPING'!$B$5,Data!A:A,'DATA PREPPING'!$B$18,Data!C:C,'DATA PREPPING'!T210)</f>
        <v>18088</v>
      </c>
      <c r="Y210" s="16">
        <f t="shared" si="8"/>
        <v>-18088</v>
      </c>
    </row>
    <row r="211" spans="2:25" x14ac:dyDescent="0.2">
      <c r="B211">
        <v>26657</v>
      </c>
      <c r="T211" t="s">
        <v>15</v>
      </c>
      <c r="U211" s="1">
        <f>SUMIFS(Data!E:E,Data!B:B,'DATA PREPPING'!$B$5,Data!A:A,'DATA PREPPING'!$B$18,Data!C:C,'DATA PREPPING'!T211)</f>
        <v>165335</v>
      </c>
      <c r="W211" s="15" t="e">
        <f t="shared" si="7"/>
        <v>#DIV/0!</v>
      </c>
      <c r="X211" s="16">
        <f>AVERAGEIFS(Data!F:F,Data!B:B,'DATA PREPPING'!$B$5,Data!A:A,'DATA PREPPING'!$B$18,Data!C:C,'DATA PREPPING'!T211)</f>
        <v>19522</v>
      </c>
      <c r="Y211" s="16">
        <f t="shared" si="8"/>
        <v>-19522</v>
      </c>
    </row>
    <row r="212" spans="2:25" x14ac:dyDescent="0.2">
      <c r="B212">
        <v>18945</v>
      </c>
      <c r="T212" t="s">
        <v>16</v>
      </c>
      <c r="U212" s="1">
        <f>SUMIFS(Data!E:E,Data!B:B,'DATA PREPPING'!$B$5,Data!A:A,'DATA PREPPING'!$B$18,Data!C:C,'DATA PREPPING'!T212)</f>
        <v>188383</v>
      </c>
      <c r="W212" s="15" t="e">
        <f t="shared" si="7"/>
        <v>#DIV/0!</v>
      </c>
      <c r="X212" s="16">
        <f>AVERAGEIFS(Data!F:F,Data!B:B,'DATA PREPPING'!$B$5,Data!A:A,'DATA PREPPING'!$B$18,Data!C:C,'DATA PREPPING'!T212)</f>
        <v>22216</v>
      </c>
      <c r="Y212" s="16">
        <f t="shared" si="8"/>
        <v>-22216</v>
      </c>
    </row>
    <row r="213" spans="2:25" x14ac:dyDescent="0.2">
      <c r="B213">
        <v>19473</v>
      </c>
      <c r="T213" t="s">
        <v>17</v>
      </c>
      <c r="U213" s="1">
        <f>SUMIFS(Data!E:E,Data!B:B,'DATA PREPPING'!$B$5,Data!A:A,'DATA PREPPING'!$B$18,Data!C:C,'DATA PREPPING'!T213)</f>
        <v>51781</v>
      </c>
      <c r="W213" s="15" t="e">
        <f t="shared" si="7"/>
        <v>#DIV/0!</v>
      </c>
      <c r="X213" s="16">
        <f>AVERAGEIFS(Data!F:F,Data!B:B,'DATA PREPPING'!$B$5,Data!A:A,'DATA PREPPING'!$B$18,Data!C:C,'DATA PREPPING'!T213)</f>
        <v>25112</v>
      </c>
      <c r="Y213" s="16">
        <f t="shared" si="8"/>
        <v>-25112</v>
      </c>
    </row>
    <row r="214" spans="2:25" x14ac:dyDescent="0.2">
      <c r="B214">
        <v>23041</v>
      </c>
      <c r="T214" t="s">
        <v>18</v>
      </c>
      <c r="U214" s="1">
        <f>SUMIFS(Data!E:E,Data!B:B,'DATA PREPPING'!$B$5,Data!A:A,'DATA PREPPING'!$B$18,Data!C:C,'DATA PREPPING'!T214)</f>
        <v>210848</v>
      </c>
      <c r="W214" s="15" t="e">
        <f t="shared" si="7"/>
        <v>#DIV/0!</v>
      </c>
      <c r="X214" s="16">
        <f>AVERAGEIFS(Data!F:F,Data!B:B,'DATA PREPPING'!$B$5,Data!A:A,'DATA PREPPING'!$B$18,Data!C:C,'DATA PREPPING'!T214)</f>
        <v>26383</v>
      </c>
      <c r="Y214" s="16">
        <f t="shared" si="8"/>
        <v>-26383</v>
      </c>
    </row>
    <row r="215" spans="2:25" x14ac:dyDescent="0.2">
      <c r="B215">
        <v>18554</v>
      </c>
      <c r="T215" t="s">
        <v>19</v>
      </c>
      <c r="U215" s="1">
        <f>SUMIFS(Data!E:E,Data!B:B,'DATA PREPPING'!$B$5,Data!A:A,'DATA PREPPING'!$B$18,Data!C:C,'DATA PREPPING'!T215)</f>
        <v>262049</v>
      </c>
      <c r="W215" s="15" t="e">
        <f t="shared" si="7"/>
        <v>#DIV/0!</v>
      </c>
      <c r="X215" s="16">
        <f>AVERAGEIFS(Data!F:F,Data!B:B,'DATA PREPPING'!$B$5,Data!A:A,'DATA PREPPING'!$B$18,Data!C:C,'DATA PREPPING'!T215)</f>
        <v>30457</v>
      </c>
      <c r="Y215" s="16">
        <f t="shared" si="8"/>
        <v>-30457</v>
      </c>
    </row>
    <row r="216" spans="2:25" x14ac:dyDescent="0.2">
      <c r="B216">
        <v>26810</v>
      </c>
      <c r="T216" t="s">
        <v>20</v>
      </c>
      <c r="U216" s="1">
        <f>SUMIFS(Data!E:E,Data!B:B,'DATA PREPPING'!$B$5,Data!A:A,'DATA PREPPING'!$B$18,Data!C:C,'DATA PREPPING'!T216)</f>
        <v>323435</v>
      </c>
      <c r="W216" s="15" t="e">
        <f t="shared" si="7"/>
        <v>#DIV/0!</v>
      </c>
      <c r="X216" s="16">
        <f>AVERAGEIFS(Data!F:F,Data!B:B,'DATA PREPPING'!$B$5,Data!A:A,'DATA PREPPING'!$B$18,Data!C:C,'DATA PREPPING'!T216)</f>
        <v>22254</v>
      </c>
      <c r="Y216" s="16">
        <f t="shared" si="8"/>
        <v>-22254</v>
      </c>
    </row>
    <row r="217" spans="2:25" x14ac:dyDescent="0.2">
      <c r="B217">
        <v>18414</v>
      </c>
      <c r="T217" t="s">
        <v>21</v>
      </c>
      <c r="U217" s="1">
        <f>SUMIFS(Data!E:E,Data!B:B,'DATA PREPPING'!$B$5,Data!A:A,'DATA PREPPING'!$B$18,Data!C:C,'DATA PREPPING'!T217)</f>
        <v>204519</v>
      </c>
      <c r="W217" s="15" t="e">
        <f t="shared" si="7"/>
        <v>#DIV/0!</v>
      </c>
      <c r="X217" s="16">
        <f>AVERAGEIFS(Data!F:F,Data!B:B,'DATA PREPPING'!$B$5,Data!A:A,'DATA PREPPING'!$B$18,Data!C:C,'DATA PREPPING'!T217)</f>
        <v>24167</v>
      </c>
      <c r="Y217" s="16">
        <f t="shared" si="8"/>
        <v>-24167</v>
      </c>
    </row>
    <row r="218" spans="2:25" x14ac:dyDescent="0.2">
      <c r="B218">
        <v>36090</v>
      </c>
      <c r="T218" t="s">
        <v>22</v>
      </c>
      <c r="U218" s="1">
        <f>SUMIFS(Data!E:E,Data!B:B,'DATA PREPPING'!$B$5,Data!A:A,'DATA PREPPING'!$B$18,Data!C:C,'DATA PREPPING'!T218)</f>
        <v>118107</v>
      </c>
      <c r="W218" s="15" t="e">
        <f t="shared" si="7"/>
        <v>#DIV/0!</v>
      </c>
      <c r="X218" s="16">
        <f>AVERAGEIFS(Data!F:F,Data!B:B,'DATA PREPPING'!$B$5,Data!A:A,'DATA PREPPING'!$B$18,Data!C:C,'DATA PREPPING'!T218)</f>
        <v>18380</v>
      </c>
      <c r="Y218" s="16">
        <f t="shared" si="8"/>
        <v>-18380</v>
      </c>
    </row>
    <row r="219" spans="2:25" x14ac:dyDescent="0.2">
      <c r="B219">
        <v>28424</v>
      </c>
      <c r="T219" t="s">
        <v>23</v>
      </c>
      <c r="U219" s="1">
        <f>SUMIFS(Data!E:E,Data!B:B,'DATA PREPPING'!$B$5,Data!A:A,'DATA PREPPING'!$B$18,Data!C:C,'DATA PREPPING'!T219)</f>
        <v>253244</v>
      </c>
      <c r="W219" s="15" t="e">
        <f t="shared" si="7"/>
        <v>#DIV/0!</v>
      </c>
      <c r="X219" s="16">
        <f>AVERAGEIFS(Data!F:F,Data!B:B,'DATA PREPPING'!$B$5,Data!A:A,'DATA PREPPING'!$B$18,Data!C:C,'DATA PREPPING'!T219)</f>
        <v>22154</v>
      </c>
      <c r="Y219" s="16">
        <f t="shared" si="8"/>
        <v>-22154</v>
      </c>
    </row>
    <row r="220" spans="2:25" x14ac:dyDescent="0.2">
      <c r="B220">
        <v>26295</v>
      </c>
      <c r="T220" t="s">
        <v>24</v>
      </c>
      <c r="U220" s="1">
        <f>SUMIFS(Data!E:E,Data!B:B,'DATA PREPPING'!$B$5,Data!A:A,'DATA PREPPING'!$B$18,Data!C:C,'DATA PREPPING'!T220)</f>
        <v>58811</v>
      </c>
      <c r="W220" s="15" t="e">
        <f t="shared" si="7"/>
        <v>#DIV/0!</v>
      </c>
      <c r="X220" s="16">
        <f>AVERAGEIFS(Data!F:F,Data!B:B,'DATA PREPPING'!$B$5,Data!A:A,'DATA PREPPING'!$B$18,Data!C:C,'DATA PREPPING'!T220)</f>
        <v>21078</v>
      </c>
      <c r="Y220" s="16">
        <f t="shared" si="8"/>
        <v>-21078</v>
      </c>
    </row>
    <row r="221" spans="2:25" x14ac:dyDescent="0.2">
      <c r="B221">
        <v>22228</v>
      </c>
      <c r="T221" t="s">
        <v>25</v>
      </c>
      <c r="U221" s="1">
        <f>SUMIFS(Data!E:E,Data!B:B,'DATA PREPPING'!$B$5,Data!A:A,'DATA PREPPING'!$B$18,Data!C:C,'DATA PREPPING'!T221)</f>
        <v>79529</v>
      </c>
      <c r="W221" s="15" t="e">
        <f t="shared" si="7"/>
        <v>#DIV/0!</v>
      </c>
      <c r="X221" s="16">
        <f>AVERAGEIFS(Data!F:F,Data!B:B,'DATA PREPPING'!$B$5,Data!A:A,'DATA PREPPING'!$B$18,Data!C:C,'DATA PREPPING'!T221)</f>
        <v>18131</v>
      </c>
      <c r="Y221" s="16">
        <f t="shared" si="8"/>
        <v>-18131</v>
      </c>
    </row>
    <row r="222" spans="2:25" x14ac:dyDescent="0.2">
      <c r="B222">
        <v>27709</v>
      </c>
      <c r="T222" t="s">
        <v>26</v>
      </c>
      <c r="U222" s="1">
        <f>SUMIFS(Data!E:E,Data!B:B,'DATA PREPPING'!$B$5,Data!A:A,'DATA PREPPING'!$B$18,Data!C:C,'DATA PREPPING'!T222)</f>
        <v>255447</v>
      </c>
      <c r="W222" s="15" t="e">
        <f t="shared" si="7"/>
        <v>#DIV/0!</v>
      </c>
      <c r="X222" s="16">
        <f>AVERAGEIFS(Data!F:F,Data!B:B,'DATA PREPPING'!$B$5,Data!A:A,'DATA PREPPING'!$B$18,Data!C:C,'DATA PREPPING'!T222)</f>
        <v>34061</v>
      </c>
      <c r="Y222" s="16">
        <f t="shared" si="8"/>
        <v>-34061</v>
      </c>
    </row>
    <row r="223" spans="2:25" x14ac:dyDescent="0.2">
      <c r="B223">
        <v>22009</v>
      </c>
      <c r="T223" t="s">
        <v>27</v>
      </c>
      <c r="U223" s="1">
        <f>SUMIFS(Data!E:E,Data!B:B,'DATA PREPPING'!$B$5,Data!A:A,'DATA PREPPING'!$B$18,Data!C:C,'DATA PREPPING'!T223)</f>
        <v>57132</v>
      </c>
      <c r="W223" s="15" t="e">
        <f t="shared" si="7"/>
        <v>#DIV/0!</v>
      </c>
      <c r="X223" s="16">
        <f>AVERAGEIFS(Data!F:F,Data!B:B,'DATA PREPPING'!$B$5,Data!A:A,'DATA PREPPING'!$B$18,Data!C:C,'DATA PREPPING'!T223)</f>
        <v>24729</v>
      </c>
      <c r="Y223" s="16">
        <f t="shared" si="8"/>
        <v>-24729</v>
      </c>
    </row>
    <row r="224" spans="2:25" x14ac:dyDescent="0.2">
      <c r="B224">
        <v>18637</v>
      </c>
      <c r="T224" t="s">
        <v>28</v>
      </c>
      <c r="U224" s="1">
        <f>SUMIFS(Data!E:E,Data!B:B,'DATA PREPPING'!$B$5,Data!A:A,'DATA PREPPING'!$B$18,Data!C:C,'DATA PREPPING'!T224)</f>
        <v>281546</v>
      </c>
      <c r="W224" s="15" t="e">
        <f t="shared" si="7"/>
        <v>#DIV/0!</v>
      </c>
      <c r="X224" s="16">
        <f>AVERAGEIFS(Data!F:F,Data!B:B,'DATA PREPPING'!$B$5,Data!A:A,'DATA PREPPING'!$B$18,Data!C:C,'DATA PREPPING'!T224)</f>
        <v>28639</v>
      </c>
      <c r="Y224" s="16">
        <f t="shared" si="8"/>
        <v>-28639</v>
      </c>
    </row>
    <row r="225" spans="2:25" x14ac:dyDescent="0.2">
      <c r="B225">
        <v>25054</v>
      </c>
      <c r="T225" t="s">
        <v>29</v>
      </c>
      <c r="U225" s="1">
        <f>SUMIFS(Data!E:E,Data!B:B,'DATA PREPPING'!$B$5,Data!A:A,'DATA PREPPING'!$B$18,Data!C:C,'DATA PREPPING'!T225)</f>
        <v>78539</v>
      </c>
      <c r="W225" s="15" t="e">
        <f t="shared" si="7"/>
        <v>#DIV/0!</v>
      </c>
      <c r="X225" s="16">
        <f>AVERAGEIFS(Data!F:F,Data!B:B,'DATA PREPPING'!$B$5,Data!A:A,'DATA PREPPING'!$B$18,Data!C:C,'DATA PREPPING'!T225)</f>
        <v>19988</v>
      </c>
      <c r="Y225" s="16">
        <f t="shared" si="8"/>
        <v>-19988</v>
      </c>
    </row>
    <row r="226" spans="2:25" x14ac:dyDescent="0.2">
      <c r="B226">
        <v>20493</v>
      </c>
      <c r="T226" t="s">
        <v>30</v>
      </c>
      <c r="U226" s="1">
        <f>SUMIFS(Data!E:E,Data!B:B,'DATA PREPPING'!$B$5,Data!A:A,'DATA PREPPING'!$B$18,Data!C:C,'DATA PREPPING'!T226)</f>
        <v>632760</v>
      </c>
      <c r="W226" s="15" t="e">
        <f t="shared" si="7"/>
        <v>#DIV/0!</v>
      </c>
      <c r="X226" s="16">
        <f>AVERAGEIFS(Data!F:F,Data!B:B,'DATA PREPPING'!$B$5,Data!A:A,'DATA PREPPING'!$B$18,Data!C:C,'DATA PREPPING'!T226)</f>
        <v>36986</v>
      </c>
      <c r="Y226" s="16">
        <f t="shared" si="8"/>
        <v>-36986</v>
      </c>
    </row>
    <row r="227" spans="2:25" x14ac:dyDescent="0.2">
      <c r="B227">
        <v>18002</v>
      </c>
      <c r="T227" t="s">
        <v>31</v>
      </c>
      <c r="U227" s="1">
        <f>SUMIFS(Data!E:E,Data!B:B,'DATA PREPPING'!$B$5,Data!A:A,'DATA PREPPING'!$B$18,Data!C:C,'DATA PREPPING'!T227)</f>
        <v>420420</v>
      </c>
      <c r="W227" s="15" t="e">
        <f t="shared" si="7"/>
        <v>#DIV/0!</v>
      </c>
      <c r="X227" s="16">
        <f>AVERAGEIFS(Data!F:F,Data!B:B,'DATA PREPPING'!$B$5,Data!A:A,'DATA PREPPING'!$B$18,Data!C:C,'DATA PREPPING'!T227)</f>
        <v>21462</v>
      </c>
      <c r="Y227" s="16">
        <f t="shared" si="8"/>
        <v>-21462</v>
      </c>
    </row>
    <row r="228" spans="2:25" x14ac:dyDescent="0.2">
      <c r="B228">
        <v>18088</v>
      </c>
      <c r="T228" t="s">
        <v>32</v>
      </c>
      <c r="U228" s="1">
        <f>SUMIFS(Data!E:E,Data!B:B,'DATA PREPPING'!$B$5,Data!A:A,'DATA PREPPING'!$B$18,Data!C:C,'DATA PREPPING'!T228)</f>
        <v>34228</v>
      </c>
      <c r="W228" s="15" t="e">
        <f t="shared" si="7"/>
        <v>#DIV/0!</v>
      </c>
      <c r="X228" s="16">
        <f>AVERAGEIFS(Data!F:F,Data!B:B,'DATA PREPPING'!$B$5,Data!A:A,'DATA PREPPING'!$B$18,Data!C:C,'DATA PREPPING'!T228)</f>
        <v>19193</v>
      </c>
      <c r="Y228" s="16">
        <f t="shared" si="8"/>
        <v>-19193</v>
      </c>
    </row>
    <row r="229" spans="2:25" x14ac:dyDescent="0.2">
      <c r="B229">
        <v>19522</v>
      </c>
      <c r="T229" t="s">
        <v>33</v>
      </c>
      <c r="U229" s="1">
        <f>SUMIFS(Data!E:E,Data!B:B,'DATA PREPPING'!$B$5,Data!A:A,'DATA PREPPING'!$B$18,Data!C:C,'DATA PREPPING'!T229)</f>
        <v>466069</v>
      </c>
      <c r="W229" s="15" t="e">
        <f t="shared" si="7"/>
        <v>#DIV/0!</v>
      </c>
      <c r="X229" s="16">
        <f>AVERAGEIFS(Data!F:F,Data!B:B,'DATA PREPPING'!$B$5,Data!A:A,'DATA PREPPING'!$B$18,Data!C:C,'DATA PREPPING'!T229)</f>
        <v>21027</v>
      </c>
      <c r="Y229" s="16">
        <f t="shared" si="8"/>
        <v>-21027</v>
      </c>
    </row>
    <row r="230" spans="2:25" x14ac:dyDescent="0.2">
      <c r="B230">
        <v>22216</v>
      </c>
      <c r="T230" t="s">
        <v>34</v>
      </c>
      <c r="U230" s="1">
        <f>SUMIFS(Data!E:E,Data!B:B,'DATA PREPPING'!$B$5,Data!A:A,'DATA PREPPING'!$B$18,Data!C:C,'DATA PREPPING'!T230)</f>
        <v>156230</v>
      </c>
      <c r="W230" s="15" t="e">
        <f t="shared" si="7"/>
        <v>#DIV/0!</v>
      </c>
      <c r="X230" s="16">
        <f>AVERAGEIFS(Data!F:F,Data!B:B,'DATA PREPPING'!$B$5,Data!A:A,'DATA PREPPING'!$B$18,Data!C:C,'DATA PREPPING'!T230)</f>
        <v>19310</v>
      </c>
      <c r="Y230" s="16">
        <f t="shared" si="8"/>
        <v>-19310</v>
      </c>
    </row>
    <row r="231" spans="2:25" x14ac:dyDescent="0.2">
      <c r="B231">
        <v>25112</v>
      </c>
      <c r="T231" t="s">
        <v>35</v>
      </c>
      <c r="U231" s="1">
        <f>SUMIFS(Data!E:E,Data!B:B,'DATA PREPPING'!$B$5,Data!A:A,'DATA PREPPING'!$B$18,Data!C:C,'DATA PREPPING'!T231)</f>
        <v>161570</v>
      </c>
      <c r="W231" s="15" t="e">
        <f t="shared" si="7"/>
        <v>#DIV/0!</v>
      </c>
      <c r="X231" s="16">
        <f>AVERAGEIFS(Data!F:F,Data!B:B,'DATA PREPPING'!$B$5,Data!A:A,'DATA PREPPING'!$B$18,Data!C:C,'DATA PREPPING'!T231)</f>
        <v>24338</v>
      </c>
      <c r="Y231" s="16">
        <f t="shared" si="8"/>
        <v>-24338</v>
      </c>
    </row>
    <row r="232" spans="2:25" x14ac:dyDescent="0.2">
      <c r="B232">
        <v>26383</v>
      </c>
      <c r="T232" t="s">
        <v>36</v>
      </c>
      <c r="U232" s="1">
        <f>SUMIFS(Data!E:E,Data!B:B,'DATA PREPPING'!$B$5,Data!A:A,'DATA PREPPING'!$B$18,Data!C:C,'DATA PREPPING'!T232)</f>
        <v>424092</v>
      </c>
      <c r="W232" s="15" t="e">
        <f t="shared" si="7"/>
        <v>#DIV/0!</v>
      </c>
      <c r="X232" s="16">
        <f>AVERAGEIFS(Data!F:F,Data!B:B,'DATA PREPPING'!$B$5,Data!A:A,'DATA PREPPING'!$B$18,Data!C:C,'DATA PREPPING'!T232)</f>
        <v>22945</v>
      </c>
      <c r="Y232" s="16">
        <f t="shared" si="8"/>
        <v>-22945</v>
      </c>
    </row>
    <row r="233" spans="2:25" x14ac:dyDescent="0.2">
      <c r="B233">
        <v>30457</v>
      </c>
      <c r="T233" t="s">
        <v>37</v>
      </c>
      <c r="U233" s="1">
        <f>SUMIFS(Data!E:E,Data!B:B,'DATA PREPPING'!$B$5,Data!A:A,'DATA PREPPING'!$B$18,Data!C:C,'DATA PREPPING'!T233)</f>
        <v>44621</v>
      </c>
      <c r="W233" s="15" t="e">
        <f t="shared" si="7"/>
        <v>#DIV/0!</v>
      </c>
      <c r="X233" s="16">
        <f>AVERAGEIFS(Data!F:F,Data!B:B,'DATA PREPPING'!$B$5,Data!A:A,'DATA PREPPING'!$B$18,Data!C:C,'DATA PREPPING'!T233)</f>
        <v>24733</v>
      </c>
      <c r="Y233" s="16">
        <f t="shared" si="8"/>
        <v>-24733</v>
      </c>
    </row>
    <row r="234" spans="2:25" x14ac:dyDescent="0.2">
      <c r="B234">
        <v>22254</v>
      </c>
      <c r="T234" t="s">
        <v>38</v>
      </c>
      <c r="U234" s="1">
        <f>SUMIFS(Data!E:E,Data!B:B,'DATA PREPPING'!$B$5,Data!A:A,'DATA PREPPING'!$B$18,Data!C:C,'DATA PREPPING'!T234)</f>
        <v>226959</v>
      </c>
      <c r="W234" s="15" t="e">
        <f t="shared" si="7"/>
        <v>#DIV/0!</v>
      </c>
      <c r="X234" s="16">
        <f>AVERAGEIFS(Data!F:F,Data!B:B,'DATA PREPPING'!$B$5,Data!A:A,'DATA PREPPING'!$B$18,Data!C:C,'DATA PREPPING'!T234)</f>
        <v>19677</v>
      </c>
      <c r="Y234" s="16">
        <f t="shared" si="8"/>
        <v>-19677</v>
      </c>
    </row>
    <row r="235" spans="2:25" x14ac:dyDescent="0.2">
      <c r="B235">
        <v>24167</v>
      </c>
      <c r="T235" t="s">
        <v>39</v>
      </c>
      <c r="U235" s="1">
        <f>SUMIFS(Data!E:E,Data!B:B,'DATA PREPPING'!$B$5,Data!A:A,'DATA PREPPING'!$B$18,Data!C:C,'DATA PREPPING'!T235)</f>
        <v>41000</v>
      </c>
      <c r="W235" s="15" t="e">
        <f t="shared" si="7"/>
        <v>#DIV/0!</v>
      </c>
      <c r="X235" s="16">
        <f>AVERAGEIFS(Data!F:F,Data!B:B,'DATA PREPPING'!$B$5,Data!A:A,'DATA PREPPING'!$B$18,Data!C:C,'DATA PREPPING'!T235)</f>
        <v>18829</v>
      </c>
      <c r="Y235" s="16">
        <f t="shared" si="8"/>
        <v>-18829</v>
      </c>
    </row>
    <row r="236" spans="2:25" x14ac:dyDescent="0.2">
      <c r="B236">
        <v>18380</v>
      </c>
      <c r="T236" t="s">
        <v>40</v>
      </c>
      <c r="U236" s="1">
        <f>SUMIFS(Data!E:E,Data!B:B,'DATA PREPPING'!$B$5,Data!A:A,'DATA PREPPING'!$B$18,Data!C:C,'DATA PREPPING'!T236)</f>
        <v>293033</v>
      </c>
      <c r="W236" s="15" t="e">
        <f t="shared" si="7"/>
        <v>#DIV/0!</v>
      </c>
      <c r="X236" s="16">
        <f>AVERAGEIFS(Data!F:F,Data!B:B,'DATA PREPPING'!$B$5,Data!A:A,'DATA PREPPING'!$B$18,Data!C:C,'DATA PREPPING'!T236)</f>
        <v>23771</v>
      </c>
      <c r="Y236" s="16">
        <f t="shared" si="8"/>
        <v>-23771</v>
      </c>
    </row>
    <row r="237" spans="2:25" x14ac:dyDescent="0.2">
      <c r="B237">
        <v>22154</v>
      </c>
      <c r="T237" t="s">
        <v>41</v>
      </c>
      <c r="U237" s="1">
        <f>SUMIFS(Data!E:E,Data!B:B,'DATA PREPPING'!$B$5,Data!A:A,'DATA PREPPING'!$B$18,Data!C:C,'DATA PREPPING'!T237)</f>
        <v>1178456</v>
      </c>
      <c r="W237" s="15" t="e">
        <f t="shared" si="7"/>
        <v>#DIV/0!</v>
      </c>
      <c r="X237" s="16">
        <f>AVERAGEIFS(Data!F:F,Data!B:B,'DATA PREPPING'!$B$5,Data!A:A,'DATA PREPPING'!$B$18,Data!C:C,'DATA PREPPING'!T237)</f>
        <v>23001</v>
      </c>
      <c r="Y237" s="16">
        <f t="shared" si="8"/>
        <v>-23001</v>
      </c>
    </row>
    <row r="238" spans="2:25" x14ac:dyDescent="0.2">
      <c r="B238">
        <v>21078</v>
      </c>
      <c r="T238" t="s">
        <v>42</v>
      </c>
      <c r="U238" s="1">
        <f>SUMIFS(Data!E:E,Data!B:B,'DATA PREPPING'!$B$5,Data!A:A,'DATA PREPPING'!$B$18,Data!C:C,'DATA PREPPING'!T238)</f>
        <v>133375</v>
      </c>
      <c r="W238" s="15" t="e">
        <f t="shared" si="7"/>
        <v>#DIV/0!</v>
      </c>
      <c r="X238" s="16">
        <f>AVERAGEIFS(Data!F:F,Data!B:B,'DATA PREPPING'!$B$5,Data!A:A,'DATA PREPPING'!$B$18,Data!C:C,'DATA PREPPING'!T238)</f>
        <v>21580</v>
      </c>
      <c r="Y238" s="16">
        <f t="shared" si="8"/>
        <v>-21580</v>
      </c>
    </row>
    <row r="239" spans="2:25" x14ac:dyDescent="0.2">
      <c r="B239">
        <v>18131</v>
      </c>
      <c r="T239" t="s">
        <v>43</v>
      </c>
      <c r="U239" s="1">
        <f>SUMIFS(Data!E:E,Data!B:B,'DATA PREPPING'!$B$5,Data!A:A,'DATA PREPPING'!$B$18,Data!C:C,'DATA PREPPING'!T239)</f>
        <v>25985</v>
      </c>
      <c r="W239" s="15" t="e">
        <f t="shared" si="7"/>
        <v>#DIV/0!</v>
      </c>
      <c r="X239" s="16">
        <f>AVERAGEIFS(Data!F:F,Data!B:B,'DATA PREPPING'!$B$5,Data!A:A,'DATA PREPPING'!$B$18,Data!C:C,'DATA PREPPING'!T239)</f>
        <v>26068</v>
      </c>
      <c r="Y239" s="16">
        <f t="shared" si="8"/>
        <v>-26068</v>
      </c>
    </row>
    <row r="240" spans="2:25" x14ac:dyDescent="0.2">
      <c r="B240">
        <v>34061</v>
      </c>
      <c r="T240" t="s">
        <v>44</v>
      </c>
      <c r="U240" s="1">
        <f>SUMIFS(Data!E:E,Data!B:B,'DATA PREPPING'!$B$5,Data!A:A,'DATA PREPPING'!$B$18,Data!C:C,'DATA PREPPING'!T240)</f>
        <v>322216</v>
      </c>
      <c r="W240" s="15" t="e">
        <f t="shared" si="7"/>
        <v>#DIV/0!</v>
      </c>
      <c r="X240" s="16">
        <f>AVERAGEIFS(Data!F:F,Data!B:B,'DATA PREPPING'!$B$5,Data!A:A,'DATA PREPPING'!$B$18,Data!C:C,'DATA PREPPING'!T240)</f>
        <v>22634</v>
      </c>
      <c r="Y240" s="16">
        <f t="shared" si="8"/>
        <v>-22634</v>
      </c>
    </row>
    <row r="241" spans="2:25" x14ac:dyDescent="0.2">
      <c r="B241">
        <v>24729</v>
      </c>
      <c r="T241" t="s">
        <v>45</v>
      </c>
      <c r="U241" s="1">
        <f>SUMIFS(Data!E:E,Data!B:B,'DATA PREPPING'!$B$5,Data!A:A,'DATA PREPPING'!$B$18,Data!C:C,'DATA PREPPING'!T241)</f>
        <v>255412</v>
      </c>
      <c r="W241" s="15" t="e">
        <f t="shared" si="7"/>
        <v>#DIV/0!</v>
      </c>
      <c r="X241" s="16">
        <f>AVERAGEIFS(Data!F:F,Data!B:B,'DATA PREPPING'!$B$5,Data!A:A,'DATA PREPPING'!$B$18,Data!C:C,'DATA PREPPING'!T241)</f>
        <v>26657</v>
      </c>
      <c r="Y241" s="16">
        <f t="shared" si="8"/>
        <v>-26657</v>
      </c>
    </row>
    <row r="242" spans="2:25" x14ac:dyDescent="0.2">
      <c r="B242">
        <v>28639</v>
      </c>
      <c r="T242" t="s">
        <v>46</v>
      </c>
      <c r="U242" s="1">
        <f>SUMIFS(Data!E:E,Data!B:B,'DATA PREPPING'!$B$5,Data!A:A,'DATA PREPPING'!$B$18,Data!C:C,'DATA PREPPING'!T242)</f>
        <v>61253</v>
      </c>
      <c r="W242" s="15" t="e">
        <f t="shared" si="7"/>
        <v>#DIV/0!</v>
      </c>
      <c r="X242" s="16">
        <f>AVERAGEIFS(Data!F:F,Data!B:B,'DATA PREPPING'!$B$5,Data!A:A,'DATA PREPPING'!$B$18,Data!C:C,'DATA PREPPING'!T242)</f>
        <v>18945</v>
      </c>
      <c r="Y242" s="16">
        <f t="shared" si="8"/>
        <v>-18945</v>
      </c>
    </row>
    <row r="243" spans="2:25" x14ac:dyDescent="0.2">
      <c r="B243">
        <v>19988</v>
      </c>
      <c r="T243" t="s">
        <v>47</v>
      </c>
      <c r="U243" s="1">
        <f>SUMIFS(Data!E:E,Data!B:B,'DATA PREPPING'!$B$5,Data!A:A,'DATA PREPPING'!$B$18,Data!C:C,'DATA PREPPING'!T243)</f>
        <v>227495</v>
      </c>
      <c r="W243" s="15" t="e">
        <f t="shared" si="7"/>
        <v>#DIV/0!</v>
      </c>
      <c r="X243" s="16">
        <f>AVERAGEIFS(Data!F:F,Data!B:B,'DATA PREPPING'!$B$5,Data!A:A,'DATA PREPPING'!$B$18,Data!C:C,'DATA PREPPING'!T243)</f>
        <v>19473</v>
      </c>
      <c r="Y243" s="16">
        <f t="shared" si="8"/>
        <v>-19473</v>
      </c>
    </row>
    <row r="244" spans="2:25" x14ac:dyDescent="0.2">
      <c r="B244">
        <v>36986</v>
      </c>
      <c r="T244" t="s">
        <v>48</v>
      </c>
      <c r="U244" s="1">
        <f>SUMIFS(Data!E:E,Data!B:B,'DATA PREPPING'!$B$5,Data!A:A,'DATA PREPPING'!$B$18,Data!C:C,'DATA PREPPING'!T244)</f>
        <v>32312</v>
      </c>
      <c r="W244" s="15" t="e">
        <f t="shared" si="7"/>
        <v>#DIV/0!</v>
      </c>
      <c r="X244" s="16">
        <f>AVERAGEIFS(Data!F:F,Data!B:B,'DATA PREPPING'!$B$5,Data!A:A,'DATA PREPPING'!$B$18,Data!C:C,'DATA PREPPING'!T244)</f>
        <v>23041</v>
      </c>
      <c r="Y244" s="16">
        <f t="shared" si="8"/>
        <v>-23041</v>
      </c>
    </row>
    <row r="245" spans="2:25" x14ac:dyDescent="0.2">
      <c r="B245">
        <v>21462</v>
      </c>
      <c r="T245" t="s">
        <v>1</v>
      </c>
      <c r="U245" s="1">
        <f>SUMIFS(Data!E:E,Data!B:B,'DATA PREPPING'!$B$5,Data!A:A,'DATA PREPPING'!$B$18,Data!C:C,'DATA PREPPING'!T245)</f>
        <v>178057</v>
      </c>
      <c r="W245" s="15" t="e">
        <f t="shared" si="7"/>
        <v>#DIV/0!</v>
      </c>
      <c r="X245" s="16">
        <f>AVERAGEIFS(Data!F:F,Data!B:B,'DATA PREPPING'!$B$5,Data!A:A,'DATA PREPPING'!$B$18,Data!C:C,'DATA PREPPING'!T245)</f>
        <v>18554</v>
      </c>
      <c r="Y245" s="16">
        <f t="shared" si="8"/>
        <v>-18554</v>
      </c>
    </row>
    <row r="246" spans="2:25" x14ac:dyDescent="0.2">
      <c r="B246">
        <v>19193</v>
      </c>
      <c r="T246" t="s">
        <v>2</v>
      </c>
      <c r="U246" s="1">
        <f>SUMIFS(Data!E:E,Data!B:B,'DATA PREPPING'!$B$5,Data!A:A,'DATA PREPPING'!$B$18,Data!C:C,'DATA PREPPING'!T246)</f>
        <v>274985</v>
      </c>
      <c r="W246" s="15" t="e">
        <f t="shared" si="7"/>
        <v>#DIV/0!</v>
      </c>
      <c r="X246" s="16">
        <f>AVERAGEIFS(Data!F:F,Data!B:B,'DATA PREPPING'!$B$5,Data!A:A,'DATA PREPPING'!$B$18,Data!C:C,'DATA PREPPING'!T246)</f>
        <v>26810</v>
      </c>
      <c r="Y246" s="16">
        <f t="shared" si="8"/>
        <v>-26810</v>
      </c>
    </row>
    <row r="247" spans="2:25" x14ac:dyDescent="0.2">
      <c r="B247">
        <v>21027</v>
      </c>
      <c r="T247" t="s">
        <v>3</v>
      </c>
      <c r="U247" s="1">
        <f>SUMIFS(Data!E:E,Data!B:B,'DATA PREPPING'!$B$5,Data!A:A,'DATA PREPPING'!$B$18,Data!C:C,'DATA PREPPING'!T247)</f>
        <v>106295</v>
      </c>
      <c r="W247" s="15" t="e">
        <f t="shared" si="7"/>
        <v>#DIV/0!</v>
      </c>
      <c r="X247" s="16">
        <f>AVERAGEIFS(Data!F:F,Data!B:B,'DATA PREPPING'!$B$5,Data!A:A,'DATA PREPPING'!$B$18,Data!C:C,'DATA PREPPING'!T247)</f>
        <v>18414</v>
      </c>
      <c r="Y247" s="16">
        <f t="shared" si="8"/>
        <v>-18414</v>
      </c>
    </row>
    <row r="248" spans="2:25" x14ac:dyDescent="0.2">
      <c r="B248">
        <v>19310</v>
      </c>
      <c r="T248" t="s">
        <v>4</v>
      </c>
      <c r="U248" s="1">
        <f>SUMIFS(Data!E:E,Data!B:B,'DATA PREPPING'!$B$5,Data!A:A,'DATA PREPPING'!$B$18,Data!C:C,'DATA PREPPING'!T248)</f>
        <v>1482600</v>
      </c>
      <c r="W248" s="15" t="e">
        <f t="shared" si="7"/>
        <v>#DIV/0!</v>
      </c>
      <c r="X248" s="16">
        <f>AVERAGEIFS(Data!F:F,Data!B:B,'DATA PREPPING'!$B$5,Data!A:A,'DATA PREPPING'!$B$18,Data!C:C,'DATA PREPPING'!T248)</f>
        <v>36090</v>
      </c>
      <c r="Y248" s="16">
        <f t="shared" si="8"/>
        <v>-36090</v>
      </c>
    </row>
    <row r="249" spans="2:25" x14ac:dyDescent="0.2">
      <c r="B249">
        <v>24338</v>
      </c>
      <c r="T249" t="s">
        <v>5</v>
      </c>
      <c r="U249" s="1">
        <f>SUMIFS(Data!E:E,Data!B:B,'DATA PREPPING'!$B$5,Data!A:A,'DATA PREPPING'!$B$18,Data!C:C,'DATA PREPPING'!T249)</f>
        <v>271680</v>
      </c>
      <c r="W249" s="15" t="e">
        <f t="shared" si="7"/>
        <v>#DIV/0!</v>
      </c>
      <c r="X249" s="16">
        <f>AVERAGEIFS(Data!F:F,Data!B:B,'DATA PREPPING'!$B$5,Data!A:A,'DATA PREPPING'!$B$18,Data!C:C,'DATA PREPPING'!T249)</f>
        <v>28424</v>
      </c>
      <c r="Y249" s="16">
        <f t="shared" si="8"/>
        <v>-28424</v>
      </c>
    </row>
    <row r="250" spans="2:25" x14ac:dyDescent="0.2">
      <c r="B250">
        <v>22945</v>
      </c>
      <c r="T250" t="s">
        <v>6</v>
      </c>
      <c r="U250" s="1">
        <f>SUMIFS(Data!E:E,Data!B:B,'DATA PREPPING'!$B$5,Data!A:A,'DATA PREPPING'!$B$18,Data!C:C,'DATA PREPPING'!T250)</f>
        <v>117365</v>
      </c>
      <c r="W250" s="15" t="e">
        <f t="shared" si="7"/>
        <v>#DIV/0!</v>
      </c>
      <c r="X250" s="16">
        <f>AVERAGEIFS(Data!F:F,Data!B:B,'DATA PREPPING'!$B$5,Data!A:A,'DATA PREPPING'!$B$18,Data!C:C,'DATA PREPPING'!T250)</f>
        <v>26295</v>
      </c>
      <c r="Y250" s="16">
        <f t="shared" si="8"/>
        <v>-26295</v>
      </c>
    </row>
    <row r="251" spans="2:25" x14ac:dyDescent="0.2">
      <c r="B251">
        <v>24733</v>
      </c>
      <c r="T251" t="s">
        <v>7</v>
      </c>
      <c r="U251" s="1">
        <f>SUMIFS(Data!E:E,Data!B:B,'DATA PREPPING'!$B$5,Data!A:A,'DATA PREPPING'!$B$18,Data!C:C,'DATA PREPPING'!T251)</f>
        <v>41103</v>
      </c>
      <c r="W251" s="15" t="e">
        <f t="shared" si="7"/>
        <v>#DIV/0!</v>
      </c>
      <c r="X251" s="16">
        <f>AVERAGEIFS(Data!F:F,Data!B:B,'DATA PREPPING'!$B$5,Data!A:A,'DATA PREPPING'!$B$18,Data!C:C,'DATA PREPPING'!T251)</f>
        <v>22228</v>
      </c>
      <c r="Y251" s="16">
        <f t="shared" si="8"/>
        <v>-22228</v>
      </c>
    </row>
    <row r="252" spans="2:25" x14ac:dyDescent="0.2">
      <c r="B252">
        <v>19677</v>
      </c>
      <c r="T252" t="s">
        <v>8</v>
      </c>
      <c r="U252" s="1">
        <f>SUMIFS(Data!E:E,Data!B:B,'DATA PREPPING'!$B$5,Data!A:A,'DATA PREPPING'!$B$18,Data!C:C,'DATA PREPPING'!T252)</f>
        <v>1007574</v>
      </c>
      <c r="W252" s="15" t="e">
        <f t="shared" si="7"/>
        <v>#DIV/0!</v>
      </c>
      <c r="X252" s="16">
        <f>AVERAGEIFS(Data!F:F,Data!B:B,'DATA PREPPING'!$B$5,Data!A:A,'DATA PREPPING'!$B$18,Data!C:C,'DATA PREPPING'!T252)</f>
        <v>27709</v>
      </c>
      <c r="Y252" s="16">
        <f t="shared" si="8"/>
        <v>-27709</v>
      </c>
    </row>
    <row r="253" spans="2:25" x14ac:dyDescent="0.2">
      <c r="B253">
        <v>18829</v>
      </c>
      <c r="T253" t="s">
        <v>9</v>
      </c>
      <c r="U253" s="1">
        <f>SUMIFS(Data!E:E,Data!B:B,'DATA PREPPING'!$B$5,Data!A:A,'DATA PREPPING'!$B$18,Data!C:C,'DATA PREPPING'!T253)</f>
        <v>414059</v>
      </c>
      <c r="W253" s="15" t="e">
        <f t="shared" si="7"/>
        <v>#DIV/0!</v>
      </c>
      <c r="X253" s="16">
        <f>AVERAGEIFS(Data!F:F,Data!B:B,'DATA PREPPING'!$B$5,Data!A:A,'DATA PREPPING'!$B$18,Data!C:C,'DATA PREPPING'!T253)</f>
        <v>22009</v>
      </c>
      <c r="Y253" s="16">
        <f t="shared" si="8"/>
        <v>-22009</v>
      </c>
    </row>
    <row r="254" spans="2:25" x14ac:dyDescent="0.2">
      <c r="B254">
        <v>23771</v>
      </c>
      <c r="T254" t="s">
        <v>10</v>
      </c>
      <c r="U254" s="1">
        <f>SUMIFS(Data!E:E,Data!B:B,'DATA PREPPING'!$B$5,Data!A:A,'DATA PREPPING'!$B$18,Data!C:C,'DATA PREPPING'!T254)</f>
        <v>74574</v>
      </c>
      <c r="W254" s="15" t="e">
        <f t="shared" si="7"/>
        <v>#DIV/0!</v>
      </c>
      <c r="X254" s="16">
        <f>AVERAGEIFS(Data!F:F,Data!B:B,'DATA PREPPING'!$B$5,Data!A:A,'DATA PREPPING'!$B$18,Data!C:C,'DATA PREPPING'!T254)</f>
        <v>18637</v>
      </c>
      <c r="Y254" s="16">
        <f t="shared" si="8"/>
        <v>-18637</v>
      </c>
    </row>
    <row r="255" spans="2:25" x14ac:dyDescent="0.2">
      <c r="B255">
        <v>23001</v>
      </c>
      <c r="T255" t="s">
        <v>11</v>
      </c>
      <c r="U255" s="1">
        <f>SUMIFS(Data!E:E,Data!B:B,'DATA PREPPING'!$B$5,Data!A:A,'DATA PREPPING'!$B$18,Data!C:C,'DATA PREPPING'!T255)</f>
        <v>462216</v>
      </c>
      <c r="W255" s="15" t="e">
        <f t="shared" si="7"/>
        <v>#DIV/0!</v>
      </c>
      <c r="X255" s="16">
        <f>AVERAGEIFS(Data!F:F,Data!B:B,'DATA PREPPING'!$B$5,Data!A:A,'DATA PREPPING'!$B$18,Data!C:C,'DATA PREPPING'!T255)</f>
        <v>25054</v>
      </c>
      <c r="Y255" s="16">
        <f t="shared" si="8"/>
        <v>-25054</v>
      </c>
    </row>
    <row r="256" spans="2:25" x14ac:dyDescent="0.2">
      <c r="B256">
        <v>21580</v>
      </c>
      <c r="T256" t="s">
        <v>12</v>
      </c>
      <c r="U256" s="1">
        <f>SUMIFS(Data!E:E,Data!B:B,'DATA PREPPING'!$B$5,Data!A:A,'DATA PREPPING'!$B$18,Data!C:C,'DATA PREPPING'!T256)</f>
        <v>263892</v>
      </c>
      <c r="W256" s="15" t="e">
        <f t="shared" si="7"/>
        <v>#DIV/0!</v>
      </c>
      <c r="X256" s="16">
        <f>AVERAGEIFS(Data!F:F,Data!B:B,'DATA PREPPING'!$B$5,Data!A:A,'DATA PREPPING'!$B$18,Data!C:C,'DATA PREPPING'!T256)</f>
        <v>20493</v>
      </c>
      <c r="Y256" s="16">
        <f t="shared" si="8"/>
        <v>-20493</v>
      </c>
    </row>
    <row r="257" spans="2:25" x14ac:dyDescent="0.2">
      <c r="B257">
        <v>26068</v>
      </c>
      <c r="T257" t="s">
        <v>13</v>
      </c>
      <c r="U257" s="1">
        <f>SUMIFS(Data!E:E,Data!B:B,'DATA PREPPING'!$B$5,Data!A:A,'DATA PREPPING'!$B$18,Data!C:C,'DATA PREPPING'!T257)</f>
        <v>118383</v>
      </c>
      <c r="W257" s="15" t="e">
        <f t="shared" si="7"/>
        <v>#DIV/0!</v>
      </c>
      <c r="X257" s="16">
        <f>AVERAGEIFS(Data!F:F,Data!B:B,'DATA PREPPING'!$B$5,Data!A:A,'DATA PREPPING'!$B$18,Data!C:C,'DATA PREPPING'!T257)</f>
        <v>18002</v>
      </c>
      <c r="Y257" s="16">
        <f t="shared" si="8"/>
        <v>-18002</v>
      </c>
    </row>
    <row r="258" spans="2:25" x14ac:dyDescent="0.2">
      <c r="B258">
        <v>22634</v>
      </c>
      <c r="T258" t="s">
        <v>14</v>
      </c>
      <c r="U258" s="1">
        <f>SUMIFS(Data!E:E,Data!B:B,'DATA PREPPING'!$B$5,Data!A:A,'DATA PREPPING'!$B$18,Data!C:C,'DATA PREPPING'!T258)</f>
        <v>110526</v>
      </c>
      <c r="W258" s="15" t="e">
        <f t="shared" si="7"/>
        <v>#DIV/0!</v>
      </c>
      <c r="X258" s="16">
        <f>AVERAGEIFS(Data!F:F,Data!B:B,'DATA PREPPING'!$B$5,Data!A:A,'DATA PREPPING'!$B$18,Data!C:C,'DATA PREPPING'!T258)</f>
        <v>18088</v>
      </c>
      <c r="Y258" s="16">
        <f t="shared" si="8"/>
        <v>-18088</v>
      </c>
    </row>
    <row r="259" spans="2:25" x14ac:dyDescent="0.2">
      <c r="B259">
        <v>26657</v>
      </c>
      <c r="T259" t="s">
        <v>15</v>
      </c>
      <c r="U259" s="1">
        <f>SUMIFS(Data!E:E,Data!B:B,'DATA PREPPING'!$B$5,Data!A:A,'DATA PREPPING'!$B$18,Data!C:C,'DATA PREPPING'!T259)</f>
        <v>165335</v>
      </c>
      <c r="W259" s="15" t="e">
        <f t="shared" si="7"/>
        <v>#DIV/0!</v>
      </c>
      <c r="X259" s="16">
        <f>AVERAGEIFS(Data!F:F,Data!B:B,'DATA PREPPING'!$B$5,Data!A:A,'DATA PREPPING'!$B$18,Data!C:C,'DATA PREPPING'!T259)</f>
        <v>19522</v>
      </c>
      <c r="Y259" s="16">
        <f t="shared" si="8"/>
        <v>-19522</v>
      </c>
    </row>
    <row r="260" spans="2:25" x14ac:dyDescent="0.2">
      <c r="B260">
        <v>18945</v>
      </c>
      <c r="T260" t="s">
        <v>16</v>
      </c>
      <c r="U260" s="1">
        <f>SUMIFS(Data!E:E,Data!B:B,'DATA PREPPING'!$B$5,Data!A:A,'DATA PREPPING'!$B$18,Data!C:C,'DATA PREPPING'!T260)</f>
        <v>188383</v>
      </c>
      <c r="W260" s="15" t="e">
        <f t="shared" si="7"/>
        <v>#DIV/0!</v>
      </c>
      <c r="X260" s="16">
        <f>AVERAGEIFS(Data!F:F,Data!B:B,'DATA PREPPING'!$B$5,Data!A:A,'DATA PREPPING'!$B$18,Data!C:C,'DATA PREPPING'!T260)</f>
        <v>22216</v>
      </c>
      <c r="Y260" s="16">
        <f t="shared" si="8"/>
        <v>-22216</v>
      </c>
    </row>
    <row r="261" spans="2:25" x14ac:dyDescent="0.2">
      <c r="B261">
        <v>19473</v>
      </c>
      <c r="T261" t="s">
        <v>17</v>
      </c>
      <c r="U261" s="1">
        <f>SUMIFS(Data!E:E,Data!B:B,'DATA PREPPING'!$B$5,Data!A:A,'DATA PREPPING'!$B$18,Data!C:C,'DATA PREPPING'!T261)</f>
        <v>51781</v>
      </c>
      <c r="W261" s="15" t="e">
        <f t="shared" si="7"/>
        <v>#DIV/0!</v>
      </c>
      <c r="X261" s="16">
        <f>AVERAGEIFS(Data!F:F,Data!B:B,'DATA PREPPING'!$B$5,Data!A:A,'DATA PREPPING'!$B$18,Data!C:C,'DATA PREPPING'!T261)</f>
        <v>25112</v>
      </c>
      <c r="Y261" s="16">
        <f t="shared" si="8"/>
        <v>-25112</v>
      </c>
    </row>
    <row r="262" spans="2:25" x14ac:dyDescent="0.2">
      <c r="B262">
        <v>23041</v>
      </c>
      <c r="T262" t="s">
        <v>18</v>
      </c>
      <c r="U262" s="1">
        <f>SUMIFS(Data!E:E,Data!B:B,'DATA PREPPING'!$B$5,Data!A:A,'DATA PREPPING'!$B$18,Data!C:C,'DATA PREPPING'!T262)</f>
        <v>210848</v>
      </c>
      <c r="W262" s="15" t="e">
        <f t="shared" ref="W262:W325" si="9">U262/V262*1000</f>
        <v>#DIV/0!</v>
      </c>
      <c r="X262" s="16">
        <f>AVERAGEIFS(Data!F:F,Data!B:B,'DATA PREPPING'!$B$5,Data!A:A,'DATA PREPPING'!$B$18,Data!C:C,'DATA PREPPING'!T262)</f>
        <v>26383</v>
      </c>
      <c r="Y262" s="16">
        <f t="shared" ref="Y262:Y325" si="10">IF($Y$4=$X$4,-X262,W262)</f>
        <v>-26383</v>
      </c>
    </row>
    <row r="263" spans="2:25" x14ac:dyDescent="0.2">
      <c r="B263">
        <v>18554</v>
      </c>
      <c r="T263" t="s">
        <v>19</v>
      </c>
      <c r="U263" s="1">
        <f>SUMIFS(Data!E:E,Data!B:B,'DATA PREPPING'!$B$5,Data!A:A,'DATA PREPPING'!$B$18,Data!C:C,'DATA PREPPING'!T263)</f>
        <v>262049</v>
      </c>
      <c r="W263" s="15" t="e">
        <f t="shared" si="9"/>
        <v>#DIV/0!</v>
      </c>
      <c r="X263" s="16">
        <f>AVERAGEIFS(Data!F:F,Data!B:B,'DATA PREPPING'!$B$5,Data!A:A,'DATA PREPPING'!$B$18,Data!C:C,'DATA PREPPING'!T263)</f>
        <v>30457</v>
      </c>
      <c r="Y263" s="16">
        <f t="shared" si="10"/>
        <v>-30457</v>
      </c>
    </row>
    <row r="264" spans="2:25" x14ac:dyDescent="0.2">
      <c r="B264">
        <v>26810</v>
      </c>
      <c r="T264" t="s">
        <v>20</v>
      </c>
      <c r="U264" s="1">
        <f>SUMIFS(Data!E:E,Data!B:B,'DATA PREPPING'!$B$5,Data!A:A,'DATA PREPPING'!$B$18,Data!C:C,'DATA PREPPING'!T264)</f>
        <v>323435</v>
      </c>
      <c r="W264" s="15" t="e">
        <f t="shared" si="9"/>
        <v>#DIV/0!</v>
      </c>
      <c r="X264" s="16">
        <f>AVERAGEIFS(Data!F:F,Data!B:B,'DATA PREPPING'!$B$5,Data!A:A,'DATA PREPPING'!$B$18,Data!C:C,'DATA PREPPING'!T264)</f>
        <v>22254</v>
      </c>
      <c r="Y264" s="16">
        <f t="shared" si="10"/>
        <v>-22254</v>
      </c>
    </row>
    <row r="265" spans="2:25" x14ac:dyDescent="0.2">
      <c r="B265">
        <v>18414</v>
      </c>
      <c r="T265" t="s">
        <v>21</v>
      </c>
      <c r="U265" s="1">
        <f>SUMIFS(Data!E:E,Data!B:B,'DATA PREPPING'!$B$5,Data!A:A,'DATA PREPPING'!$B$18,Data!C:C,'DATA PREPPING'!T265)</f>
        <v>204519</v>
      </c>
      <c r="W265" s="15" t="e">
        <f t="shared" si="9"/>
        <v>#DIV/0!</v>
      </c>
      <c r="X265" s="16">
        <f>AVERAGEIFS(Data!F:F,Data!B:B,'DATA PREPPING'!$B$5,Data!A:A,'DATA PREPPING'!$B$18,Data!C:C,'DATA PREPPING'!T265)</f>
        <v>24167</v>
      </c>
      <c r="Y265" s="16">
        <f t="shared" si="10"/>
        <v>-24167</v>
      </c>
    </row>
    <row r="266" spans="2:25" x14ac:dyDescent="0.2">
      <c r="B266">
        <v>36090</v>
      </c>
      <c r="T266" t="s">
        <v>22</v>
      </c>
      <c r="U266" s="1">
        <f>SUMIFS(Data!E:E,Data!B:B,'DATA PREPPING'!$B$5,Data!A:A,'DATA PREPPING'!$B$18,Data!C:C,'DATA PREPPING'!T266)</f>
        <v>118107</v>
      </c>
      <c r="W266" s="15" t="e">
        <f t="shared" si="9"/>
        <v>#DIV/0!</v>
      </c>
      <c r="X266" s="16">
        <f>AVERAGEIFS(Data!F:F,Data!B:B,'DATA PREPPING'!$B$5,Data!A:A,'DATA PREPPING'!$B$18,Data!C:C,'DATA PREPPING'!T266)</f>
        <v>18380</v>
      </c>
      <c r="Y266" s="16">
        <f t="shared" si="10"/>
        <v>-18380</v>
      </c>
    </row>
    <row r="267" spans="2:25" x14ac:dyDescent="0.2">
      <c r="B267">
        <v>28424</v>
      </c>
      <c r="T267" t="s">
        <v>23</v>
      </c>
      <c r="U267" s="1">
        <f>SUMIFS(Data!E:E,Data!B:B,'DATA PREPPING'!$B$5,Data!A:A,'DATA PREPPING'!$B$18,Data!C:C,'DATA PREPPING'!T267)</f>
        <v>253244</v>
      </c>
      <c r="W267" s="15" t="e">
        <f t="shared" si="9"/>
        <v>#DIV/0!</v>
      </c>
      <c r="X267" s="16">
        <f>AVERAGEIFS(Data!F:F,Data!B:B,'DATA PREPPING'!$B$5,Data!A:A,'DATA PREPPING'!$B$18,Data!C:C,'DATA PREPPING'!T267)</f>
        <v>22154</v>
      </c>
      <c r="Y267" s="16">
        <f t="shared" si="10"/>
        <v>-22154</v>
      </c>
    </row>
    <row r="268" spans="2:25" x14ac:dyDescent="0.2">
      <c r="B268">
        <v>26295</v>
      </c>
      <c r="T268" t="s">
        <v>24</v>
      </c>
      <c r="U268" s="1">
        <f>SUMIFS(Data!E:E,Data!B:B,'DATA PREPPING'!$B$5,Data!A:A,'DATA PREPPING'!$B$18,Data!C:C,'DATA PREPPING'!T268)</f>
        <v>58811</v>
      </c>
      <c r="W268" s="15" t="e">
        <f t="shared" si="9"/>
        <v>#DIV/0!</v>
      </c>
      <c r="X268" s="16">
        <f>AVERAGEIFS(Data!F:F,Data!B:B,'DATA PREPPING'!$B$5,Data!A:A,'DATA PREPPING'!$B$18,Data!C:C,'DATA PREPPING'!T268)</f>
        <v>21078</v>
      </c>
      <c r="Y268" s="16">
        <f t="shared" si="10"/>
        <v>-21078</v>
      </c>
    </row>
    <row r="269" spans="2:25" x14ac:dyDescent="0.2">
      <c r="B269">
        <v>22228</v>
      </c>
      <c r="T269" t="s">
        <v>25</v>
      </c>
      <c r="U269" s="1">
        <f>SUMIFS(Data!E:E,Data!B:B,'DATA PREPPING'!$B$5,Data!A:A,'DATA PREPPING'!$B$18,Data!C:C,'DATA PREPPING'!T269)</f>
        <v>79529</v>
      </c>
      <c r="W269" s="15" t="e">
        <f t="shared" si="9"/>
        <v>#DIV/0!</v>
      </c>
      <c r="X269" s="16">
        <f>AVERAGEIFS(Data!F:F,Data!B:B,'DATA PREPPING'!$B$5,Data!A:A,'DATA PREPPING'!$B$18,Data!C:C,'DATA PREPPING'!T269)</f>
        <v>18131</v>
      </c>
      <c r="Y269" s="16">
        <f t="shared" si="10"/>
        <v>-18131</v>
      </c>
    </row>
    <row r="270" spans="2:25" x14ac:dyDescent="0.2">
      <c r="B270">
        <v>27709</v>
      </c>
      <c r="T270" t="s">
        <v>26</v>
      </c>
      <c r="U270" s="1">
        <f>SUMIFS(Data!E:E,Data!B:B,'DATA PREPPING'!$B$5,Data!A:A,'DATA PREPPING'!$B$18,Data!C:C,'DATA PREPPING'!T270)</f>
        <v>255447</v>
      </c>
      <c r="W270" s="15" t="e">
        <f t="shared" si="9"/>
        <v>#DIV/0!</v>
      </c>
      <c r="X270" s="16">
        <f>AVERAGEIFS(Data!F:F,Data!B:B,'DATA PREPPING'!$B$5,Data!A:A,'DATA PREPPING'!$B$18,Data!C:C,'DATA PREPPING'!T270)</f>
        <v>34061</v>
      </c>
      <c r="Y270" s="16">
        <f t="shared" si="10"/>
        <v>-34061</v>
      </c>
    </row>
    <row r="271" spans="2:25" x14ac:dyDescent="0.2">
      <c r="B271">
        <v>22009</v>
      </c>
      <c r="T271" t="s">
        <v>27</v>
      </c>
      <c r="U271" s="1">
        <f>SUMIFS(Data!E:E,Data!B:B,'DATA PREPPING'!$B$5,Data!A:A,'DATA PREPPING'!$B$18,Data!C:C,'DATA PREPPING'!T271)</f>
        <v>57132</v>
      </c>
      <c r="W271" s="15" t="e">
        <f t="shared" si="9"/>
        <v>#DIV/0!</v>
      </c>
      <c r="X271" s="16">
        <f>AVERAGEIFS(Data!F:F,Data!B:B,'DATA PREPPING'!$B$5,Data!A:A,'DATA PREPPING'!$B$18,Data!C:C,'DATA PREPPING'!T271)</f>
        <v>24729</v>
      </c>
      <c r="Y271" s="16">
        <f t="shared" si="10"/>
        <v>-24729</v>
      </c>
    </row>
    <row r="272" spans="2:25" x14ac:dyDescent="0.2">
      <c r="B272">
        <v>18637</v>
      </c>
      <c r="T272" t="s">
        <v>28</v>
      </c>
      <c r="U272" s="1">
        <f>SUMIFS(Data!E:E,Data!B:B,'DATA PREPPING'!$B$5,Data!A:A,'DATA PREPPING'!$B$18,Data!C:C,'DATA PREPPING'!T272)</f>
        <v>281546</v>
      </c>
      <c r="W272" s="15" t="e">
        <f t="shared" si="9"/>
        <v>#DIV/0!</v>
      </c>
      <c r="X272" s="16">
        <f>AVERAGEIFS(Data!F:F,Data!B:B,'DATA PREPPING'!$B$5,Data!A:A,'DATA PREPPING'!$B$18,Data!C:C,'DATA PREPPING'!T272)</f>
        <v>28639</v>
      </c>
      <c r="Y272" s="16">
        <f t="shared" si="10"/>
        <v>-28639</v>
      </c>
    </row>
    <row r="273" spans="2:25" x14ac:dyDescent="0.2">
      <c r="B273">
        <v>25054</v>
      </c>
      <c r="T273" t="s">
        <v>29</v>
      </c>
      <c r="U273" s="1">
        <f>SUMIFS(Data!E:E,Data!B:B,'DATA PREPPING'!$B$5,Data!A:A,'DATA PREPPING'!$B$18,Data!C:C,'DATA PREPPING'!T273)</f>
        <v>78539</v>
      </c>
      <c r="W273" s="15" t="e">
        <f t="shared" si="9"/>
        <v>#DIV/0!</v>
      </c>
      <c r="X273" s="16">
        <f>AVERAGEIFS(Data!F:F,Data!B:B,'DATA PREPPING'!$B$5,Data!A:A,'DATA PREPPING'!$B$18,Data!C:C,'DATA PREPPING'!T273)</f>
        <v>19988</v>
      </c>
      <c r="Y273" s="16">
        <f t="shared" si="10"/>
        <v>-19988</v>
      </c>
    </row>
    <row r="274" spans="2:25" x14ac:dyDescent="0.2">
      <c r="B274">
        <v>20493</v>
      </c>
      <c r="T274" t="s">
        <v>30</v>
      </c>
      <c r="U274" s="1">
        <f>SUMIFS(Data!E:E,Data!B:B,'DATA PREPPING'!$B$5,Data!A:A,'DATA PREPPING'!$B$18,Data!C:C,'DATA PREPPING'!T274)</f>
        <v>632760</v>
      </c>
      <c r="W274" s="15" t="e">
        <f t="shared" si="9"/>
        <v>#DIV/0!</v>
      </c>
      <c r="X274" s="16">
        <f>AVERAGEIFS(Data!F:F,Data!B:B,'DATA PREPPING'!$B$5,Data!A:A,'DATA PREPPING'!$B$18,Data!C:C,'DATA PREPPING'!T274)</f>
        <v>36986</v>
      </c>
      <c r="Y274" s="16">
        <f t="shared" si="10"/>
        <v>-36986</v>
      </c>
    </row>
    <row r="275" spans="2:25" x14ac:dyDescent="0.2">
      <c r="B275">
        <v>18002</v>
      </c>
      <c r="T275" t="s">
        <v>31</v>
      </c>
      <c r="U275" s="1">
        <f>SUMIFS(Data!E:E,Data!B:B,'DATA PREPPING'!$B$5,Data!A:A,'DATA PREPPING'!$B$18,Data!C:C,'DATA PREPPING'!T275)</f>
        <v>420420</v>
      </c>
      <c r="W275" s="15" t="e">
        <f t="shared" si="9"/>
        <v>#DIV/0!</v>
      </c>
      <c r="X275" s="16">
        <f>AVERAGEIFS(Data!F:F,Data!B:B,'DATA PREPPING'!$B$5,Data!A:A,'DATA PREPPING'!$B$18,Data!C:C,'DATA PREPPING'!T275)</f>
        <v>21462</v>
      </c>
      <c r="Y275" s="16">
        <f t="shared" si="10"/>
        <v>-21462</v>
      </c>
    </row>
    <row r="276" spans="2:25" x14ac:dyDescent="0.2">
      <c r="B276">
        <v>18088</v>
      </c>
      <c r="T276" t="s">
        <v>32</v>
      </c>
      <c r="U276" s="1">
        <f>SUMIFS(Data!E:E,Data!B:B,'DATA PREPPING'!$B$5,Data!A:A,'DATA PREPPING'!$B$18,Data!C:C,'DATA PREPPING'!T276)</f>
        <v>34228</v>
      </c>
      <c r="W276" s="15" t="e">
        <f t="shared" si="9"/>
        <v>#DIV/0!</v>
      </c>
      <c r="X276" s="16">
        <f>AVERAGEIFS(Data!F:F,Data!B:B,'DATA PREPPING'!$B$5,Data!A:A,'DATA PREPPING'!$B$18,Data!C:C,'DATA PREPPING'!T276)</f>
        <v>19193</v>
      </c>
      <c r="Y276" s="16">
        <f t="shared" si="10"/>
        <v>-19193</v>
      </c>
    </row>
    <row r="277" spans="2:25" x14ac:dyDescent="0.2">
      <c r="B277">
        <v>19522</v>
      </c>
      <c r="T277" t="s">
        <v>33</v>
      </c>
      <c r="U277" s="1">
        <f>SUMIFS(Data!E:E,Data!B:B,'DATA PREPPING'!$B$5,Data!A:A,'DATA PREPPING'!$B$18,Data!C:C,'DATA PREPPING'!T277)</f>
        <v>466069</v>
      </c>
      <c r="W277" s="15" t="e">
        <f t="shared" si="9"/>
        <v>#DIV/0!</v>
      </c>
      <c r="X277" s="16">
        <f>AVERAGEIFS(Data!F:F,Data!B:B,'DATA PREPPING'!$B$5,Data!A:A,'DATA PREPPING'!$B$18,Data!C:C,'DATA PREPPING'!T277)</f>
        <v>21027</v>
      </c>
      <c r="Y277" s="16">
        <f t="shared" si="10"/>
        <v>-21027</v>
      </c>
    </row>
    <row r="278" spans="2:25" x14ac:dyDescent="0.2">
      <c r="B278">
        <v>22216</v>
      </c>
      <c r="T278" t="s">
        <v>34</v>
      </c>
      <c r="U278" s="1">
        <f>SUMIFS(Data!E:E,Data!B:B,'DATA PREPPING'!$B$5,Data!A:A,'DATA PREPPING'!$B$18,Data!C:C,'DATA PREPPING'!T278)</f>
        <v>156230</v>
      </c>
      <c r="W278" s="15" t="e">
        <f t="shared" si="9"/>
        <v>#DIV/0!</v>
      </c>
      <c r="X278" s="16">
        <f>AVERAGEIFS(Data!F:F,Data!B:B,'DATA PREPPING'!$B$5,Data!A:A,'DATA PREPPING'!$B$18,Data!C:C,'DATA PREPPING'!T278)</f>
        <v>19310</v>
      </c>
      <c r="Y278" s="16">
        <f t="shared" si="10"/>
        <v>-19310</v>
      </c>
    </row>
    <row r="279" spans="2:25" x14ac:dyDescent="0.2">
      <c r="B279">
        <v>25112</v>
      </c>
      <c r="T279" t="s">
        <v>35</v>
      </c>
      <c r="U279" s="1">
        <f>SUMIFS(Data!E:E,Data!B:B,'DATA PREPPING'!$B$5,Data!A:A,'DATA PREPPING'!$B$18,Data!C:C,'DATA PREPPING'!T279)</f>
        <v>161570</v>
      </c>
      <c r="W279" s="15" t="e">
        <f t="shared" si="9"/>
        <v>#DIV/0!</v>
      </c>
      <c r="X279" s="16">
        <f>AVERAGEIFS(Data!F:F,Data!B:B,'DATA PREPPING'!$B$5,Data!A:A,'DATA PREPPING'!$B$18,Data!C:C,'DATA PREPPING'!T279)</f>
        <v>24338</v>
      </c>
      <c r="Y279" s="16">
        <f t="shared" si="10"/>
        <v>-24338</v>
      </c>
    </row>
    <row r="280" spans="2:25" x14ac:dyDescent="0.2">
      <c r="B280">
        <v>26383</v>
      </c>
      <c r="T280" t="s">
        <v>36</v>
      </c>
      <c r="U280" s="1">
        <f>SUMIFS(Data!E:E,Data!B:B,'DATA PREPPING'!$B$5,Data!A:A,'DATA PREPPING'!$B$18,Data!C:C,'DATA PREPPING'!T280)</f>
        <v>424092</v>
      </c>
      <c r="W280" s="15" t="e">
        <f t="shared" si="9"/>
        <v>#DIV/0!</v>
      </c>
      <c r="X280" s="16">
        <f>AVERAGEIFS(Data!F:F,Data!B:B,'DATA PREPPING'!$B$5,Data!A:A,'DATA PREPPING'!$B$18,Data!C:C,'DATA PREPPING'!T280)</f>
        <v>22945</v>
      </c>
      <c r="Y280" s="16">
        <f t="shared" si="10"/>
        <v>-22945</v>
      </c>
    </row>
    <row r="281" spans="2:25" x14ac:dyDescent="0.2">
      <c r="B281">
        <v>30457</v>
      </c>
      <c r="T281" t="s">
        <v>37</v>
      </c>
      <c r="U281" s="1">
        <f>SUMIFS(Data!E:E,Data!B:B,'DATA PREPPING'!$B$5,Data!A:A,'DATA PREPPING'!$B$18,Data!C:C,'DATA PREPPING'!T281)</f>
        <v>44621</v>
      </c>
      <c r="W281" s="15" t="e">
        <f t="shared" si="9"/>
        <v>#DIV/0!</v>
      </c>
      <c r="X281" s="16">
        <f>AVERAGEIFS(Data!F:F,Data!B:B,'DATA PREPPING'!$B$5,Data!A:A,'DATA PREPPING'!$B$18,Data!C:C,'DATA PREPPING'!T281)</f>
        <v>24733</v>
      </c>
      <c r="Y281" s="16">
        <f t="shared" si="10"/>
        <v>-24733</v>
      </c>
    </row>
    <row r="282" spans="2:25" x14ac:dyDescent="0.2">
      <c r="B282">
        <v>22254</v>
      </c>
      <c r="T282" t="s">
        <v>38</v>
      </c>
      <c r="U282" s="1">
        <f>SUMIFS(Data!E:E,Data!B:B,'DATA PREPPING'!$B$5,Data!A:A,'DATA PREPPING'!$B$18,Data!C:C,'DATA PREPPING'!T282)</f>
        <v>226959</v>
      </c>
      <c r="W282" s="15" t="e">
        <f t="shared" si="9"/>
        <v>#DIV/0!</v>
      </c>
      <c r="X282" s="16">
        <f>AVERAGEIFS(Data!F:F,Data!B:B,'DATA PREPPING'!$B$5,Data!A:A,'DATA PREPPING'!$B$18,Data!C:C,'DATA PREPPING'!T282)</f>
        <v>19677</v>
      </c>
      <c r="Y282" s="16">
        <f t="shared" si="10"/>
        <v>-19677</v>
      </c>
    </row>
    <row r="283" spans="2:25" x14ac:dyDescent="0.2">
      <c r="B283">
        <v>24167</v>
      </c>
      <c r="T283" t="s">
        <v>39</v>
      </c>
      <c r="U283" s="1">
        <f>SUMIFS(Data!E:E,Data!B:B,'DATA PREPPING'!$B$5,Data!A:A,'DATA PREPPING'!$B$18,Data!C:C,'DATA PREPPING'!T283)</f>
        <v>41000</v>
      </c>
      <c r="W283" s="15" t="e">
        <f t="shared" si="9"/>
        <v>#DIV/0!</v>
      </c>
      <c r="X283" s="16">
        <f>AVERAGEIFS(Data!F:F,Data!B:B,'DATA PREPPING'!$B$5,Data!A:A,'DATA PREPPING'!$B$18,Data!C:C,'DATA PREPPING'!T283)</f>
        <v>18829</v>
      </c>
      <c r="Y283" s="16">
        <f t="shared" si="10"/>
        <v>-18829</v>
      </c>
    </row>
    <row r="284" spans="2:25" x14ac:dyDescent="0.2">
      <c r="B284">
        <v>18380</v>
      </c>
      <c r="T284" t="s">
        <v>40</v>
      </c>
      <c r="U284" s="1">
        <f>SUMIFS(Data!E:E,Data!B:B,'DATA PREPPING'!$B$5,Data!A:A,'DATA PREPPING'!$B$18,Data!C:C,'DATA PREPPING'!T284)</f>
        <v>293033</v>
      </c>
      <c r="W284" s="15" t="e">
        <f t="shared" si="9"/>
        <v>#DIV/0!</v>
      </c>
      <c r="X284" s="16">
        <f>AVERAGEIFS(Data!F:F,Data!B:B,'DATA PREPPING'!$B$5,Data!A:A,'DATA PREPPING'!$B$18,Data!C:C,'DATA PREPPING'!T284)</f>
        <v>23771</v>
      </c>
      <c r="Y284" s="16">
        <f t="shared" si="10"/>
        <v>-23771</v>
      </c>
    </row>
    <row r="285" spans="2:25" x14ac:dyDescent="0.2">
      <c r="B285">
        <v>22154</v>
      </c>
      <c r="T285" t="s">
        <v>41</v>
      </c>
      <c r="U285" s="1">
        <f>SUMIFS(Data!E:E,Data!B:B,'DATA PREPPING'!$B$5,Data!A:A,'DATA PREPPING'!$B$18,Data!C:C,'DATA PREPPING'!T285)</f>
        <v>1178456</v>
      </c>
      <c r="W285" s="15" t="e">
        <f t="shared" si="9"/>
        <v>#DIV/0!</v>
      </c>
      <c r="X285" s="16">
        <f>AVERAGEIFS(Data!F:F,Data!B:B,'DATA PREPPING'!$B$5,Data!A:A,'DATA PREPPING'!$B$18,Data!C:C,'DATA PREPPING'!T285)</f>
        <v>23001</v>
      </c>
      <c r="Y285" s="16">
        <f t="shared" si="10"/>
        <v>-23001</v>
      </c>
    </row>
    <row r="286" spans="2:25" x14ac:dyDescent="0.2">
      <c r="B286">
        <v>21078</v>
      </c>
      <c r="T286" t="s">
        <v>42</v>
      </c>
      <c r="U286" s="1">
        <f>SUMIFS(Data!E:E,Data!B:B,'DATA PREPPING'!$B$5,Data!A:A,'DATA PREPPING'!$B$18,Data!C:C,'DATA PREPPING'!T286)</f>
        <v>133375</v>
      </c>
      <c r="W286" s="15" t="e">
        <f t="shared" si="9"/>
        <v>#DIV/0!</v>
      </c>
      <c r="X286" s="16">
        <f>AVERAGEIFS(Data!F:F,Data!B:B,'DATA PREPPING'!$B$5,Data!A:A,'DATA PREPPING'!$B$18,Data!C:C,'DATA PREPPING'!T286)</f>
        <v>21580</v>
      </c>
      <c r="Y286" s="16">
        <f t="shared" si="10"/>
        <v>-21580</v>
      </c>
    </row>
    <row r="287" spans="2:25" x14ac:dyDescent="0.2">
      <c r="B287">
        <v>18131</v>
      </c>
      <c r="T287" t="s">
        <v>43</v>
      </c>
      <c r="U287" s="1">
        <f>SUMIFS(Data!E:E,Data!B:B,'DATA PREPPING'!$B$5,Data!A:A,'DATA PREPPING'!$B$18,Data!C:C,'DATA PREPPING'!T287)</f>
        <v>25985</v>
      </c>
      <c r="W287" s="15" t="e">
        <f t="shared" si="9"/>
        <v>#DIV/0!</v>
      </c>
      <c r="X287" s="16">
        <f>AVERAGEIFS(Data!F:F,Data!B:B,'DATA PREPPING'!$B$5,Data!A:A,'DATA PREPPING'!$B$18,Data!C:C,'DATA PREPPING'!T287)</f>
        <v>26068</v>
      </c>
      <c r="Y287" s="16">
        <f t="shared" si="10"/>
        <v>-26068</v>
      </c>
    </row>
    <row r="288" spans="2:25" x14ac:dyDescent="0.2">
      <c r="B288">
        <v>34061</v>
      </c>
      <c r="T288" t="s">
        <v>44</v>
      </c>
      <c r="U288" s="1">
        <f>SUMIFS(Data!E:E,Data!B:B,'DATA PREPPING'!$B$5,Data!A:A,'DATA PREPPING'!$B$18,Data!C:C,'DATA PREPPING'!T288)</f>
        <v>322216</v>
      </c>
      <c r="W288" s="15" t="e">
        <f t="shared" si="9"/>
        <v>#DIV/0!</v>
      </c>
      <c r="X288" s="16">
        <f>AVERAGEIFS(Data!F:F,Data!B:B,'DATA PREPPING'!$B$5,Data!A:A,'DATA PREPPING'!$B$18,Data!C:C,'DATA PREPPING'!T288)</f>
        <v>22634</v>
      </c>
      <c r="Y288" s="16">
        <f t="shared" si="10"/>
        <v>-22634</v>
      </c>
    </row>
    <row r="289" spans="2:25" x14ac:dyDescent="0.2">
      <c r="B289">
        <v>24729</v>
      </c>
      <c r="T289" t="s">
        <v>45</v>
      </c>
      <c r="U289" s="1">
        <f>SUMIFS(Data!E:E,Data!B:B,'DATA PREPPING'!$B$5,Data!A:A,'DATA PREPPING'!$B$18,Data!C:C,'DATA PREPPING'!T289)</f>
        <v>255412</v>
      </c>
      <c r="W289" s="15" t="e">
        <f t="shared" si="9"/>
        <v>#DIV/0!</v>
      </c>
      <c r="X289" s="16">
        <f>AVERAGEIFS(Data!F:F,Data!B:B,'DATA PREPPING'!$B$5,Data!A:A,'DATA PREPPING'!$B$18,Data!C:C,'DATA PREPPING'!T289)</f>
        <v>26657</v>
      </c>
      <c r="Y289" s="16">
        <f t="shared" si="10"/>
        <v>-26657</v>
      </c>
    </row>
    <row r="290" spans="2:25" x14ac:dyDescent="0.2">
      <c r="B290">
        <v>28639</v>
      </c>
      <c r="T290" t="s">
        <v>46</v>
      </c>
      <c r="U290" s="1">
        <f>SUMIFS(Data!E:E,Data!B:B,'DATA PREPPING'!$B$5,Data!A:A,'DATA PREPPING'!$B$18,Data!C:C,'DATA PREPPING'!T290)</f>
        <v>61253</v>
      </c>
      <c r="W290" s="15" t="e">
        <f t="shared" si="9"/>
        <v>#DIV/0!</v>
      </c>
      <c r="X290" s="16">
        <f>AVERAGEIFS(Data!F:F,Data!B:B,'DATA PREPPING'!$B$5,Data!A:A,'DATA PREPPING'!$B$18,Data!C:C,'DATA PREPPING'!T290)</f>
        <v>18945</v>
      </c>
      <c r="Y290" s="16">
        <f t="shared" si="10"/>
        <v>-18945</v>
      </c>
    </row>
    <row r="291" spans="2:25" x14ac:dyDescent="0.2">
      <c r="B291">
        <v>19988</v>
      </c>
      <c r="T291" t="s">
        <v>47</v>
      </c>
      <c r="U291" s="1">
        <f>SUMIFS(Data!E:E,Data!B:B,'DATA PREPPING'!$B$5,Data!A:A,'DATA PREPPING'!$B$18,Data!C:C,'DATA PREPPING'!T291)</f>
        <v>227495</v>
      </c>
      <c r="W291" s="15" t="e">
        <f t="shared" si="9"/>
        <v>#DIV/0!</v>
      </c>
      <c r="X291" s="16">
        <f>AVERAGEIFS(Data!F:F,Data!B:B,'DATA PREPPING'!$B$5,Data!A:A,'DATA PREPPING'!$B$18,Data!C:C,'DATA PREPPING'!T291)</f>
        <v>19473</v>
      </c>
      <c r="Y291" s="16">
        <f t="shared" si="10"/>
        <v>-19473</v>
      </c>
    </row>
    <row r="292" spans="2:25" x14ac:dyDescent="0.2">
      <c r="B292">
        <v>36986</v>
      </c>
      <c r="T292" t="s">
        <v>48</v>
      </c>
      <c r="U292" s="1">
        <f>SUMIFS(Data!E:E,Data!B:B,'DATA PREPPING'!$B$5,Data!A:A,'DATA PREPPING'!$B$18,Data!C:C,'DATA PREPPING'!T292)</f>
        <v>32312</v>
      </c>
      <c r="W292" s="15" t="e">
        <f t="shared" si="9"/>
        <v>#DIV/0!</v>
      </c>
      <c r="X292" s="16">
        <f>AVERAGEIFS(Data!F:F,Data!B:B,'DATA PREPPING'!$B$5,Data!A:A,'DATA PREPPING'!$B$18,Data!C:C,'DATA PREPPING'!T292)</f>
        <v>23041</v>
      </c>
      <c r="Y292" s="16">
        <f t="shared" si="10"/>
        <v>-23041</v>
      </c>
    </row>
    <row r="293" spans="2:25" x14ac:dyDescent="0.2">
      <c r="B293">
        <v>21462</v>
      </c>
      <c r="T293" t="s">
        <v>1</v>
      </c>
      <c r="U293" s="1">
        <f>SUMIFS(Data!E:E,Data!B:B,'DATA PREPPING'!$B$5,Data!A:A,'DATA PREPPING'!$B$18,Data!C:C,'DATA PREPPING'!T293)</f>
        <v>178057</v>
      </c>
      <c r="W293" s="15" t="e">
        <f t="shared" si="9"/>
        <v>#DIV/0!</v>
      </c>
      <c r="X293" s="16">
        <f>AVERAGEIFS(Data!F:F,Data!B:B,'DATA PREPPING'!$B$5,Data!A:A,'DATA PREPPING'!$B$18,Data!C:C,'DATA PREPPING'!T293)</f>
        <v>18554</v>
      </c>
      <c r="Y293" s="16">
        <f t="shared" si="10"/>
        <v>-18554</v>
      </c>
    </row>
    <row r="294" spans="2:25" x14ac:dyDescent="0.2">
      <c r="B294">
        <v>19193</v>
      </c>
      <c r="T294" t="s">
        <v>2</v>
      </c>
      <c r="U294" s="1">
        <f>SUMIFS(Data!E:E,Data!B:B,'DATA PREPPING'!$B$5,Data!A:A,'DATA PREPPING'!$B$18,Data!C:C,'DATA PREPPING'!T294)</f>
        <v>274985</v>
      </c>
      <c r="W294" s="15" t="e">
        <f t="shared" si="9"/>
        <v>#DIV/0!</v>
      </c>
      <c r="X294" s="16">
        <f>AVERAGEIFS(Data!F:F,Data!B:B,'DATA PREPPING'!$B$5,Data!A:A,'DATA PREPPING'!$B$18,Data!C:C,'DATA PREPPING'!T294)</f>
        <v>26810</v>
      </c>
      <c r="Y294" s="16">
        <f t="shared" si="10"/>
        <v>-26810</v>
      </c>
    </row>
    <row r="295" spans="2:25" x14ac:dyDescent="0.2">
      <c r="B295">
        <v>21027</v>
      </c>
      <c r="T295" t="s">
        <v>3</v>
      </c>
      <c r="U295" s="1">
        <f>SUMIFS(Data!E:E,Data!B:B,'DATA PREPPING'!$B$5,Data!A:A,'DATA PREPPING'!$B$18,Data!C:C,'DATA PREPPING'!T295)</f>
        <v>106295</v>
      </c>
      <c r="W295" s="15" t="e">
        <f t="shared" si="9"/>
        <v>#DIV/0!</v>
      </c>
      <c r="X295" s="16">
        <f>AVERAGEIFS(Data!F:F,Data!B:B,'DATA PREPPING'!$B$5,Data!A:A,'DATA PREPPING'!$B$18,Data!C:C,'DATA PREPPING'!T295)</f>
        <v>18414</v>
      </c>
      <c r="Y295" s="16">
        <f t="shared" si="10"/>
        <v>-18414</v>
      </c>
    </row>
    <row r="296" spans="2:25" x14ac:dyDescent="0.2">
      <c r="B296">
        <v>19310</v>
      </c>
      <c r="T296" t="s">
        <v>4</v>
      </c>
      <c r="U296" s="1">
        <f>SUMIFS(Data!E:E,Data!B:B,'DATA PREPPING'!$B$5,Data!A:A,'DATA PREPPING'!$B$18,Data!C:C,'DATA PREPPING'!T296)</f>
        <v>1482600</v>
      </c>
      <c r="W296" s="15" t="e">
        <f t="shared" si="9"/>
        <v>#DIV/0!</v>
      </c>
      <c r="X296" s="16">
        <f>AVERAGEIFS(Data!F:F,Data!B:B,'DATA PREPPING'!$B$5,Data!A:A,'DATA PREPPING'!$B$18,Data!C:C,'DATA PREPPING'!T296)</f>
        <v>36090</v>
      </c>
      <c r="Y296" s="16">
        <f t="shared" si="10"/>
        <v>-36090</v>
      </c>
    </row>
    <row r="297" spans="2:25" x14ac:dyDescent="0.2">
      <c r="B297">
        <v>24338</v>
      </c>
      <c r="T297" t="s">
        <v>5</v>
      </c>
      <c r="U297" s="1">
        <f>SUMIFS(Data!E:E,Data!B:B,'DATA PREPPING'!$B$5,Data!A:A,'DATA PREPPING'!$B$18,Data!C:C,'DATA PREPPING'!T297)</f>
        <v>271680</v>
      </c>
      <c r="W297" s="15" t="e">
        <f t="shared" si="9"/>
        <v>#DIV/0!</v>
      </c>
      <c r="X297" s="16">
        <f>AVERAGEIFS(Data!F:F,Data!B:B,'DATA PREPPING'!$B$5,Data!A:A,'DATA PREPPING'!$B$18,Data!C:C,'DATA PREPPING'!T297)</f>
        <v>28424</v>
      </c>
      <c r="Y297" s="16">
        <f t="shared" si="10"/>
        <v>-28424</v>
      </c>
    </row>
    <row r="298" spans="2:25" x14ac:dyDescent="0.2">
      <c r="B298">
        <v>22945</v>
      </c>
      <c r="T298" t="s">
        <v>6</v>
      </c>
      <c r="U298" s="1">
        <f>SUMIFS(Data!E:E,Data!B:B,'DATA PREPPING'!$B$5,Data!A:A,'DATA PREPPING'!$B$18,Data!C:C,'DATA PREPPING'!T298)</f>
        <v>117365</v>
      </c>
      <c r="W298" s="15" t="e">
        <f t="shared" si="9"/>
        <v>#DIV/0!</v>
      </c>
      <c r="X298" s="16">
        <f>AVERAGEIFS(Data!F:F,Data!B:B,'DATA PREPPING'!$B$5,Data!A:A,'DATA PREPPING'!$B$18,Data!C:C,'DATA PREPPING'!T298)</f>
        <v>26295</v>
      </c>
      <c r="Y298" s="16">
        <f t="shared" si="10"/>
        <v>-26295</v>
      </c>
    </row>
    <row r="299" spans="2:25" x14ac:dyDescent="0.2">
      <c r="B299">
        <v>24733</v>
      </c>
      <c r="T299" t="s">
        <v>7</v>
      </c>
      <c r="U299" s="1">
        <f>SUMIFS(Data!E:E,Data!B:B,'DATA PREPPING'!$B$5,Data!A:A,'DATA PREPPING'!$B$18,Data!C:C,'DATA PREPPING'!T299)</f>
        <v>41103</v>
      </c>
      <c r="W299" s="15" t="e">
        <f t="shared" si="9"/>
        <v>#DIV/0!</v>
      </c>
      <c r="X299" s="16">
        <f>AVERAGEIFS(Data!F:F,Data!B:B,'DATA PREPPING'!$B$5,Data!A:A,'DATA PREPPING'!$B$18,Data!C:C,'DATA PREPPING'!T299)</f>
        <v>22228</v>
      </c>
      <c r="Y299" s="16">
        <f t="shared" si="10"/>
        <v>-22228</v>
      </c>
    </row>
    <row r="300" spans="2:25" x14ac:dyDescent="0.2">
      <c r="B300">
        <v>19677</v>
      </c>
      <c r="T300" t="s">
        <v>8</v>
      </c>
      <c r="U300" s="1">
        <f>SUMIFS(Data!E:E,Data!B:B,'DATA PREPPING'!$B$5,Data!A:A,'DATA PREPPING'!$B$18,Data!C:C,'DATA PREPPING'!T300)</f>
        <v>1007574</v>
      </c>
      <c r="W300" s="15" t="e">
        <f t="shared" si="9"/>
        <v>#DIV/0!</v>
      </c>
      <c r="X300" s="16">
        <f>AVERAGEIFS(Data!F:F,Data!B:B,'DATA PREPPING'!$B$5,Data!A:A,'DATA PREPPING'!$B$18,Data!C:C,'DATA PREPPING'!T300)</f>
        <v>27709</v>
      </c>
      <c r="Y300" s="16">
        <f t="shared" si="10"/>
        <v>-27709</v>
      </c>
    </row>
    <row r="301" spans="2:25" x14ac:dyDescent="0.2">
      <c r="B301">
        <v>18829</v>
      </c>
      <c r="T301" t="s">
        <v>9</v>
      </c>
      <c r="U301" s="1">
        <f>SUMIFS(Data!E:E,Data!B:B,'DATA PREPPING'!$B$5,Data!A:A,'DATA PREPPING'!$B$18,Data!C:C,'DATA PREPPING'!T301)</f>
        <v>414059</v>
      </c>
      <c r="W301" s="15" t="e">
        <f t="shared" si="9"/>
        <v>#DIV/0!</v>
      </c>
      <c r="X301" s="16">
        <f>AVERAGEIFS(Data!F:F,Data!B:B,'DATA PREPPING'!$B$5,Data!A:A,'DATA PREPPING'!$B$18,Data!C:C,'DATA PREPPING'!T301)</f>
        <v>22009</v>
      </c>
      <c r="Y301" s="16">
        <f t="shared" si="10"/>
        <v>-22009</v>
      </c>
    </row>
    <row r="302" spans="2:25" x14ac:dyDescent="0.2">
      <c r="B302">
        <v>23771</v>
      </c>
      <c r="T302" t="s">
        <v>10</v>
      </c>
      <c r="U302" s="1">
        <f>SUMIFS(Data!E:E,Data!B:B,'DATA PREPPING'!$B$5,Data!A:A,'DATA PREPPING'!$B$18,Data!C:C,'DATA PREPPING'!T302)</f>
        <v>74574</v>
      </c>
      <c r="W302" s="15" t="e">
        <f t="shared" si="9"/>
        <v>#DIV/0!</v>
      </c>
      <c r="X302" s="16">
        <f>AVERAGEIFS(Data!F:F,Data!B:B,'DATA PREPPING'!$B$5,Data!A:A,'DATA PREPPING'!$B$18,Data!C:C,'DATA PREPPING'!T302)</f>
        <v>18637</v>
      </c>
      <c r="Y302" s="16">
        <f t="shared" si="10"/>
        <v>-18637</v>
      </c>
    </row>
    <row r="303" spans="2:25" x14ac:dyDescent="0.2">
      <c r="B303">
        <v>23001</v>
      </c>
      <c r="T303" t="s">
        <v>11</v>
      </c>
      <c r="U303" s="1">
        <f>SUMIFS(Data!E:E,Data!B:B,'DATA PREPPING'!$B$5,Data!A:A,'DATA PREPPING'!$B$18,Data!C:C,'DATA PREPPING'!T303)</f>
        <v>462216</v>
      </c>
      <c r="W303" s="15" t="e">
        <f t="shared" si="9"/>
        <v>#DIV/0!</v>
      </c>
      <c r="X303" s="16">
        <f>AVERAGEIFS(Data!F:F,Data!B:B,'DATA PREPPING'!$B$5,Data!A:A,'DATA PREPPING'!$B$18,Data!C:C,'DATA PREPPING'!T303)</f>
        <v>25054</v>
      </c>
      <c r="Y303" s="16">
        <f t="shared" si="10"/>
        <v>-25054</v>
      </c>
    </row>
    <row r="304" spans="2:25" x14ac:dyDescent="0.2">
      <c r="B304">
        <v>21580</v>
      </c>
      <c r="T304" t="s">
        <v>12</v>
      </c>
      <c r="U304" s="1">
        <f>SUMIFS(Data!E:E,Data!B:B,'DATA PREPPING'!$B$5,Data!A:A,'DATA PREPPING'!$B$18,Data!C:C,'DATA PREPPING'!T304)</f>
        <v>263892</v>
      </c>
      <c r="W304" s="15" t="e">
        <f t="shared" si="9"/>
        <v>#DIV/0!</v>
      </c>
      <c r="X304" s="16">
        <f>AVERAGEIFS(Data!F:F,Data!B:B,'DATA PREPPING'!$B$5,Data!A:A,'DATA PREPPING'!$B$18,Data!C:C,'DATA PREPPING'!T304)</f>
        <v>20493</v>
      </c>
      <c r="Y304" s="16">
        <f t="shared" si="10"/>
        <v>-20493</v>
      </c>
    </row>
    <row r="305" spans="2:25" x14ac:dyDescent="0.2">
      <c r="B305">
        <v>26068</v>
      </c>
      <c r="T305" t="s">
        <v>13</v>
      </c>
      <c r="U305" s="1">
        <f>SUMIFS(Data!E:E,Data!B:B,'DATA PREPPING'!$B$5,Data!A:A,'DATA PREPPING'!$B$18,Data!C:C,'DATA PREPPING'!T305)</f>
        <v>118383</v>
      </c>
      <c r="W305" s="15" t="e">
        <f t="shared" si="9"/>
        <v>#DIV/0!</v>
      </c>
      <c r="X305" s="16">
        <f>AVERAGEIFS(Data!F:F,Data!B:B,'DATA PREPPING'!$B$5,Data!A:A,'DATA PREPPING'!$B$18,Data!C:C,'DATA PREPPING'!T305)</f>
        <v>18002</v>
      </c>
      <c r="Y305" s="16">
        <f t="shared" si="10"/>
        <v>-18002</v>
      </c>
    </row>
    <row r="306" spans="2:25" x14ac:dyDescent="0.2">
      <c r="B306">
        <v>22634</v>
      </c>
      <c r="T306" t="s">
        <v>14</v>
      </c>
      <c r="U306" s="1">
        <f>SUMIFS(Data!E:E,Data!B:B,'DATA PREPPING'!$B$5,Data!A:A,'DATA PREPPING'!$B$18,Data!C:C,'DATA PREPPING'!T306)</f>
        <v>110526</v>
      </c>
      <c r="W306" s="15" t="e">
        <f t="shared" si="9"/>
        <v>#DIV/0!</v>
      </c>
      <c r="X306" s="16">
        <f>AVERAGEIFS(Data!F:F,Data!B:B,'DATA PREPPING'!$B$5,Data!A:A,'DATA PREPPING'!$B$18,Data!C:C,'DATA PREPPING'!T306)</f>
        <v>18088</v>
      </c>
      <c r="Y306" s="16">
        <f t="shared" si="10"/>
        <v>-18088</v>
      </c>
    </row>
    <row r="307" spans="2:25" x14ac:dyDescent="0.2">
      <c r="B307">
        <v>26657</v>
      </c>
      <c r="T307" t="s">
        <v>15</v>
      </c>
      <c r="U307" s="1">
        <f>SUMIFS(Data!E:E,Data!B:B,'DATA PREPPING'!$B$5,Data!A:A,'DATA PREPPING'!$B$18,Data!C:C,'DATA PREPPING'!T307)</f>
        <v>165335</v>
      </c>
      <c r="W307" s="15" t="e">
        <f t="shared" si="9"/>
        <v>#DIV/0!</v>
      </c>
      <c r="X307" s="16">
        <f>AVERAGEIFS(Data!F:F,Data!B:B,'DATA PREPPING'!$B$5,Data!A:A,'DATA PREPPING'!$B$18,Data!C:C,'DATA PREPPING'!T307)</f>
        <v>19522</v>
      </c>
      <c r="Y307" s="16">
        <f t="shared" si="10"/>
        <v>-19522</v>
      </c>
    </row>
    <row r="308" spans="2:25" x14ac:dyDescent="0.2">
      <c r="B308">
        <v>18945</v>
      </c>
      <c r="T308" t="s">
        <v>16</v>
      </c>
      <c r="U308" s="1">
        <f>SUMIFS(Data!E:E,Data!B:B,'DATA PREPPING'!$B$5,Data!A:A,'DATA PREPPING'!$B$18,Data!C:C,'DATA PREPPING'!T308)</f>
        <v>188383</v>
      </c>
      <c r="W308" s="15" t="e">
        <f t="shared" si="9"/>
        <v>#DIV/0!</v>
      </c>
      <c r="X308" s="16">
        <f>AVERAGEIFS(Data!F:F,Data!B:B,'DATA PREPPING'!$B$5,Data!A:A,'DATA PREPPING'!$B$18,Data!C:C,'DATA PREPPING'!T308)</f>
        <v>22216</v>
      </c>
      <c r="Y308" s="16">
        <f t="shared" si="10"/>
        <v>-22216</v>
      </c>
    </row>
    <row r="309" spans="2:25" x14ac:dyDescent="0.2">
      <c r="B309">
        <v>19473</v>
      </c>
      <c r="T309" t="s">
        <v>17</v>
      </c>
      <c r="U309" s="1">
        <f>SUMIFS(Data!E:E,Data!B:B,'DATA PREPPING'!$B$5,Data!A:A,'DATA PREPPING'!$B$18,Data!C:C,'DATA PREPPING'!T309)</f>
        <v>51781</v>
      </c>
      <c r="W309" s="15" t="e">
        <f t="shared" si="9"/>
        <v>#DIV/0!</v>
      </c>
      <c r="X309" s="16">
        <f>AVERAGEIFS(Data!F:F,Data!B:B,'DATA PREPPING'!$B$5,Data!A:A,'DATA PREPPING'!$B$18,Data!C:C,'DATA PREPPING'!T309)</f>
        <v>25112</v>
      </c>
      <c r="Y309" s="16">
        <f t="shared" si="10"/>
        <v>-25112</v>
      </c>
    </row>
    <row r="310" spans="2:25" x14ac:dyDescent="0.2">
      <c r="B310">
        <v>23041</v>
      </c>
      <c r="T310" t="s">
        <v>18</v>
      </c>
      <c r="U310" s="1">
        <f>SUMIFS(Data!E:E,Data!B:B,'DATA PREPPING'!$B$5,Data!A:A,'DATA PREPPING'!$B$18,Data!C:C,'DATA PREPPING'!T310)</f>
        <v>210848</v>
      </c>
      <c r="W310" s="15" t="e">
        <f t="shared" si="9"/>
        <v>#DIV/0!</v>
      </c>
      <c r="X310" s="16">
        <f>AVERAGEIFS(Data!F:F,Data!B:B,'DATA PREPPING'!$B$5,Data!A:A,'DATA PREPPING'!$B$18,Data!C:C,'DATA PREPPING'!T310)</f>
        <v>26383</v>
      </c>
      <c r="Y310" s="16">
        <f t="shared" si="10"/>
        <v>-26383</v>
      </c>
    </row>
    <row r="311" spans="2:25" x14ac:dyDescent="0.2">
      <c r="B311">
        <v>18554</v>
      </c>
      <c r="T311" t="s">
        <v>19</v>
      </c>
      <c r="U311" s="1">
        <f>SUMIFS(Data!E:E,Data!B:B,'DATA PREPPING'!$B$5,Data!A:A,'DATA PREPPING'!$B$18,Data!C:C,'DATA PREPPING'!T311)</f>
        <v>262049</v>
      </c>
      <c r="W311" s="15" t="e">
        <f t="shared" si="9"/>
        <v>#DIV/0!</v>
      </c>
      <c r="X311" s="16">
        <f>AVERAGEIFS(Data!F:F,Data!B:B,'DATA PREPPING'!$B$5,Data!A:A,'DATA PREPPING'!$B$18,Data!C:C,'DATA PREPPING'!T311)</f>
        <v>30457</v>
      </c>
      <c r="Y311" s="16">
        <f t="shared" si="10"/>
        <v>-30457</v>
      </c>
    </row>
    <row r="312" spans="2:25" x14ac:dyDescent="0.2">
      <c r="B312">
        <v>26810</v>
      </c>
      <c r="T312" t="s">
        <v>20</v>
      </c>
      <c r="U312" s="1">
        <f>SUMIFS(Data!E:E,Data!B:B,'DATA PREPPING'!$B$5,Data!A:A,'DATA PREPPING'!$B$18,Data!C:C,'DATA PREPPING'!T312)</f>
        <v>323435</v>
      </c>
      <c r="W312" s="15" t="e">
        <f t="shared" si="9"/>
        <v>#DIV/0!</v>
      </c>
      <c r="X312" s="16">
        <f>AVERAGEIFS(Data!F:F,Data!B:B,'DATA PREPPING'!$B$5,Data!A:A,'DATA PREPPING'!$B$18,Data!C:C,'DATA PREPPING'!T312)</f>
        <v>22254</v>
      </c>
      <c r="Y312" s="16">
        <f t="shared" si="10"/>
        <v>-22254</v>
      </c>
    </row>
    <row r="313" spans="2:25" x14ac:dyDescent="0.2">
      <c r="B313">
        <v>18414</v>
      </c>
      <c r="T313" t="s">
        <v>21</v>
      </c>
      <c r="U313" s="1">
        <f>SUMIFS(Data!E:E,Data!B:B,'DATA PREPPING'!$B$5,Data!A:A,'DATA PREPPING'!$B$18,Data!C:C,'DATA PREPPING'!T313)</f>
        <v>204519</v>
      </c>
      <c r="W313" s="15" t="e">
        <f t="shared" si="9"/>
        <v>#DIV/0!</v>
      </c>
      <c r="X313" s="16">
        <f>AVERAGEIFS(Data!F:F,Data!B:B,'DATA PREPPING'!$B$5,Data!A:A,'DATA PREPPING'!$B$18,Data!C:C,'DATA PREPPING'!T313)</f>
        <v>24167</v>
      </c>
      <c r="Y313" s="16">
        <f t="shared" si="10"/>
        <v>-24167</v>
      </c>
    </row>
    <row r="314" spans="2:25" x14ac:dyDescent="0.2">
      <c r="B314">
        <v>36090</v>
      </c>
      <c r="T314" t="s">
        <v>22</v>
      </c>
      <c r="U314" s="1">
        <f>SUMIFS(Data!E:E,Data!B:B,'DATA PREPPING'!$B$5,Data!A:A,'DATA PREPPING'!$B$18,Data!C:C,'DATA PREPPING'!T314)</f>
        <v>118107</v>
      </c>
      <c r="W314" s="15" t="e">
        <f t="shared" si="9"/>
        <v>#DIV/0!</v>
      </c>
      <c r="X314" s="16">
        <f>AVERAGEIFS(Data!F:F,Data!B:B,'DATA PREPPING'!$B$5,Data!A:A,'DATA PREPPING'!$B$18,Data!C:C,'DATA PREPPING'!T314)</f>
        <v>18380</v>
      </c>
      <c r="Y314" s="16">
        <f t="shared" si="10"/>
        <v>-18380</v>
      </c>
    </row>
    <row r="315" spans="2:25" x14ac:dyDescent="0.2">
      <c r="B315">
        <v>28424</v>
      </c>
      <c r="T315" t="s">
        <v>23</v>
      </c>
      <c r="U315" s="1">
        <f>SUMIFS(Data!E:E,Data!B:B,'DATA PREPPING'!$B$5,Data!A:A,'DATA PREPPING'!$B$18,Data!C:C,'DATA PREPPING'!T315)</f>
        <v>253244</v>
      </c>
      <c r="W315" s="15" t="e">
        <f t="shared" si="9"/>
        <v>#DIV/0!</v>
      </c>
      <c r="X315" s="16">
        <f>AVERAGEIFS(Data!F:F,Data!B:B,'DATA PREPPING'!$B$5,Data!A:A,'DATA PREPPING'!$B$18,Data!C:C,'DATA PREPPING'!T315)</f>
        <v>22154</v>
      </c>
      <c r="Y315" s="16">
        <f t="shared" si="10"/>
        <v>-22154</v>
      </c>
    </row>
    <row r="316" spans="2:25" x14ac:dyDescent="0.2">
      <c r="B316">
        <v>26295</v>
      </c>
      <c r="T316" t="s">
        <v>24</v>
      </c>
      <c r="U316" s="1">
        <f>SUMIFS(Data!E:E,Data!B:B,'DATA PREPPING'!$B$5,Data!A:A,'DATA PREPPING'!$B$18,Data!C:C,'DATA PREPPING'!T316)</f>
        <v>58811</v>
      </c>
      <c r="W316" s="15" t="e">
        <f t="shared" si="9"/>
        <v>#DIV/0!</v>
      </c>
      <c r="X316" s="16">
        <f>AVERAGEIFS(Data!F:F,Data!B:B,'DATA PREPPING'!$B$5,Data!A:A,'DATA PREPPING'!$B$18,Data!C:C,'DATA PREPPING'!T316)</f>
        <v>21078</v>
      </c>
      <c r="Y316" s="16">
        <f t="shared" si="10"/>
        <v>-21078</v>
      </c>
    </row>
    <row r="317" spans="2:25" x14ac:dyDescent="0.2">
      <c r="B317">
        <v>22228</v>
      </c>
      <c r="T317" t="s">
        <v>25</v>
      </c>
      <c r="U317" s="1">
        <f>SUMIFS(Data!E:E,Data!B:B,'DATA PREPPING'!$B$5,Data!A:A,'DATA PREPPING'!$B$18,Data!C:C,'DATA PREPPING'!T317)</f>
        <v>79529</v>
      </c>
      <c r="W317" s="15" t="e">
        <f t="shared" si="9"/>
        <v>#DIV/0!</v>
      </c>
      <c r="X317" s="16">
        <f>AVERAGEIFS(Data!F:F,Data!B:B,'DATA PREPPING'!$B$5,Data!A:A,'DATA PREPPING'!$B$18,Data!C:C,'DATA PREPPING'!T317)</f>
        <v>18131</v>
      </c>
      <c r="Y317" s="16">
        <f t="shared" si="10"/>
        <v>-18131</v>
      </c>
    </row>
    <row r="318" spans="2:25" x14ac:dyDescent="0.2">
      <c r="B318">
        <v>27709</v>
      </c>
      <c r="T318" t="s">
        <v>26</v>
      </c>
      <c r="U318" s="1">
        <f>SUMIFS(Data!E:E,Data!B:B,'DATA PREPPING'!$B$5,Data!A:A,'DATA PREPPING'!$B$18,Data!C:C,'DATA PREPPING'!T318)</f>
        <v>255447</v>
      </c>
      <c r="W318" s="15" t="e">
        <f t="shared" si="9"/>
        <v>#DIV/0!</v>
      </c>
      <c r="X318" s="16">
        <f>AVERAGEIFS(Data!F:F,Data!B:B,'DATA PREPPING'!$B$5,Data!A:A,'DATA PREPPING'!$B$18,Data!C:C,'DATA PREPPING'!T318)</f>
        <v>34061</v>
      </c>
      <c r="Y318" s="16">
        <f t="shared" si="10"/>
        <v>-34061</v>
      </c>
    </row>
    <row r="319" spans="2:25" x14ac:dyDescent="0.2">
      <c r="B319">
        <v>22009</v>
      </c>
      <c r="T319" t="s">
        <v>27</v>
      </c>
      <c r="U319" s="1">
        <f>SUMIFS(Data!E:E,Data!B:B,'DATA PREPPING'!$B$5,Data!A:A,'DATA PREPPING'!$B$18,Data!C:C,'DATA PREPPING'!T319)</f>
        <v>57132</v>
      </c>
      <c r="W319" s="15" t="e">
        <f t="shared" si="9"/>
        <v>#DIV/0!</v>
      </c>
      <c r="X319" s="16">
        <f>AVERAGEIFS(Data!F:F,Data!B:B,'DATA PREPPING'!$B$5,Data!A:A,'DATA PREPPING'!$B$18,Data!C:C,'DATA PREPPING'!T319)</f>
        <v>24729</v>
      </c>
      <c r="Y319" s="16">
        <f t="shared" si="10"/>
        <v>-24729</v>
      </c>
    </row>
    <row r="320" spans="2:25" x14ac:dyDescent="0.2">
      <c r="B320">
        <v>18637</v>
      </c>
      <c r="T320" t="s">
        <v>28</v>
      </c>
      <c r="U320" s="1">
        <f>SUMIFS(Data!E:E,Data!B:B,'DATA PREPPING'!$B$5,Data!A:A,'DATA PREPPING'!$B$18,Data!C:C,'DATA PREPPING'!T320)</f>
        <v>281546</v>
      </c>
      <c r="W320" s="15" t="e">
        <f t="shared" si="9"/>
        <v>#DIV/0!</v>
      </c>
      <c r="X320" s="16">
        <f>AVERAGEIFS(Data!F:F,Data!B:B,'DATA PREPPING'!$B$5,Data!A:A,'DATA PREPPING'!$B$18,Data!C:C,'DATA PREPPING'!T320)</f>
        <v>28639</v>
      </c>
      <c r="Y320" s="16">
        <f t="shared" si="10"/>
        <v>-28639</v>
      </c>
    </row>
    <row r="321" spans="2:25" x14ac:dyDescent="0.2">
      <c r="B321">
        <v>25054</v>
      </c>
      <c r="T321" t="s">
        <v>29</v>
      </c>
      <c r="U321" s="1">
        <f>SUMIFS(Data!E:E,Data!B:B,'DATA PREPPING'!$B$5,Data!A:A,'DATA PREPPING'!$B$18,Data!C:C,'DATA PREPPING'!T321)</f>
        <v>78539</v>
      </c>
      <c r="W321" s="15" t="e">
        <f t="shared" si="9"/>
        <v>#DIV/0!</v>
      </c>
      <c r="X321" s="16">
        <f>AVERAGEIFS(Data!F:F,Data!B:B,'DATA PREPPING'!$B$5,Data!A:A,'DATA PREPPING'!$B$18,Data!C:C,'DATA PREPPING'!T321)</f>
        <v>19988</v>
      </c>
      <c r="Y321" s="16">
        <f t="shared" si="10"/>
        <v>-19988</v>
      </c>
    </row>
    <row r="322" spans="2:25" x14ac:dyDescent="0.2">
      <c r="B322">
        <v>20493</v>
      </c>
      <c r="T322" t="s">
        <v>30</v>
      </c>
      <c r="U322" s="1">
        <f>SUMIFS(Data!E:E,Data!B:B,'DATA PREPPING'!$B$5,Data!A:A,'DATA PREPPING'!$B$18,Data!C:C,'DATA PREPPING'!T322)</f>
        <v>632760</v>
      </c>
      <c r="W322" s="15" t="e">
        <f t="shared" si="9"/>
        <v>#DIV/0!</v>
      </c>
      <c r="X322" s="16">
        <f>AVERAGEIFS(Data!F:F,Data!B:B,'DATA PREPPING'!$B$5,Data!A:A,'DATA PREPPING'!$B$18,Data!C:C,'DATA PREPPING'!T322)</f>
        <v>36986</v>
      </c>
      <c r="Y322" s="16">
        <f t="shared" si="10"/>
        <v>-36986</v>
      </c>
    </row>
    <row r="323" spans="2:25" x14ac:dyDescent="0.2">
      <c r="B323">
        <v>18002</v>
      </c>
      <c r="T323" t="s">
        <v>31</v>
      </c>
      <c r="U323" s="1">
        <f>SUMIFS(Data!E:E,Data!B:B,'DATA PREPPING'!$B$5,Data!A:A,'DATA PREPPING'!$B$18,Data!C:C,'DATA PREPPING'!T323)</f>
        <v>420420</v>
      </c>
      <c r="W323" s="15" t="e">
        <f t="shared" si="9"/>
        <v>#DIV/0!</v>
      </c>
      <c r="X323" s="16">
        <f>AVERAGEIFS(Data!F:F,Data!B:B,'DATA PREPPING'!$B$5,Data!A:A,'DATA PREPPING'!$B$18,Data!C:C,'DATA PREPPING'!T323)</f>
        <v>21462</v>
      </c>
      <c r="Y323" s="16">
        <f t="shared" si="10"/>
        <v>-21462</v>
      </c>
    </row>
    <row r="324" spans="2:25" x14ac:dyDescent="0.2">
      <c r="B324">
        <v>18088</v>
      </c>
      <c r="T324" t="s">
        <v>32</v>
      </c>
      <c r="U324" s="1">
        <f>SUMIFS(Data!E:E,Data!B:B,'DATA PREPPING'!$B$5,Data!A:A,'DATA PREPPING'!$B$18,Data!C:C,'DATA PREPPING'!T324)</f>
        <v>34228</v>
      </c>
      <c r="W324" s="15" t="e">
        <f t="shared" si="9"/>
        <v>#DIV/0!</v>
      </c>
      <c r="X324" s="16">
        <f>AVERAGEIFS(Data!F:F,Data!B:B,'DATA PREPPING'!$B$5,Data!A:A,'DATA PREPPING'!$B$18,Data!C:C,'DATA PREPPING'!T324)</f>
        <v>19193</v>
      </c>
      <c r="Y324" s="16">
        <f t="shared" si="10"/>
        <v>-19193</v>
      </c>
    </row>
    <row r="325" spans="2:25" x14ac:dyDescent="0.2">
      <c r="B325">
        <v>19522</v>
      </c>
      <c r="T325" t="s">
        <v>33</v>
      </c>
      <c r="U325" s="1">
        <f>SUMIFS(Data!E:E,Data!B:B,'DATA PREPPING'!$B$5,Data!A:A,'DATA PREPPING'!$B$18,Data!C:C,'DATA PREPPING'!T325)</f>
        <v>466069</v>
      </c>
      <c r="W325" s="15" t="e">
        <f t="shared" si="9"/>
        <v>#DIV/0!</v>
      </c>
      <c r="X325" s="16">
        <f>AVERAGEIFS(Data!F:F,Data!B:B,'DATA PREPPING'!$B$5,Data!A:A,'DATA PREPPING'!$B$18,Data!C:C,'DATA PREPPING'!T325)</f>
        <v>21027</v>
      </c>
      <c r="Y325" s="16">
        <f t="shared" si="10"/>
        <v>-21027</v>
      </c>
    </row>
    <row r="326" spans="2:25" x14ac:dyDescent="0.2">
      <c r="B326">
        <v>22216</v>
      </c>
      <c r="T326" t="s">
        <v>34</v>
      </c>
      <c r="U326" s="1">
        <f>SUMIFS(Data!E:E,Data!B:B,'DATA PREPPING'!$B$5,Data!A:A,'DATA PREPPING'!$B$18,Data!C:C,'DATA PREPPING'!T326)</f>
        <v>156230</v>
      </c>
      <c r="W326" s="15" t="e">
        <f t="shared" ref="W326:W389" si="11">U326/V326*1000</f>
        <v>#DIV/0!</v>
      </c>
      <c r="X326" s="16">
        <f>AVERAGEIFS(Data!F:F,Data!B:B,'DATA PREPPING'!$B$5,Data!A:A,'DATA PREPPING'!$B$18,Data!C:C,'DATA PREPPING'!T326)</f>
        <v>19310</v>
      </c>
      <c r="Y326" s="16">
        <f t="shared" ref="Y326:Y389" si="12">IF($Y$4=$X$4,-X326,W326)</f>
        <v>-19310</v>
      </c>
    </row>
    <row r="327" spans="2:25" x14ac:dyDescent="0.2">
      <c r="B327">
        <v>25112</v>
      </c>
      <c r="T327" t="s">
        <v>35</v>
      </c>
      <c r="U327" s="1">
        <f>SUMIFS(Data!E:E,Data!B:B,'DATA PREPPING'!$B$5,Data!A:A,'DATA PREPPING'!$B$18,Data!C:C,'DATA PREPPING'!T327)</f>
        <v>161570</v>
      </c>
      <c r="W327" s="15" t="e">
        <f t="shared" si="11"/>
        <v>#DIV/0!</v>
      </c>
      <c r="X327" s="16">
        <f>AVERAGEIFS(Data!F:F,Data!B:B,'DATA PREPPING'!$B$5,Data!A:A,'DATA PREPPING'!$B$18,Data!C:C,'DATA PREPPING'!T327)</f>
        <v>24338</v>
      </c>
      <c r="Y327" s="16">
        <f t="shared" si="12"/>
        <v>-24338</v>
      </c>
    </row>
    <row r="328" spans="2:25" x14ac:dyDescent="0.2">
      <c r="B328">
        <v>26383</v>
      </c>
      <c r="T328" t="s">
        <v>36</v>
      </c>
      <c r="U328" s="1">
        <f>SUMIFS(Data!E:E,Data!B:B,'DATA PREPPING'!$B$5,Data!A:A,'DATA PREPPING'!$B$18,Data!C:C,'DATA PREPPING'!T328)</f>
        <v>424092</v>
      </c>
      <c r="W328" s="15" t="e">
        <f t="shared" si="11"/>
        <v>#DIV/0!</v>
      </c>
      <c r="X328" s="16">
        <f>AVERAGEIFS(Data!F:F,Data!B:B,'DATA PREPPING'!$B$5,Data!A:A,'DATA PREPPING'!$B$18,Data!C:C,'DATA PREPPING'!T328)</f>
        <v>22945</v>
      </c>
      <c r="Y328" s="16">
        <f t="shared" si="12"/>
        <v>-22945</v>
      </c>
    </row>
    <row r="329" spans="2:25" x14ac:dyDescent="0.2">
      <c r="B329">
        <v>30457</v>
      </c>
      <c r="T329" t="s">
        <v>37</v>
      </c>
      <c r="U329" s="1">
        <f>SUMIFS(Data!E:E,Data!B:B,'DATA PREPPING'!$B$5,Data!A:A,'DATA PREPPING'!$B$18,Data!C:C,'DATA PREPPING'!T329)</f>
        <v>44621</v>
      </c>
      <c r="W329" s="15" t="e">
        <f t="shared" si="11"/>
        <v>#DIV/0!</v>
      </c>
      <c r="X329" s="16">
        <f>AVERAGEIFS(Data!F:F,Data!B:B,'DATA PREPPING'!$B$5,Data!A:A,'DATA PREPPING'!$B$18,Data!C:C,'DATA PREPPING'!T329)</f>
        <v>24733</v>
      </c>
      <c r="Y329" s="16">
        <f t="shared" si="12"/>
        <v>-24733</v>
      </c>
    </row>
    <row r="330" spans="2:25" x14ac:dyDescent="0.2">
      <c r="B330">
        <v>22254</v>
      </c>
      <c r="T330" t="s">
        <v>38</v>
      </c>
      <c r="U330" s="1">
        <f>SUMIFS(Data!E:E,Data!B:B,'DATA PREPPING'!$B$5,Data!A:A,'DATA PREPPING'!$B$18,Data!C:C,'DATA PREPPING'!T330)</f>
        <v>226959</v>
      </c>
      <c r="W330" s="15" t="e">
        <f t="shared" si="11"/>
        <v>#DIV/0!</v>
      </c>
      <c r="X330" s="16">
        <f>AVERAGEIFS(Data!F:F,Data!B:B,'DATA PREPPING'!$B$5,Data!A:A,'DATA PREPPING'!$B$18,Data!C:C,'DATA PREPPING'!T330)</f>
        <v>19677</v>
      </c>
      <c r="Y330" s="16">
        <f t="shared" si="12"/>
        <v>-19677</v>
      </c>
    </row>
    <row r="331" spans="2:25" x14ac:dyDescent="0.2">
      <c r="B331">
        <v>24167</v>
      </c>
      <c r="T331" t="s">
        <v>39</v>
      </c>
      <c r="U331" s="1">
        <f>SUMIFS(Data!E:E,Data!B:B,'DATA PREPPING'!$B$5,Data!A:A,'DATA PREPPING'!$B$18,Data!C:C,'DATA PREPPING'!T331)</f>
        <v>41000</v>
      </c>
      <c r="W331" s="15" t="e">
        <f t="shared" si="11"/>
        <v>#DIV/0!</v>
      </c>
      <c r="X331" s="16">
        <f>AVERAGEIFS(Data!F:F,Data!B:B,'DATA PREPPING'!$B$5,Data!A:A,'DATA PREPPING'!$B$18,Data!C:C,'DATA PREPPING'!T331)</f>
        <v>18829</v>
      </c>
      <c r="Y331" s="16">
        <f t="shared" si="12"/>
        <v>-18829</v>
      </c>
    </row>
    <row r="332" spans="2:25" x14ac:dyDescent="0.2">
      <c r="B332">
        <v>18380</v>
      </c>
      <c r="T332" t="s">
        <v>40</v>
      </c>
      <c r="U332" s="1">
        <f>SUMIFS(Data!E:E,Data!B:B,'DATA PREPPING'!$B$5,Data!A:A,'DATA PREPPING'!$B$18,Data!C:C,'DATA PREPPING'!T332)</f>
        <v>293033</v>
      </c>
      <c r="W332" s="15" t="e">
        <f t="shared" si="11"/>
        <v>#DIV/0!</v>
      </c>
      <c r="X332" s="16">
        <f>AVERAGEIFS(Data!F:F,Data!B:B,'DATA PREPPING'!$B$5,Data!A:A,'DATA PREPPING'!$B$18,Data!C:C,'DATA PREPPING'!T332)</f>
        <v>23771</v>
      </c>
      <c r="Y332" s="16">
        <f t="shared" si="12"/>
        <v>-23771</v>
      </c>
    </row>
    <row r="333" spans="2:25" x14ac:dyDescent="0.2">
      <c r="B333">
        <v>22154</v>
      </c>
      <c r="T333" t="s">
        <v>41</v>
      </c>
      <c r="U333" s="1">
        <f>SUMIFS(Data!E:E,Data!B:B,'DATA PREPPING'!$B$5,Data!A:A,'DATA PREPPING'!$B$18,Data!C:C,'DATA PREPPING'!T333)</f>
        <v>1178456</v>
      </c>
      <c r="W333" s="15" t="e">
        <f t="shared" si="11"/>
        <v>#DIV/0!</v>
      </c>
      <c r="X333" s="16">
        <f>AVERAGEIFS(Data!F:F,Data!B:B,'DATA PREPPING'!$B$5,Data!A:A,'DATA PREPPING'!$B$18,Data!C:C,'DATA PREPPING'!T333)</f>
        <v>23001</v>
      </c>
      <c r="Y333" s="16">
        <f t="shared" si="12"/>
        <v>-23001</v>
      </c>
    </row>
    <row r="334" spans="2:25" x14ac:dyDescent="0.2">
      <c r="B334">
        <v>21078</v>
      </c>
      <c r="T334" t="s">
        <v>42</v>
      </c>
      <c r="U334" s="1">
        <f>SUMIFS(Data!E:E,Data!B:B,'DATA PREPPING'!$B$5,Data!A:A,'DATA PREPPING'!$B$18,Data!C:C,'DATA PREPPING'!T334)</f>
        <v>133375</v>
      </c>
      <c r="W334" s="15" t="e">
        <f t="shared" si="11"/>
        <v>#DIV/0!</v>
      </c>
      <c r="X334" s="16">
        <f>AVERAGEIFS(Data!F:F,Data!B:B,'DATA PREPPING'!$B$5,Data!A:A,'DATA PREPPING'!$B$18,Data!C:C,'DATA PREPPING'!T334)</f>
        <v>21580</v>
      </c>
      <c r="Y334" s="16">
        <f t="shared" si="12"/>
        <v>-21580</v>
      </c>
    </row>
    <row r="335" spans="2:25" x14ac:dyDescent="0.2">
      <c r="B335">
        <v>18131</v>
      </c>
      <c r="T335" t="s">
        <v>43</v>
      </c>
      <c r="U335" s="1">
        <f>SUMIFS(Data!E:E,Data!B:B,'DATA PREPPING'!$B$5,Data!A:A,'DATA PREPPING'!$B$18,Data!C:C,'DATA PREPPING'!T335)</f>
        <v>25985</v>
      </c>
      <c r="W335" s="15" t="e">
        <f t="shared" si="11"/>
        <v>#DIV/0!</v>
      </c>
      <c r="X335" s="16">
        <f>AVERAGEIFS(Data!F:F,Data!B:B,'DATA PREPPING'!$B$5,Data!A:A,'DATA PREPPING'!$B$18,Data!C:C,'DATA PREPPING'!T335)</f>
        <v>26068</v>
      </c>
      <c r="Y335" s="16">
        <f t="shared" si="12"/>
        <v>-26068</v>
      </c>
    </row>
    <row r="336" spans="2:25" x14ac:dyDescent="0.2">
      <c r="B336">
        <v>34061</v>
      </c>
      <c r="T336" t="s">
        <v>44</v>
      </c>
      <c r="U336" s="1">
        <f>SUMIFS(Data!E:E,Data!B:B,'DATA PREPPING'!$B$5,Data!A:A,'DATA PREPPING'!$B$18,Data!C:C,'DATA PREPPING'!T336)</f>
        <v>322216</v>
      </c>
      <c r="W336" s="15" t="e">
        <f t="shared" si="11"/>
        <v>#DIV/0!</v>
      </c>
      <c r="X336" s="16">
        <f>AVERAGEIFS(Data!F:F,Data!B:B,'DATA PREPPING'!$B$5,Data!A:A,'DATA PREPPING'!$B$18,Data!C:C,'DATA PREPPING'!T336)</f>
        <v>22634</v>
      </c>
      <c r="Y336" s="16">
        <f t="shared" si="12"/>
        <v>-22634</v>
      </c>
    </row>
    <row r="337" spans="2:25" x14ac:dyDescent="0.2">
      <c r="B337">
        <v>24729</v>
      </c>
      <c r="T337" t="s">
        <v>45</v>
      </c>
      <c r="U337" s="1">
        <f>SUMIFS(Data!E:E,Data!B:B,'DATA PREPPING'!$B$5,Data!A:A,'DATA PREPPING'!$B$18,Data!C:C,'DATA PREPPING'!T337)</f>
        <v>255412</v>
      </c>
      <c r="W337" s="15" t="e">
        <f t="shared" si="11"/>
        <v>#DIV/0!</v>
      </c>
      <c r="X337" s="16">
        <f>AVERAGEIFS(Data!F:F,Data!B:B,'DATA PREPPING'!$B$5,Data!A:A,'DATA PREPPING'!$B$18,Data!C:C,'DATA PREPPING'!T337)</f>
        <v>26657</v>
      </c>
      <c r="Y337" s="16">
        <f t="shared" si="12"/>
        <v>-26657</v>
      </c>
    </row>
    <row r="338" spans="2:25" x14ac:dyDescent="0.2">
      <c r="B338">
        <v>28639</v>
      </c>
      <c r="T338" t="s">
        <v>46</v>
      </c>
      <c r="U338" s="1">
        <f>SUMIFS(Data!E:E,Data!B:B,'DATA PREPPING'!$B$5,Data!A:A,'DATA PREPPING'!$B$18,Data!C:C,'DATA PREPPING'!T338)</f>
        <v>61253</v>
      </c>
      <c r="W338" s="15" t="e">
        <f t="shared" si="11"/>
        <v>#DIV/0!</v>
      </c>
      <c r="X338" s="16">
        <f>AVERAGEIFS(Data!F:F,Data!B:B,'DATA PREPPING'!$B$5,Data!A:A,'DATA PREPPING'!$B$18,Data!C:C,'DATA PREPPING'!T338)</f>
        <v>18945</v>
      </c>
      <c r="Y338" s="16">
        <f t="shared" si="12"/>
        <v>-18945</v>
      </c>
    </row>
    <row r="339" spans="2:25" x14ac:dyDescent="0.2">
      <c r="B339">
        <v>19988</v>
      </c>
      <c r="T339" t="s">
        <v>47</v>
      </c>
      <c r="U339" s="1">
        <f>SUMIFS(Data!E:E,Data!B:B,'DATA PREPPING'!$B$5,Data!A:A,'DATA PREPPING'!$B$18,Data!C:C,'DATA PREPPING'!T339)</f>
        <v>227495</v>
      </c>
      <c r="W339" s="15" t="e">
        <f t="shared" si="11"/>
        <v>#DIV/0!</v>
      </c>
      <c r="X339" s="16">
        <f>AVERAGEIFS(Data!F:F,Data!B:B,'DATA PREPPING'!$B$5,Data!A:A,'DATA PREPPING'!$B$18,Data!C:C,'DATA PREPPING'!T339)</f>
        <v>19473</v>
      </c>
      <c r="Y339" s="16">
        <f t="shared" si="12"/>
        <v>-19473</v>
      </c>
    </row>
    <row r="340" spans="2:25" x14ac:dyDescent="0.2">
      <c r="B340">
        <v>36986</v>
      </c>
      <c r="T340" t="s">
        <v>48</v>
      </c>
      <c r="U340" s="1">
        <f>SUMIFS(Data!E:E,Data!B:B,'DATA PREPPING'!$B$5,Data!A:A,'DATA PREPPING'!$B$18,Data!C:C,'DATA PREPPING'!T340)</f>
        <v>32312</v>
      </c>
      <c r="W340" s="15" t="e">
        <f t="shared" si="11"/>
        <v>#DIV/0!</v>
      </c>
      <c r="X340" s="16">
        <f>AVERAGEIFS(Data!F:F,Data!B:B,'DATA PREPPING'!$B$5,Data!A:A,'DATA PREPPING'!$B$18,Data!C:C,'DATA PREPPING'!T340)</f>
        <v>23041</v>
      </c>
      <c r="Y340" s="16">
        <f t="shared" si="12"/>
        <v>-23041</v>
      </c>
    </row>
    <row r="341" spans="2:25" x14ac:dyDescent="0.2">
      <c r="B341">
        <v>21462</v>
      </c>
      <c r="T341" t="s">
        <v>1</v>
      </c>
      <c r="U341" s="1">
        <f>SUMIFS(Data!E:E,Data!B:B,'DATA PREPPING'!$B$5,Data!A:A,'DATA PREPPING'!$B$18,Data!C:C,'DATA PREPPING'!T341)</f>
        <v>178057</v>
      </c>
      <c r="W341" s="15" t="e">
        <f t="shared" si="11"/>
        <v>#DIV/0!</v>
      </c>
      <c r="X341" s="16">
        <f>AVERAGEIFS(Data!F:F,Data!B:B,'DATA PREPPING'!$B$5,Data!A:A,'DATA PREPPING'!$B$18,Data!C:C,'DATA PREPPING'!T341)</f>
        <v>18554</v>
      </c>
      <c r="Y341" s="16">
        <f t="shared" si="12"/>
        <v>-18554</v>
      </c>
    </row>
    <row r="342" spans="2:25" x14ac:dyDescent="0.2">
      <c r="B342">
        <v>19193</v>
      </c>
      <c r="T342" t="s">
        <v>2</v>
      </c>
      <c r="U342" s="1">
        <f>SUMIFS(Data!E:E,Data!B:B,'DATA PREPPING'!$B$5,Data!A:A,'DATA PREPPING'!$B$18,Data!C:C,'DATA PREPPING'!T342)</f>
        <v>274985</v>
      </c>
      <c r="W342" s="15" t="e">
        <f t="shared" si="11"/>
        <v>#DIV/0!</v>
      </c>
      <c r="X342" s="16">
        <f>AVERAGEIFS(Data!F:F,Data!B:B,'DATA PREPPING'!$B$5,Data!A:A,'DATA PREPPING'!$B$18,Data!C:C,'DATA PREPPING'!T342)</f>
        <v>26810</v>
      </c>
      <c r="Y342" s="16">
        <f t="shared" si="12"/>
        <v>-26810</v>
      </c>
    </row>
    <row r="343" spans="2:25" x14ac:dyDescent="0.2">
      <c r="B343">
        <v>21027</v>
      </c>
      <c r="T343" t="s">
        <v>3</v>
      </c>
      <c r="U343" s="1">
        <f>SUMIFS(Data!E:E,Data!B:B,'DATA PREPPING'!$B$5,Data!A:A,'DATA PREPPING'!$B$18,Data!C:C,'DATA PREPPING'!T343)</f>
        <v>106295</v>
      </c>
      <c r="W343" s="15" t="e">
        <f t="shared" si="11"/>
        <v>#DIV/0!</v>
      </c>
      <c r="X343" s="16">
        <f>AVERAGEIFS(Data!F:F,Data!B:B,'DATA PREPPING'!$B$5,Data!A:A,'DATA PREPPING'!$B$18,Data!C:C,'DATA PREPPING'!T343)</f>
        <v>18414</v>
      </c>
      <c r="Y343" s="16">
        <f t="shared" si="12"/>
        <v>-18414</v>
      </c>
    </row>
    <row r="344" spans="2:25" x14ac:dyDescent="0.2">
      <c r="B344">
        <v>19310</v>
      </c>
      <c r="T344" t="s">
        <v>4</v>
      </c>
      <c r="U344" s="1">
        <f>SUMIFS(Data!E:E,Data!B:B,'DATA PREPPING'!$B$5,Data!A:A,'DATA PREPPING'!$B$18,Data!C:C,'DATA PREPPING'!T344)</f>
        <v>1482600</v>
      </c>
      <c r="W344" s="15" t="e">
        <f t="shared" si="11"/>
        <v>#DIV/0!</v>
      </c>
      <c r="X344" s="16">
        <f>AVERAGEIFS(Data!F:F,Data!B:B,'DATA PREPPING'!$B$5,Data!A:A,'DATA PREPPING'!$B$18,Data!C:C,'DATA PREPPING'!T344)</f>
        <v>36090</v>
      </c>
      <c r="Y344" s="16">
        <f t="shared" si="12"/>
        <v>-36090</v>
      </c>
    </row>
    <row r="345" spans="2:25" x14ac:dyDescent="0.2">
      <c r="B345">
        <v>24338</v>
      </c>
      <c r="T345" t="s">
        <v>5</v>
      </c>
      <c r="U345" s="1">
        <f>SUMIFS(Data!E:E,Data!B:B,'DATA PREPPING'!$B$5,Data!A:A,'DATA PREPPING'!$B$18,Data!C:C,'DATA PREPPING'!T345)</f>
        <v>271680</v>
      </c>
      <c r="W345" s="15" t="e">
        <f t="shared" si="11"/>
        <v>#DIV/0!</v>
      </c>
      <c r="X345" s="16">
        <f>AVERAGEIFS(Data!F:F,Data!B:B,'DATA PREPPING'!$B$5,Data!A:A,'DATA PREPPING'!$B$18,Data!C:C,'DATA PREPPING'!T345)</f>
        <v>28424</v>
      </c>
      <c r="Y345" s="16">
        <f t="shared" si="12"/>
        <v>-28424</v>
      </c>
    </row>
    <row r="346" spans="2:25" x14ac:dyDescent="0.2">
      <c r="B346">
        <v>22945</v>
      </c>
      <c r="T346" t="s">
        <v>6</v>
      </c>
      <c r="U346" s="1">
        <f>SUMIFS(Data!E:E,Data!B:B,'DATA PREPPING'!$B$5,Data!A:A,'DATA PREPPING'!$B$18,Data!C:C,'DATA PREPPING'!T346)</f>
        <v>117365</v>
      </c>
      <c r="W346" s="15" t="e">
        <f t="shared" si="11"/>
        <v>#DIV/0!</v>
      </c>
      <c r="X346" s="16">
        <f>AVERAGEIFS(Data!F:F,Data!B:B,'DATA PREPPING'!$B$5,Data!A:A,'DATA PREPPING'!$B$18,Data!C:C,'DATA PREPPING'!T346)</f>
        <v>26295</v>
      </c>
      <c r="Y346" s="16">
        <f t="shared" si="12"/>
        <v>-26295</v>
      </c>
    </row>
    <row r="347" spans="2:25" x14ac:dyDescent="0.2">
      <c r="B347">
        <v>24733</v>
      </c>
      <c r="T347" t="s">
        <v>7</v>
      </c>
      <c r="U347" s="1">
        <f>SUMIFS(Data!E:E,Data!B:B,'DATA PREPPING'!$B$5,Data!A:A,'DATA PREPPING'!$B$18,Data!C:C,'DATA PREPPING'!T347)</f>
        <v>41103</v>
      </c>
      <c r="W347" s="15" t="e">
        <f t="shared" si="11"/>
        <v>#DIV/0!</v>
      </c>
      <c r="X347" s="16">
        <f>AVERAGEIFS(Data!F:F,Data!B:B,'DATA PREPPING'!$B$5,Data!A:A,'DATA PREPPING'!$B$18,Data!C:C,'DATA PREPPING'!T347)</f>
        <v>22228</v>
      </c>
      <c r="Y347" s="16">
        <f t="shared" si="12"/>
        <v>-22228</v>
      </c>
    </row>
    <row r="348" spans="2:25" x14ac:dyDescent="0.2">
      <c r="B348">
        <v>19677</v>
      </c>
      <c r="T348" t="s">
        <v>8</v>
      </c>
      <c r="U348" s="1">
        <f>SUMIFS(Data!E:E,Data!B:B,'DATA PREPPING'!$B$5,Data!A:A,'DATA PREPPING'!$B$18,Data!C:C,'DATA PREPPING'!T348)</f>
        <v>1007574</v>
      </c>
      <c r="W348" s="15" t="e">
        <f t="shared" si="11"/>
        <v>#DIV/0!</v>
      </c>
      <c r="X348" s="16">
        <f>AVERAGEIFS(Data!F:F,Data!B:B,'DATA PREPPING'!$B$5,Data!A:A,'DATA PREPPING'!$B$18,Data!C:C,'DATA PREPPING'!T348)</f>
        <v>27709</v>
      </c>
      <c r="Y348" s="16">
        <f t="shared" si="12"/>
        <v>-27709</v>
      </c>
    </row>
    <row r="349" spans="2:25" x14ac:dyDescent="0.2">
      <c r="B349">
        <v>18829</v>
      </c>
      <c r="T349" t="s">
        <v>9</v>
      </c>
      <c r="U349" s="1">
        <f>SUMIFS(Data!E:E,Data!B:B,'DATA PREPPING'!$B$5,Data!A:A,'DATA PREPPING'!$B$18,Data!C:C,'DATA PREPPING'!T349)</f>
        <v>414059</v>
      </c>
      <c r="W349" s="15" t="e">
        <f t="shared" si="11"/>
        <v>#DIV/0!</v>
      </c>
      <c r="X349" s="16">
        <f>AVERAGEIFS(Data!F:F,Data!B:B,'DATA PREPPING'!$B$5,Data!A:A,'DATA PREPPING'!$B$18,Data!C:C,'DATA PREPPING'!T349)</f>
        <v>22009</v>
      </c>
      <c r="Y349" s="16">
        <f t="shared" si="12"/>
        <v>-22009</v>
      </c>
    </row>
    <row r="350" spans="2:25" x14ac:dyDescent="0.2">
      <c r="B350">
        <v>23771</v>
      </c>
      <c r="T350" t="s">
        <v>10</v>
      </c>
      <c r="U350" s="1">
        <f>SUMIFS(Data!E:E,Data!B:B,'DATA PREPPING'!$B$5,Data!A:A,'DATA PREPPING'!$B$18,Data!C:C,'DATA PREPPING'!T350)</f>
        <v>74574</v>
      </c>
      <c r="W350" s="15" t="e">
        <f t="shared" si="11"/>
        <v>#DIV/0!</v>
      </c>
      <c r="X350" s="16">
        <f>AVERAGEIFS(Data!F:F,Data!B:B,'DATA PREPPING'!$B$5,Data!A:A,'DATA PREPPING'!$B$18,Data!C:C,'DATA PREPPING'!T350)</f>
        <v>18637</v>
      </c>
      <c r="Y350" s="16">
        <f t="shared" si="12"/>
        <v>-18637</v>
      </c>
    </row>
    <row r="351" spans="2:25" x14ac:dyDescent="0.2">
      <c r="B351">
        <v>23001</v>
      </c>
      <c r="T351" t="s">
        <v>11</v>
      </c>
      <c r="U351" s="1">
        <f>SUMIFS(Data!E:E,Data!B:B,'DATA PREPPING'!$B$5,Data!A:A,'DATA PREPPING'!$B$18,Data!C:C,'DATA PREPPING'!T351)</f>
        <v>462216</v>
      </c>
      <c r="W351" s="15" t="e">
        <f t="shared" si="11"/>
        <v>#DIV/0!</v>
      </c>
      <c r="X351" s="16">
        <f>AVERAGEIFS(Data!F:F,Data!B:B,'DATA PREPPING'!$B$5,Data!A:A,'DATA PREPPING'!$B$18,Data!C:C,'DATA PREPPING'!T351)</f>
        <v>25054</v>
      </c>
      <c r="Y351" s="16">
        <f t="shared" si="12"/>
        <v>-25054</v>
      </c>
    </row>
    <row r="352" spans="2:25" x14ac:dyDescent="0.2">
      <c r="B352">
        <v>21580</v>
      </c>
      <c r="T352" t="s">
        <v>12</v>
      </c>
      <c r="U352" s="1">
        <f>SUMIFS(Data!E:E,Data!B:B,'DATA PREPPING'!$B$5,Data!A:A,'DATA PREPPING'!$B$18,Data!C:C,'DATA PREPPING'!T352)</f>
        <v>263892</v>
      </c>
      <c r="W352" s="15" t="e">
        <f t="shared" si="11"/>
        <v>#DIV/0!</v>
      </c>
      <c r="X352" s="16">
        <f>AVERAGEIFS(Data!F:F,Data!B:B,'DATA PREPPING'!$B$5,Data!A:A,'DATA PREPPING'!$B$18,Data!C:C,'DATA PREPPING'!T352)</f>
        <v>20493</v>
      </c>
      <c r="Y352" s="16">
        <f t="shared" si="12"/>
        <v>-20493</v>
      </c>
    </row>
    <row r="353" spans="2:25" x14ac:dyDescent="0.2">
      <c r="B353">
        <v>26068</v>
      </c>
      <c r="T353" t="s">
        <v>13</v>
      </c>
      <c r="U353" s="1">
        <f>SUMIFS(Data!E:E,Data!B:B,'DATA PREPPING'!$B$5,Data!A:A,'DATA PREPPING'!$B$18,Data!C:C,'DATA PREPPING'!T353)</f>
        <v>118383</v>
      </c>
      <c r="W353" s="15" t="e">
        <f t="shared" si="11"/>
        <v>#DIV/0!</v>
      </c>
      <c r="X353" s="16">
        <f>AVERAGEIFS(Data!F:F,Data!B:B,'DATA PREPPING'!$B$5,Data!A:A,'DATA PREPPING'!$B$18,Data!C:C,'DATA PREPPING'!T353)</f>
        <v>18002</v>
      </c>
      <c r="Y353" s="16">
        <f t="shared" si="12"/>
        <v>-18002</v>
      </c>
    </row>
    <row r="354" spans="2:25" x14ac:dyDescent="0.2">
      <c r="B354">
        <v>22634</v>
      </c>
      <c r="T354" t="s">
        <v>14</v>
      </c>
      <c r="U354" s="1">
        <f>SUMIFS(Data!E:E,Data!B:B,'DATA PREPPING'!$B$5,Data!A:A,'DATA PREPPING'!$B$18,Data!C:C,'DATA PREPPING'!T354)</f>
        <v>110526</v>
      </c>
      <c r="W354" s="15" t="e">
        <f t="shared" si="11"/>
        <v>#DIV/0!</v>
      </c>
      <c r="X354" s="16">
        <f>AVERAGEIFS(Data!F:F,Data!B:B,'DATA PREPPING'!$B$5,Data!A:A,'DATA PREPPING'!$B$18,Data!C:C,'DATA PREPPING'!T354)</f>
        <v>18088</v>
      </c>
      <c r="Y354" s="16">
        <f t="shared" si="12"/>
        <v>-18088</v>
      </c>
    </row>
    <row r="355" spans="2:25" x14ac:dyDescent="0.2">
      <c r="B355">
        <v>26657</v>
      </c>
      <c r="T355" t="s">
        <v>15</v>
      </c>
      <c r="U355" s="1">
        <f>SUMIFS(Data!E:E,Data!B:B,'DATA PREPPING'!$B$5,Data!A:A,'DATA PREPPING'!$B$18,Data!C:C,'DATA PREPPING'!T355)</f>
        <v>165335</v>
      </c>
      <c r="W355" s="15" t="e">
        <f t="shared" si="11"/>
        <v>#DIV/0!</v>
      </c>
      <c r="X355" s="16">
        <f>AVERAGEIFS(Data!F:F,Data!B:B,'DATA PREPPING'!$B$5,Data!A:A,'DATA PREPPING'!$B$18,Data!C:C,'DATA PREPPING'!T355)</f>
        <v>19522</v>
      </c>
      <c r="Y355" s="16">
        <f t="shared" si="12"/>
        <v>-19522</v>
      </c>
    </row>
    <row r="356" spans="2:25" x14ac:dyDescent="0.2">
      <c r="B356">
        <v>18945</v>
      </c>
      <c r="T356" t="s">
        <v>16</v>
      </c>
      <c r="U356" s="1">
        <f>SUMIFS(Data!E:E,Data!B:B,'DATA PREPPING'!$B$5,Data!A:A,'DATA PREPPING'!$B$18,Data!C:C,'DATA PREPPING'!T356)</f>
        <v>188383</v>
      </c>
      <c r="W356" s="15" t="e">
        <f t="shared" si="11"/>
        <v>#DIV/0!</v>
      </c>
      <c r="X356" s="16">
        <f>AVERAGEIFS(Data!F:F,Data!B:B,'DATA PREPPING'!$B$5,Data!A:A,'DATA PREPPING'!$B$18,Data!C:C,'DATA PREPPING'!T356)</f>
        <v>22216</v>
      </c>
      <c r="Y356" s="16">
        <f t="shared" si="12"/>
        <v>-22216</v>
      </c>
    </row>
    <row r="357" spans="2:25" x14ac:dyDescent="0.2">
      <c r="B357">
        <v>19473</v>
      </c>
      <c r="T357" t="s">
        <v>17</v>
      </c>
      <c r="U357" s="1">
        <f>SUMIFS(Data!E:E,Data!B:B,'DATA PREPPING'!$B$5,Data!A:A,'DATA PREPPING'!$B$18,Data!C:C,'DATA PREPPING'!T357)</f>
        <v>51781</v>
      </c>
      <c r="W357" s="15" t="e">
        <f t="shared" si="11"/>
        <v>#DIV/0!</v>
      </c>
      <c r="X357" s="16">
        <f>AVERAGEIFS(Data!F:F,Data!B:B,'DATA PREPPING'!$B$5,Data!A:A,'DATA PREPPING'!$B$18,Data!C:C,'DATA PREPPING'!T357)</f>
        <v>25112</v>
      </c>
      <c r="Y357" s="16">
        <f t="shared" si="12"/>
        <v>-25112</v>
      </c>
    </row>
    <row r="358" spans="2:25" x14ac:dyDescent="0.2">
      <c r="B358">
        <v>23041</v>
      </c>
      <c r="T358" t="s">
        <v>18</v>
      </c>
      <c r="U358" s="1">
        <f>SUMIFS(Data!E:E,Data!B:B,'DATA PREPPING'!$B$5,Data!A:A,'DATA PREPPING'!$B$18,Data!C:C,'DATA PREPPING'!T358)</f>
        <v>210848</v>
      </c>
      <c r="W358" s="15" t="e">
        <f t="shared" si="11"/>
        <v>#DIV/0!</v>
      </c>
      <c r="X358" s="16">
        <f>AVERAGEIFS(Data!F:F,Data!B:B,'DATA PREPPING'!$B$5,Data!A:A,'DATA PREPPING'!$B$18,Data!C:C,'DATA PREPPING'!T358)</f>
        <v>26383</v>
      </c>
      <c r="Y358" s="16">
        <f t="shared" si="12"/>
        <v>-26383</v>
      </c>
    </row>
    <row r="359" spans="2:25" x14ac:dyDescent="0.2">
      <c r="B359">
        <v>18554</v>
      </c>
      <c r="T359" t="s">
        <v>19</v>
      </c>
      <c r="U359" s="1">
        <f>SUMIFS(Data!E:E,Data!B:B,'DATA PREPPING'!$B$5,Data!A:A,'DATA PREPPING'!$B$18,Data!C:C,'DATA PREPPING'!T359)</f>
        <v>262049</v>
      </c>
      <c r="W359" s="15" t="e">
        <f t="shared" si="11"/>
        <v>#DIV/0!</v>
      </c>
      <c r="X359" s="16">
        <f>AVERAGEIFS(Data!F:F,Data!B:B,'DATA PREPPING'!$B$5,Data!A:A,'DATA PREPPING'!$B$18,Data!C:C,'DATA PREPPING'!T359)</f>
        <v>30457</v>
      </c>
      <c r="Y359" s="16">
        <f t="shared" si="12"/>
        <v>-30457</v>
      </c>
    </row>
    <row r="360" spans="2:25" x14ac:dyDescent="0.2">
      <c r="B360">
        <v>26810</v>
      </c>
      <c r="T360" t="s">
        <v>20</v>
      </c>
      <c r="U360" s="1">
        <f>SUMIFS(Data!E:E,Data!B:B,'DATA PREPPING'!$B$5,Data!A:A,'DATA PREPPING'!$B$18,Data!C:C,'DATA PREPPING'!T360)</f>
        <v>323435</v>
      </c>
      <c r="W360" s="15" t="e">
        <f t="shared" si="11"/>
        <v>#DIV/0!</v>
      </c>
      <c r="X360" s="16">
        <f>AVERAGEIFS(Data!F:F,Data!B:B,'DATA PREPPING'!$B$5,Data!A:A,'DATA PREPPING'!$B$18,Data!C:C,'DATA PREPPING'!T360)</f>
        <v>22254</v>
      </c>
      <c r="Y360" s="16">
        <f t="shared" si="12"/>
        <v>-22254</v>
      </c>
    </row>
    <row r="361" spans="2:25" x14ac:dyDescent="0.2">
      <c r="B361">
        <v>18414</v>
      </c>
      <c r="T361" t="s">
        <v>21</v>
      </c>
      <c r="U361" s="1">
        <f>SUMIFS(Data!E:E,Data!B:B,'DATA PREPPING'!$B$5,Data!A:A,'DATA PREPPING'!$B$18,Data!C:C,'DATA PREPPING'!T361)</f>
        <v>204519</v>
      </c>
      <c r="W361" s="15" t="e">
        <f t="shared" si="11"/>
        <v>#DIV/0!</v>
      </c>
      <c r="X361" s="16">
        <f>AVERAGEIFS(Data!F:F,Data!B:B,'DATA PREPPING'!$B$5,Data!A:A,'DATA PREPPING'!$B$18,Data!C:C,'DATA PREPPING'!T361)</f>
        <v>24167</v>
      </c>
      <c r="Y361" s="16">
        <f t="shared" si="12"/>
        <v>-24167</v>
      </c>
    </row>
    <row r="362" spans="2:25" x14ac:dyDescent="0.2">
      <c r="B362">
        <v>36090</v>
      </c>
      <c r="T362" t="s">
        <v>22</v>
      </c>
      <c r="U362" s="1">
        <f>SUMIFS(Data!E:E,Data!B:B,'DATA PREPPING'!$B$5,Data!A:A,'DATA PREPPING'!$B$18,Data!C:C,'DATA PREPPING'!T362)</f>
        <v>118107</v>
      </c>
      <c r="W362" s="15" t="e">
        <f t="shared" si="11"/>
        <v>#DIV/0!</v>
      </c>
      <c r="X362" s="16">
        <f>AVERAGEIFS(Data!F:F,Data!B:B,'DATA PREPPING'!$B$5,Data!A:A,'DATA PREPPING'!$B$18,Data!C:C,'DATA PREPPING'!T362)</f>
        <v>18380</v>
      </c>
      <c r="Y362" s="16">
        <f t="shared" si="12"/>
        <v>-18380</v>
      </c>
    </row>
    <row r="363" spans="2:25" x14ac:dyDescent="0.2">
      <c r="B363">
        <v>28424</v>
      </c>
      <c r="T363" t="s">
        <v>23</v>
      </c>
      <c r="U363" s="1">
        <f>SUMIFS(Data!E:E,Data!B:B,'DATA PREPPING'!$B$5,Data!A:A,'DATA PREPPING'!$B$18,Data!C:C,'DATA PREPPING'!T363)</f>
        <v>253244</v>
      </c>
      <c r="W363" s="15" t="e">
        <f t="shared" si="11"/>
        <v>#DIV/0!</v>
      </c>
      <c r="X363" s="16">
        <f>AVERAGEIFS(Data!F:F,Data!B:B,'DATA PREPPING'!$B$5,Data!A:A,'DATA PREPPING'!$B$18,Data!C:C,'DATA PREPPING'!T363)</f>
        <v>22154</v>
      </c>
      <c r="Y363" s="16">
        <f t="shared" si="12"/>
        <v>-22154</v>
      </c>
    </row>
    <row r="364" spans="2:25" x14ac:dyDescent="0.2">
      <c r="B364">
        <v>26295</v>
      </c>
      <c r="T364" t="s">
        <v>24</v>
      </c>
      <c r="U364" s="1">
        <f>SUMIFS(Data!E:E,Data!B:B,'DATA PREPPING'!$B$5,Data!A:A,'DATA PREPPING'!$B$18,Data!C:C,'DATA PREPPING'!T364)</f>
        <v>58811</v>
      </c>
      <c r="W364" s="15" t="e">
        <f t="shared" si="11"/>
        <v>#DIV/0!</v>
      </c>
      <c r="X364" s="16">
        <f>AVERAGEIFS(Data!F:F,Data!B:B,'DATA PREPPING'!$B$5,Data!A:A,'DATA PREPPING'!$B$18,Data!C:C,'DATA PREPPING'!T364)</f>
        <v>21078</v>
      </c>
      <c r="Y364" s="16">
        <f t="shared" si="12"/>
        <v>-21078</v>
      </c>
    </row>
    <row r="365" spans="2:25" x14ac:dyDescent="0.2">
      <c r="B365">
        <v>22228</v>
      </c>
      <c r="T365" t="s">
        <v>25</v>
      </c>
      <c r="U365" s="1">
        <f>SUMIFS(Data!E:E,Data!B:B,'DATA PREPPING'!$B$5,Data!A:A,'DATA PREPPING'!$B$18,Data!C:C,'DATA PREPPING'!T365)</f>
        <v>79529</v>
      </c>
      <c r="W365" s="15" t="e">
        <f t="shared" si="11"/>
        <v>#DIV/0!</v>
      </c>
      <c r="X365" s="16">
        <f>AVERAGEIFS(Data!F:F,Data!B:B,'DATA PREPPING'!$B$5,Data!A:A,'DATA PREPPING'!$B$18,Data!C:C,'DATA PREPPING'!T365)</f>
        <v>18131</v>
      </c>
      <c r="Y365" s="16">
        <f t="shared" si="12"/>
        <v>-18131</v>
      </c>
    </row>
    <row r="366" spans="2:25" x14ac:dyDescent="0.2">
      <c r="B366">
        <v>27709</v>
      </c>
      <c r="T366" t="s">
        <v>26</v>
      </c>
      <c r="U366" s="1">
        <f>SUMIFS(Data!E:E,Data!B:B,'DATA PREPPING'!$B$5,Data!A:A,'DATA PREPPING'!$B$18,Data!C:C,'DATA PREPPING'!T366)</f>
        <v>255447</v>
      </c>
      <c r="W366" s="15" t="e">
        <f t="shared" si="11"/>
        <v>#DIV/0!</v>
      </c>
      <c r="X366" s="16">
        <f>AVERAGEIFS(Data!F:F,Data!B:B,'DATA PREPPING'!$B$5,Data!A:A,'DATA PREPPING'!$B$18,Data!C:C,'DATA PREPPING'!T366)</f>
        <v>34061</v>
      </c>
      <c r="Y366" s="16">
        <f t="shared" si="12"/>
        <v>-34061</v>
      </c>
    </row>
    <row r="367" spans="2:25" x14ac:dyDescent="0.2">
      <c r="B367">
        <v>22009</v>
      </c>
      <c r="T367" t="s">
        <v>27</v>
      </c>
      <c r="U367" s="1">
        <f>SUMIFS(Data!E:E,Data!B:B,'DATA PREPPING'!$B$5,Data!A:A,'DATA PREPPING'!$B$18,Data!C:C,'DATA PREPPING'!T367)</f>
        <v>57132</v>
      </c>
      <c r="W367" s="15" t="e">
        <f t="shared" si="11"/>
        <v>#DIV/0!</v>
      </c>
      <c r="X367" s="16">
        <f>AVERAGEIFS(Data!F:F,Data!B:B,'DATA PREPPING'!$B$5,Data!A:A,'DATA PREPPING'!$B$18,Data!C:C,'DATA PREPPING'!T367)</f>
        <v>24729</v>
      </c>
      <c r="Y367" s="16">
        <f t="shared" si="12"/>
        <v>-24729</v>
      </c>
    </row>
    <row r="368" spans="2:25" x14ac:dyDescent="0.2">
      <c r="B368">
        <v>18637</v>
      </c>
      <c r="T368" t="s">
        <v>28</v>
      </c>
      <c r="U368" s="1">
        <f>SUMIFS(Data!E:E,Data!B:B,'DATA PREPPING'!$B$5,Data!A:A,'DATA PREPPING'!$B$18,Data!C:C,'DATA PREPPING'!T368)</f>
        <v>281546</v>
      </c>
      <c r="W368" s="15" t="e">
        <f t="shared" si="11"/>
        <v>#DIV/0!</v>
      </c>
      <c r="X368" s="16">
        <f>AVERAGEIFS(Data!F:F,Data!B:B,'DATA PREPPING'!$B$5,Data!A:A,'DATA PREPPING'!$B$18,Data!C:C,'DATA PREPPING'!T368)</f>
        <v>28639</v>
      </c>
      <c r="Y368" s="16">
        <f t="shared" si="12"/>
        <v>-28639</v>
      </c>
    </row>
    <row r="369" spans="2:25" x14ac:dyDescent="0.2">
      <c r="B369">
        <v>25054</v>
      </c>
      <c r="T369" t="s">
        <v>29</v>
      </c>
      <c r="U369" s="1">
        <f>SUMIFS(Data!E:E,Data!B:B,'DATA PREPPING'!$B$5,Data!A:A,'DATA PREPPING'!$B$18,Data!C:C,'DATA PREPPING'!T369)</f>
        <v>78539</v>
      </c>
      <c r="W369" s="15" t="e">
        <f t="shared" si="11"/>
        <v>#DIV/0!</v>
      </c>
      <c r="X369" s="16">
        <f>AVERAGEIFS(Data!F:F,Data!B:B,'DATA PREPPING'!$B$5,Data!A:A,'DATA PREPPING'!$B$18,Data!C:C,'DATA PREPPING'!T369)</f>
        <v>19988</v>
      </c>
      <c r="Y369" s="16">
        <f t="shared" si="12"/>
        <v>-19988</v>
      </c>
    </row>
    <row r="370" spans="2:25" x14ac:dyDescent="0.2">
      <c r="B370">
        <v>20493</v>
      </c>
      <c r="T370" t="s">
        <v>30</v>
      </c>
      <c r="U370" s="1">
        <f>SUMIFS(Data!E:E,Data!B:B,'DATA PREPPING'!$B$5,Data!A:A,'DATA PREPPING'!$B$18,Data!C:C,'DATA PREPPING'!T370)</f>
        <v>632760</v>
      </c>
      <c r="W370" s="15" t="e">
        <f t="shared" si="11"/>
        <v>#DIV/0!</v>
      </c>
      <c r="X370" s="16">
        <f>AVERAGEIFS(Data!F:F,Data!B:B,'DATA PREPPING'!$B$5,Data!A:A,'DATA PREPPING'!$B$18,Data!C:C,'DATA PREPPING'!T370)</f>
        <v>36986</v>
      </c>
      <c r="Y370" s="16">
        <f t="shared" si="12"/>
        <v>-36986</v>
      </c>
    </row>
    <row r="371" spans="2:25" x14ac:dyDescent="0.2">
      <c r="B371">
        <v>18002</v>
      </c>
      <c r="T371" t="s">
        <v>31</v>
      </c>
      <c r="U371" s="1">
        <f>SUMIFS(Data!E:E,Data!B:B,'DATA PREPPING'!$B$5,Data!A:A,'DATA PREPPING'!$B$18,Data!C:C,'DATA PREPPING'!T371)</f>
        <v>420420</v>
      </c>
      <c r="W371" s="15" t="e">
        <f t="shared" si="11"/>
        <v>#DIV/0!</v>
      </c>
      <c r="X371" s="16">
        <f>AVERAGEIFS(Data!F:F,Data!B:B,'DATA PREPPING'!$B$5,Data!A:A,'DATA PREPPING'!$B$18,Data!C:C,'DATA PREPPING'!T371)</f>
        <v>21462</v>
      </c>
      <c r="Y371" s="16">
        <f t="shared" si="12"/>
        <v>-21462</v>
      </c>
    </row>
    <row r="372" spans="2:25" x14ac:dyDescent="0.2">
      <c r="B372">
        <v>18088</v>
      </c>
      <c r="T372" t="s">
        <v>32</v>
      </c>
      <c r="U372" s="1">
        <f>SUMIFS(Data!E:E,Data!B:B,'DATA PREPPING'!$B$5,Data!A:A,'DATA PREPPING'!$B$18,Data!C:C,'DATA PREPPING'!T372)</f>
        <v>34228</v>
      </c>
      <c r="W372" s="15" t="e">
        <f t="shared" si="11"/>
        <v>#DIV/0!</v>
      </c>
      <c r="X372" s="16">
        <f>AVERAGEIFS(Data!F:F,Data!B:B,'DATA PREPPING'!$B$5,Data!A:A,'DATA PREPPING'!$B$18,Data!C:C,'DATA PREPPING'!T372)</f>
        <v>19193</v>
      </c>
      <c r="Y372" s="16">
        <f t="shared" si="12"/>
        <v>-19193</v>
      </c>
    </row>
    <row r="373" spans="2:25" x14ac:dyDescent="0.2">
      <c r="B373">
        <v>19522</v>
      </c>
      <c r="T373" t="s">
        <v>33</v>
      </c>
      <c r="U373" s="1">
        <f>SUMIFS(Data!E:E,Data!B:B,'DATA PREPPING'!$B$5,Data!A:A,'DATA PREPPING'!$B$18,Data!C:C,'DATA PREPPING'!T373)</f>
        <v>466069</v>
      </c>
      <c r="W373" s="15" t="e">
        <f t="shared" si="11"/>
        <v>#DIV/0!</v>
      </c>
      <c r="X373" s="16">
        <f>AVERAGEIFS(Data!F:F,Data!B:B,'DATA PREPPING'!$B$5,Data!A:A,'DATA PREPPING'!$B$18,Data!C:C,'DATA PREPPING'!T373)</f>
        <v>21027</v>
      </c>
      <c r="Y373" s="16">
        <f t="shared" si="12"/>
        <v>-21027</v>
      </c>
    </row>
    <row r="374" spans="2:25" x14ac:dyDescent="0.2">
      <c r="B374">
        <v>22216</v>
      </c>
      <c r="T374" t="s">
        <v>34</v>
      </c>
      <c r="U374" s="1">
        <f>SUMIFS(Data!E:E,Data!B:B,'DATA PREPPING'!$B$5,Data!A:A,'DATA PREPPING'!$B$18,Data!C:C,'DATA PREPPING'!T374)</f>
        <v>156230</v>
      </c>
      <c r="W374" s="15" t="e">
        <f t="shared" si="11"/>
        <v>#DIV/0!</v>
      </c>
      <c r="X374" s="16">
        <f>AVERAGEIFS(Data!F:F,Data!B:B,'DATA PREPPING'!$B$5,Data!A:A,'DATA PREPPING'!$B$18,Data!C:C,'DATA PREPPING'!T374)</f>
        <v>19310</v>
      </c>
      <c r="Y374" s="16">
        <f t="shared" si="12"/>
        <v>-19310</v>
      </c>
    </row>
    <row r="375" spans="2:25" x14ac:dyDescent="0.2">
      <c r="B375">
        <v>25112</v>
      </c>
      <c r="T375" t="s">
        <v>35</v>
      </c>
      <c r="U375" s="1">
        <f>SUMIFS(Data!E:E,Data!B:B,'DATA PREPPING'!$B$5,Data!A:A,'DATA PREPPING'!$B$18,Data!C:C,'DATA PREPPING'!T375)</f>
        <v>161570</v>
      </c>
      <c r="W375" s="15" t="e">
        <f t="shared" si="11"/>
        <v>#DIV/0!</v>
      </c>
      <c r="X375" s="16">
        <f>AVERAGEIFS(Data!F:F,Data!B:B,'DATA PREPPING'!$B$5,Data!A:A,'DATA PREPPING'!$B$18,Data!C:C,'DATA PREPPING'!T375)</f>
        <v>24338</v>
      </c>
      <c r="Y375" s="16">
        <f t="shared" si="12"/>
        <v>-24338</v>
      </c>
    </row>
    <row r="376" spans="2:25" x14ac:dyDescent="0.2">
      <c r="B376">
        <v>26383</v>
      </c>
      <c r="T376" t="s">
        <v>36</v>
      </c>
      <c r="U376" s="1">
        <f>SUMIFS(Data!E:E,Data!B:B,'DATA PREPPING'!$B$5,Data!A:A,'DATA PREPPING'!$B$18,Data!C:C,'DATA PREPPING'!T376)</f>
        <v>424092</v>
      </c>
      <c r="W376" s="15" t="e">
        <f t="shared" si="11"/>
        <v>#DIV/0!</v>
      </c>
      <c r="X376" s="16">
        <f>AVERAGEIFS(Data!F:F,Data!B:B,'DATA PREPPING'!$B$5,Data!A:A,'DATA PREPPING'!$B$18,Data!C:C,'DATA PREPPING'!T376)</f>
        <v>22945</v>
      </c>
      <c r="Y376" s="16">
        <f t="shared" si="12"/>
        <v>-22945</v>
      </c>
    </row>
    <row r="377" spans="2:25" x14ac:dyDescent="0.2">
      <c r="B377">
        <v>30457</v>
      </c>
      <c r="T377" t="s">
        <v>37</v>
      </c>
      <c r="U377" s="1">
        <f>SUMIFS(Data!E:E,Data!B:B,'DATA PREPPING'!$B$5,Data!A:A,'DATA PREPPING'!$B$18,Data!C:C,'DATA PREPPING'!T377)</f>
        <v>44621</v>
      </c>
      <c r="W377" s="15" t="e">
        <f t="shared" si="11"/>
        <v>#DIV/0!</v>
      </c>
      <c r="X377" s="16">
        <f>AVERAGEIFS(Data!F:F,Data!B:B,'DATA PREPPING'!$B$5,Data!A:A,'DATA PREPPING'!$B$18,Data!C:C,'DATA PREPPING'!T377)</f>
        <v>24733</v>
      </c>
      <c r="Y377" s="16">
        <f t="shared" si="12"/>
        <v>-24733</v>
      </c>
    </row>
    <row r="378" spans="2:25" x14ac:dyDescent="0.2">
      <c r="B378">
        <v>22254</v>
      </c>
      <c r="T378" t="s">
        <v>38</v>
      </c>
      <c r="U378" s="1">
        <f>SUMIFS(Data!E:E,Data!B:B,'DATA PREPPING'!$B$5,Data!A:A,'DATA PREPPING'!$B$18,Data!C:C,'DATA PREPPING'!T378)</f>
        <v>226959</v>
      </c>
      <c r="W378" s="15" t="e">
        <f t="shared" si="11"/>
        <v>#DIV/0!</v>
      </c>
      <c r="X378" s="16">
        <f>AVERAGEIFS(Data!F:F,Data!B:B,'DATA PREPPING'!$B$5,Data!A:A,'DATA PREPPING'!$B$18,Data!C:C,'DATA PREPPING'!T378)</f>
        <v>19677</v>
      </c>
      <c r="Y378" s="16">
        <f t="shared" si="12"/>
        <v>-19677</v>
      </c>
    </row>
    <row r="379" spans="2:25" x14ac:dyDescent="0.2">
      <c r="B379">
        <v>24167</v>
      </c>
      <c r="T379" t="s">
        <v>39</v>
      </c>
      <c r="U379" s="1">
        <f>SUMIFS(Data!E:E,Data!B:B,'DATA PREPPING'!$B$5,Data!A:A,'DATA PREPPING'!$B$18,Data!C:C,'DATA PREPPING'!T379)</f>
        <v>41000</v>
      </c>
      <c r="W379" s="15" t="e">
        <f t="shared" si="11"/>
        <v>#DIV/0!</v>
      </c>
      <c r="X379" s="16">
        <f>AVERAGEIFS(Data!F:F,Data!B:B,'DATA PREPPING'!$B$5,Data!A:A,'DATA PREPPING'!$B$18,Data!C:C,'DATA PREPPING'!T379)</f>
        <v>18829</v>
      </c>
      <c r="Y379" s="16">
        <f t="shared" si="12"/>
        <v>-18829</v>
      </c>
    </row>
    <row r="380" spans="2:25" x14ac:dyDescent="0.2">
      <c r="B380">
        <v>18380</v>
      </c>
      <c r="T380" t="s">
        <v>40</v>
      </c>
      <c r="U380" s="1">
        <f>SUMIFS(Data!E:E,Data!B:B,'DATA PREPPING'!$B$5,Data!A:A,'DATA PREPPING'!$B$18,Data!C:C,'DATA PREPPING'!T380)</f>
        <v>293033</v>
      </c>
      <c r="W380" s="15" t="e">
        <f t="shared" si="11"/>
        <v>#DIV/0!</v>
      </c>
      <c r="X380" s="16">
        <f>AVERAGEIFS(Data!F:F,Data!B:B,'DATA PREPPING'!$B$5,Data!A:A,'DATA PREPPING'!$B$18,Data!C:C,'DATA PREPPING'!T380)</f>
        <v>23771</v>
      </c>
      <c r="Y380" s="16">
        <f t="shared" si="12"/>
        <v>-23771</v>
      </c>
    </row>
    <row r="381" spans="2:25" x14ac:dyDescent="0.2">
      <c r="B381">
        <v>22154</v>
      </c>
      <c r="T381" t="s">
        <v>41</v>
      </c>
      <c r="U381" s="1">
        <f>SUMIFS(Data!E:E,Data!B:B,'DATA PREPPING'!$B$5,Data!A:A,'DATA PREPPING'!$B$18,Data!C:C,'DATA PREPPING'!T381)</f>
        <v>1178456</v>
      </c>
      <c r="W381" s="15" t="e">
        <f t="shared" si="11"/>
        <v>#DIV/0!</v>
      </c>
      <c r="X381" s="16">
        <f>AVERAGEIFS(Data!F:F,Data!B:B,'DATA PREPPING'!$B$5,Data!A:A,'DATA PREPPING'!$B$18,Data!C:C,'DATA PREPPING'!T381)</f>
        <v>23001</v>
      </c>
      <c r="Y381" s="16">
        <f t="shared" si="12"/>
        <v>-23001</v>
      </c>
    </row>
    <row r="382" spans="2:25" x14ac:dyDescent="0.2">
      <c r="B382">
        <v>21078</v>
      </c>
      <c r="T382" t="s">
        <v>42</v>
      </c>
      <c r="U382" s="1">
        <f>SUMIFS(Data!E:E,Data!B:B,'DATA PREPPING'!$B$5,Data!A:A,'DATA PREPPING'!$B$18,Data!C:C,'DATA PREPPING'!T382)</f>
        <v>133375</v>
      </c>
      <c r="W382" s="15" t="e">
        <f t="shared" si="11"/>
        <v>#DIV/0!</v>
      </c>
      <c r="X382" s="16">
        <f>AVERAGEIFS(Data!F:F,Data!B:B,'DATA PREPPING'!$B$5,Data!A:A,'DATA PREPPING'!$B$18,Data!C:C,'DATA PREPPING'!T382)</f>
        <v>21580</v>
      </c>
      <c r="Y382" s="16">
        <f t="shared" si="12"/>
        <v>-21580</v>
      </c>
    </row>
    <row r="383" spans="2:25" x14ac:dyDescent="0.2">
      <c r="B383">
        <v>18131</v>
      </c>
      <c r="T383" t="s">
        <v>43</v>
      </c>
      <c r="U383" s="1">
        <f>SUMIFS(Data!E:E,Data!B:B,'DATA PREPPING'!$B$5,Data!A:A,'DATA PREPPING'!$B$18,Data!C:C,'DATA PREPPING'!T383)</f>
        <v>25985</v>
      </c>
      <c r="W383" s="15" t="e">
        <f t="shared" si="11"/>
        <v>#DIV/0!</v>
      </c>
      <c r="X383" s="16">
        <f>AVERAGEIFS(Data!F:F,Data!B:B,'DATA PREPPING'!$B$5,Data!A:A,'DATA PREPPING'!$B$18,Data!C:C,'DATA PREPPING'!T383)</f>
        <v>26068</v>
      </c>
      <c r="Y383" s="16">
        <f t="shared" si="12"/>
        <v>-26068</v>
      </c>
    </row>
    <row r="384" spans="2:25" x14ac:dyDescent="0.2">
      <c r="B384">
        <v>34061</v>
      </c>
      <c r="T384" t="s">
        <v>44</v>
      </c>
      <c r="U384" s="1">
        <f>SUMIFS(Data!E:E,Data!B:B,'DATA PREPPING'!$B$5,Data!A:A,'DATA PREPPING'!$B$18,Data!C:C,'DATA PREPPING'!T384)</f>
        <v>322216</v>
      </c>
      <c r="W384" s="15" t="e">
        <f t="shared" si="11"/>
        <v>#DIV/0!</v>
      </c>
      <c r="X384" s="16">
        <f>AVERAGEIFS(Data!F:F,Data!B:B,'DATA PREPPING'!$B$5,Data!A:A,'DATA PREPPING'!$B$18,Data!C:C,'DATA PREPPING'!T384)</f>
        <v>22634</v>
      </c>
      <c r="Y384" s="16">
        <f t="shared" si="12"/>
        <v>-22634</v>
      </c>
    </row>
    <row r="385" spans="2:25" x14ac:dyDescent="0.2">
      <c r="B385">
        <v>24729</v>
      </c>
      <c r="T385" t="s">
        <v>45</v>
      </c>
      <c r="U385" s="1">
        <f>SUMIFS(Data!E:E,Data!B:B,'DATA PREPPING'!$B$5,Data!A:A,'DATA PREPPING'!$B$18,Data!C:C,'DATA PREPPING'!T385)</f>
        <v>255412</v>
      </c>
      <c r="W385" s="15" t="e">
        <f t="shared" si="11"/>
        <v>#DIV/0!</v>
      </c>
      <c r="X385" s="16">
        <f>AVERAGEIFS(Data!F:F,Data!B:B,'DATA PREPPING'!$B$5,Data!A:A,'DATA PREPPING'!$B$18,Data!C:C,'DATA PREPPING'!T385)</f>
        <v>26657</v>
      </c>
      <c r="Y385" s="16">
        <f t="shared" si="12"/>
        <v>-26657</v>
      </c>
    </row>
    <row r="386" spans="2:25" x14ac:dyDescent="0.2">
      <c r="B386">
        <v>28639</v>
      </c>
      <c r="T386" t="s">
        <v>46</v>
      </c>
      <c r="U386" s="1">
        <f>SUMIFS(Data!E:E,Data!B:B,'DATA PREPPING'!$B$5,Data!A:A,'DATA PREPPING'!$B$18,Data!C:C,'DATA PREPPING'!T386)</f>
        <v>61253</v>
      </c>
      <c r="W386" s="15" t="e">
        <f t="shared" si="11"/>
        <v>#DIV/0!</v>
      </c>
      <c r="X386" s="16">
        <f>AVERAGEIFS(Data!F:F,Data!B:B,'DATA PREPPING'!$B$5,Data!A:A,'DATA PREPPING'!$B$18,Data!C:C,'DATA PREPPING'!T386)</f>
        <v>18945</v>
      </c>
      <c r="Y386" s="16">
        <f t="shared" si="12"/>
        <v>-18945</v>
      </c>
    </row>
    <row r="387" spans="2:25" x14ac:dyDescent="0.2">
      <c r="B387">
        <v>19988</v>
      </c>
      <c r="T387" t="s">
        <v>47</v>
      </c>
      <c r="U387" s="1">
        <f>SUMIFS(Data!E:E,Data!B:B,'DATA PREPPING'!$B$5,Data!A:A,'DATA PREPPING'!$B$18,Data!C:C,'DATA PREPPING'!T387)</f>
        <v>227495</v>
      </c>
      <c r="W387" s="15" t="e">
        <f t="shared" si="11"/>
        <v>#DIV/0!</v>
      </c>
      <c r="X387" s="16">
        <f>AVERAGEIFS(Data!F:F,Data!B:B,'DATA PREPPING'!$B$5,Data!A:A,'DATA PREPPING'!$B$18,Data!C:C,'DATA PREPPING'!T387)</f>
        <v>19473</v>
      </c>
      <c r="Y387" s="16">
        <f t="shared" si="12"/>
        <v>-19473</v>
      </c>
    </row>
    <row r="388" spans="2:25" x14ac:dyDescent="0.2">
      <c r="B388">
        <v>36986</v>
      </c>
      <c r="T388" t="s">
        <v>48</v>
      </c>
      <c r="U388" s="1">
        <f>SUMIFS(Data!E:E,Data!B:B,'DATA PREPPING'!$B$5,Data!A:A,'DATA PREPPING'!$B$18,Data!C:C,'DATA PREPPING'!T388)</f>
        <v>32312</v>
      </c>
      <c r="W388" s="15" t="e">
        <f t="shared" si="11"/>
        <v>#DIV/0!</v>
      </c>
      <c r="X388" s="16">
        <f>AVERAGEIFS(Data!F:F,Data!B:B,'DATA PREPPING'!$B$5,Data!A:A,'DATA PREPPING'!$B$18,Data!C:C,'DATA PREPPING'!T388)</f>
        <v>23041</v>
      </c>
      <c r="Y388" s="16">
        <f t="shared" si="12"/>
        <v>-23041</v>
      </c>
    </row>
    <row r="389" spans="2:25" x14ac:dyDescent="0.2">
      <c r="B389">
        <v>21462</v>
      </c>
      <c r="T389" t="s">
        <v>1</v>
      </c>
      <c r="U389" s="1">
        <f>SUMIFS(Data!E:E,Data!B:B,'DATA PREPPING'!$B$5,Data!A:A,'DATA PREPPING'!$B$18,Data!C:C,'DATA PREPPING'!T389)</f>
        <v>178057</v>
      </c>
      <c r="W389" s="15" t="e">
        <f t="shared" si="11"/>
        <v>#DIV/0!</v>
      </c>
      <c r="X389" s="16">
        <f>AVERAGEIFS(Data!F:F,Data!B:B,'DATA PREPPING'!$B$5,Data!A:A,'DATA PREPPING'!$B$18,Data!C:C,'DATA PREPPING'!T389)</f>
        <v>18554</v>
      </c>
      <c r="Y389" s="16">
        <f t="shared" si="12"/>
        <v>-18554</v>
      </c>
    </row>
    <row r="390" spans="2:25" x14ac:dyDescent="0.2">
      <c r="B390">
        <v>19193</v>
      </c>
      <c r="T390" t="s">
        <v>2</v>
      </c>
      <c r="U390" s="1">
        <f>SUMIFS(Data!E:E,Data!B:B,'DATA PREPPING'!$B$5,Data!A:A,'DATA PREPPING'!$B$18,Data!C:C,'DATA PREPPING'!T390)</f>
        <v>274985</v>
      </c>
      <c r="W390" s="15" t="e">
        <f t="shared" ref="W390:W453" si="13">U390/V390*1000</f>
        <v>#DIV/0!</v>
      </c>
      <c r="X390" s="16">
        <f>AVERAGEIFS(Data!F:F,Data!B:B,'DATA PREPPING'!$B$5,Data!A:A,'DATA PREPPING'!$B$18,Data!C:C,'DATA PREPPING'!T390)</f>
        <v>26810</v>
      </c>
      <c r="Y390" s="16">
        <f t="shared" ref="Y390:Y453" si="14">IF($Y$4=$X$4,-X390,W390)</f>
        <v>-26810</v>
      </c>
    </row>
    <row r="391" spans="2:25" x14ac:dyDescent="0.2">
      <c r="B391">
        <v>21027</v>
      </c>
      <c r="T391" t="s">
        <v>3</v>
      </c>
      <c r="U391" s="1">
        <f>SUMIFS(Data!E:E,Data!B:B,'DATA PREPPING'!$B$5,Data!A:A,'DATA PREPPING'!$B$18,Data!C:C,'DATA PREPPING'!T391)</f>
        <v>106295</v>
      </c>
      <c r="W391" s="15" t="e">
        <f t="shared" si="13"/>
        <v>#DIV/0!</v>
      </c>
      <c r="X391" s="16">
        <f>AVERAGEIFS(Data!F:F,Data!B:B,'DATA PREPPING'!$B$5,Data!A:A,'DATA PREPPING'!$B$18,Data!C:C,'DATA PREPPING'!T391)</f>
        <v>18414</v>
      </c>
      <c r="Y391" s="16">
        <f t="shared" si="14"/>
        <v>-18414</v>
      </c>
    </row>
    <row r="392" spans="2:25" x14ac:dyDescent="0.2">
      <c r="B392">
        <v>19310</v>
      </c>
      <c r="T392" t="s">
        <v>4</v>
      </c>
      <c r="U392" s="1">
        <f>SUMIFS(Data!E:E,Data!B:B,'DATA PREPPING'!$B$5,Data!A:A,'DATA PREPPING'!$B$18,Data!C:C,'DATA PREPPING'!T392)</f>
        <v>1482600</v>
      </c>
      <c r="W392" s="15" t="e">
        <f t="shared" si="13"/>
        <v>#DIV/0!</v>
      </c>
      <c r="X392" s="16">
        <f>AVERAGEIFS(Data!F:F,Data!B:B,'DATA PREPPING'!$B$5,Data!A:A,'DATA PREPPING'!$B$18,Data!C:C,'DATA PREPPING'!T392)</f>
        <v>36090</v>
      </c>
      <c r="Y392" s="16">
        <f t="shared" si="14"/>
        <v>-36090</v>
      </c>
    </row>
    <row r="393" spans="2:25" x14ac:dyDescent="0.2">
      <c r="B393">
        <v>24338</v>
      </c>
      <c r="T393" t="s">
        <v>5</v>
      </c>
      <c r="U393" s="1">
        <f>SUMIFS(Data!E:E,Data!B:B,'DATA PREPPING'!$B$5,Data!A:A,'DATA PREPPING'!$B$18,Data!C:C,'DATA PREPPING'!T393)</f>
        <v>271680</v>
      </c>
      <c r="W393" s="15" t="e">
        <f t="shared" si="13"/>
        <v>#DIV/0!</v>
      </c>
      <c r="X393" s="16">
        <f>AVERAGEIFS(Data!F:F,Data!B:B,'DATA PREPPING'!$B$5,Data!A:A,'DATA PREPPING'!$B$18,Data!C:C,'DATA PREPPING'!T393)</f>
        <v>28424</v>
      </c>
      <c r="Y393" s="16">
        <f t="shared" si="14"/>
        <v>-28424</v>
      </c>
    </row>
    <row r="394" spans="2:25" x14ac:dyDescent="0.2">
      <c r="B394">
        <v>22945</v>
      </c>
      <c r="T394" t="s">
        <v>6</v>
      </c>
      <c r="U394" s="1">
        <f>SUMIFS(Data!E:E,Data!B:B,'DATA PREPPING'!$B$5,Data!A:A,'DATA PREPPING'!$B$18,Data!C:C,'DATA PREPPING'!T394)</f>
        <v>117365</v>
      </c>
      <c r="W394" s="15" t="e">
        <f t="shared" si="13"/>
        <v>#DIV/0!</v>
      </c>
      <c r="X394" s="16">
        <f>AVERAGEIFS(Data!F:F,Data!B:B,'DATA PREPPING'!$B$5,Data!A:A,'DATA PREPPING'!$B$18,Data!C:C,'DATA PREPPING'!T394)</f>
        <v>26295</v>
      </c>
      <c r="Y394" s="16">
        <f t="shared" si="14"/>
        <v>-26295</v>
      </c>
    </row>
    <row r="395" spans="2:25" x14ac:dyDescent="0.2">
      <c r="B395">
        <v>24733</v>
      </c>
      <c r="T395" t="s">
        <v>7</v>
      </c>
      <c r="U395" s="1">
        <f>SUMIFS(Data!E:E,Data!B:B,'DATA PREPPING'!$B$5,Data!A:A,'DATA PREPPING'!$B$18,Data!C:C,'DATA PREPPING'!T395)</f>
        <v>41103</v>
      </c>
      <c r="W395" s="15" t="e">
        <f t="shared" si="13"/>
        <v>#DIV/0!</v>
      </c>
      <c r="X395" s="16">
        <f>AVERAGEIFS(Data!F:F,Data!B:B,'DATA PREPPING'!$B$5,Data!A:A,'DATA PREPPING'!$B$18,Data!C:C,'DATA PREPPING'!T395)</f>
        <v>22228</v>
      </c>
      <c r="Y395" s="16">
        <f t="shared" si="14"/>
        <v>-22228</v>
      </c>
    </row>
    <row r="396" spans="2:25" x14ac:dyDescent="0.2">
      <c r="B396">
        <v>19677</v>
      </c>
      <c r="T396" t="s">
        <v>8</v>
      </c>
      <c r="U396" s="1">
        <f>SUMIFS(Data!E:E,Data!B:B,'DATA PREPPING'!$B$5,Data!A:A,'DATA PREPPING'!$B$18,Data!C:C,'DATA PREPPING'!T396)</f>
        <v>1007574</v>
      </c>
      <c r="W396" s="15" t="e">
        <f t="shared" si="13"/>
        <v>#DIV/0!</v>
      </c>
      <c r="X396" s="16">
        <f>AVERAGEIFS(Data!F:F,Data!B:B,'DATA PREPPING'!$B$5,Data!A:A,'DATA PREPPING'!$B$18,Data!C:C,'DATA PREPPING'!T396)</f>
        <v>27709</v>
      </c>
      <c r="Y396" s="16">
        <f t="shared" si="14"/>
        <v>-27709</v>
      </c>
    </row>
    <row r="397" spans="2:25" x14ac:dyDescent="0.2">
      <c r="B397">
        <v>18829</v>
      </c>
      <c r="T397" t="s">
        <v>9</v>
      </c>
      <c r="U397" s="1">
        <f>SUMIFS(Data!E:E,Data!B:B,'DATA PREPPING'!$B$5,Data!A:A,'DATA PREPPING'!$B$18,Data!C:C,'DATA PREPPING'!T397)</f>
        <v>414059</v>
      </c>
      <c r="W397" s="15" t="e">
        <f t="shared" si="13"/>
        <v>#DIV/0!</v>
      </c>
      <c r="X397" s="16">
        <f>AVERAGEIFS(Data!F:F,Data!B:B,'DATA PREPPING'!$B$5,Data!A:A,'DATA PREPPING'!$B$18,Data!C:C,'DATA PREPPING'!T397)</f>
        <v>22009</v>
      </c>
      <c r="Y397" s="16">
        <f t="shared" si="14"/>
        <v>-22009</v>
      </c>
    </row>
    <row r="398" spans="2:25" x14ac:dyDescent="0.2">
      <c r="B398">
        <v>23771</v>
      </c>
      <c r="T398" t="s">
        <v>10</v>
      </c>
      <c r="U398" s="1">
        <f>SUMIFS(Data!E:E,Data!B:B,'DATA PREPPING'!$B$5,Data!A:A,'DATA PREPPING'!$B$18,Data!C:C,'DATA PREPPING'!T398)</f>
        <v>74574</v>
      </c>
      <c r="W398" s="15" t="e">
        <f t="shared" si="13"/>
        <v>#DIV/0!</v>
      </c>
      <c r="X398" s="16">
        <f>AVERAGEIFS(Data!F:F,Data!B:B,'DATA PREPPING'!$B$5,Data!A:A,'DATA PREPPING'!$B$18,Data!C:C,'DATA PREPPING'!T398)</f>
        <v>18637</v>
      </c>
      <c r="Y398" s="16">
        <f t="shared" si="14"/>
        <v>-18637</v>
      </c>
    </row>
    <row r="399" spans="2:25" x14ac:dyDescent="0.2">
      <c r="B399">
        <v>23001</v>
      </c>
      <c r="T399" t="s">
        <v>11</v>
      </c>
      <c r="U399" s="1">
        <f>SUMIFS(Data!E:E,Data!B:B,'DATA PREPPING'!$B$5,Data!A:A,'DATA PREPPING'!$B$18,Data!C:C,'DATA PREPPING'!T399)</f>
        <v>462216</v>
      </c>
      <c r="W399" s="15" t="e">
        <f t="shared" si="13"/>
        <v>#DIV/0!</v>
      </c>
      <c r="X399" s="16">
        <f>AVERAGEIFS(Data!F:F,Data!B:B,'DATA PREPPING'!$B$5,Data!A:A,'DATA PREPPING'!$B$18,Data!C:C,'DATA PREPPING'!T399)</f>
        <v>25054</v>
      </c>
      <c r="Y399" s="16">
        <f t="shared" si="14"/>
        <v>-25054</v>
      </c>
    </row>
    <row r="400" spans="2:25" x14ac:dyDescent="0.2">
      <c r="B400">
        <v>21580</v>
      </c>
      <c r="T400" t="s">
        <v>12</v>
      </c>
      <c r="U400" s="1">
        <f>SUMIFS(Data!E:E,Data!B:B,'DATA PREPPING'!$B$5,Data!A:A,'DATA PREPPING'!$B$18,Data!C:C,'DATA PREPPING'!T400)</f>
        <v>263892</v>
      </c>
      <c r="W400" s="15" t="e">
        <f t="shared" si="13"/>
        <v>#DIV/0!</v>
      </c>
      <c r="X400" s="16">
        <f>AVERAGEIFS(Data!F:F,Data!B:B,'DATA PREPPING'!$B$5,Data!A:A,'DATA PREPPING'!$B$18,Data!C:C,'DATA PREPPING'!T400)</f>
        <v>20493</v>
      </c>
      <c r="Y400" s="16">
        <f t="shared" si="14"/>
        <v>-20493</v>
      </c>
    </row>
    <row r="401" spans="2:25" x14ac:dyDescent="0.2">
      <c r="B401">
        <v>26068</v>
      </c>
      <c r="T401" t="s">
        <v>13</v>
      </c>
      <c r="U401" s="1">
        <f>SUMIFS(Data!E:E,Data!B:B,'DATA PREPPING'!$B$5,Data!A:A,'DATA PREPPING'!$B$18,Data!C:C,'DATA PREPPING'!T401)</f>
        <v>118383</v>
      </c>
      <c r="W401" s="15" t="e">
        <f t="shared" si="13"/>
        <v>#DIV/0!</v>
      </c>
      <c r="X401" s="16">
        <f>AVERAGEIFS(Data!F:F,Data!B:B,'DATA PREPPING'!$B$5,Data!A:A,'DATA PREPPING'!$B$18,Data!C:C,'DATA PREPPING'!T401)</f>
        <v>18002</v>
      </c>
      <c r="Y401" s="16">
        <f t="shared" si="14"/>
        <v>-18002</v>
      </c>
    </row>
    <row r="402" spans="2:25" x14ac:dyDescent="0.2">
      <c r="B402">
        <v>22634</v>
      </c>
      <c r="T402" t="s">
        <v>14</v>
      </c>
      <c r="U402" s="1">
        <f>SUMIFS(Data!E:E,Data!B:B,'DATA PREPPING'!$B$5,Data!A:A,'DATA PREPPING'!$B$18,Data!C:C,'DATA PREPPING'!T402)</f>
        <v>110526</v>
      </c>
      <c r="W402" s="15" t="e">
        <f t="shared" si="13"/>
        <v>#DIV/0!</v>
      </c>
      <c r="X402" s="16">
        <f>AVERAGEIFS(Data!F:F,Data!B:B,'DATA PREPPING'!$B$5,Data!A:A,'DATA PREPPING'!$B$18,Data!C:C,'DATA PREPPING'!T402)</f>
        <v>18088</v>
      </c>
      <c r="Y402" s="16">
        <f t="shared" si="14"/>
        <v>-18088</v>
      </c>
    </row>
    <row r="403" spans="2:25" x14ac:dyDescent="0.2">
      <c r="B403">
        <v>26657</v>
      </c>
      <c r="T403" t="s">
        <v>15</v>
      </c>
      <c r="U403" s="1">
        <f>SUMIFS(Data!E:E,Data!B:B,'DATA PREPPING'!$B$5,Data!A:A,'DATA PREPPING'!$B$18,Data!C:C,'DATA PREPPING'!T403)</f>
        <v>165335</v>
      </c>
      <c r="W403" s="15" t="e">
        <f t="shared" si="13"/>
        <v>#DIV/0!</v>
      </c>
      <c r="X403" s="16">
        <f>AVERAGEIFS(Data!F:F,Data!B:B,'DATA PREPPING'!$B$5,Data!A:A,'DATA PREPPING'!$B$18,Data!C:C,'DATA PREPPING'!T403)</f>
        <v>19522</v>
      </c>
      <c r="Y403" s="16">
        <f t="shared" si="14"/>
        <v>-19522</v>
      </c>
    </row>
    <row r="404" spans="2:25" x14ac:dyDescent="0.2">
      <c r="B404">
        <v>18945</v>
      </c>
      <c r="T404" t="s">
        <v>16</v>
      </c>
      <c r="U404" s="1">
        <f>SUMIFS(Data!E:E,Data!B:B,'DATA PREPPING'!$B$5,Data!A:A,'DATA PREPPING'!$B$18,Data!C:C,'DATA PREPPING'!T404)</f>
        <v>188383</v>
      </c>
      <c r="W404" s="15" t="e">
        <f t="shared" si="13"/>
        <v>#DIV/0!</v>
      </c>
      <c r="X404" s="16">
        <f>AVERAGEIFS(Data!F:F,Data!B:B,'DATA PREPPING'!$B$5,Data!A:A,'DATA PREPPING'!$B$18,Data!C:C,'DATA PREPPING'!T404)</f>
        <v>22216</v>
      </c>
      <c r="Y404" s="16">
        <f t="shared" si="14"/>
        <v>-22216</v>
      </c>
    </row>
    <row r="405" spans="2:25" x14ac:dyDescent="0.2">
      <c r="B405">
        <v>19473</v>
      </c>
      <c r="T405" t="s">
        <v>17</v>
      </c>
      <c r="U405" s="1">
        <f>SUMIFS(Data!E:E,Data!B:B,'DATA PREPPING'!$B$5,Data!A:A,'DATA PREPPING'!$B$18,Data!C:C,'DATA PREPPING'!T405)</f>
        <v>51781</v>
      </c>
      <c r="W405" s="15" t="e">
        <f t="shared" si="13"/>
        <v>#DIV/0!</v>
      </c>
      <c r="X405" s="16">
        <f>AVERAGEIFS(Data!F:F,Data!B:B,'DATA PREPPING'!$B$5,Data!A:A,'DATA PREPPING'!$B$18,Data!C:C,'DATA PREPPING'!T405)</f>
        <v>25112</v>
      </c>
      <c r="Y405" s="16">
        <f t="shared" si="14"/>
        <v>-25112</v>
      </c>
    </row>
    <row r="406" spans="2:25" x14ac:dyDescent="0.2">
      <c r="B406">
        <v>23041</v>
      </c>
      <c r="T406" t="s">
        <v>18</v>
      </c>
      <c r="U406" s="1">
        <f>SUMIFS(Data!E:E,Data!B:B,'DATA PREPPING'!$B$5,Data!A:A,'DATA PREPPING'!$B$18,Data!C:C,'DATA PREPPING'!T406)</f>
        <v>210848</v>
      </c>
      <c r="W406" s="15" t="e">
        <f t="shared" si="13"/>
        <v>#DIV/0!</v>
      </c>
      <c r="X406" s="16">
        <f>AVERAGEIFS(Data!F:F,Data!B:B,'DATA PREPPING'!$B$5,Data!A:A,'DATA PREPPING'!$B$18,Data!C:C,'DATA PREPPING'!T406)</f>
        <v>26383</v>
      </c>
      <c r="Y406" s="16">
        <f t="shared" si="14"/>
        <v>-26383</v>
      </c>
    </row>
    <row r="407" spans="2:25" x14ac:dyDescent="0.2">
      <c r="B407">
        <v>18554</v>
      </c>
      <c r="T407" t="s">
        <v>19</v>
      </c>
      <c r="U407" s="1">
        <f>SUMIFS(Data!E:E,Data!B:B,'DATA PREPPING'!$B$5,Data!A:A,'DATA PREPPING'!$B$18,Data!C:C,'DATA PREPPING'!T407)</f>
        <v>262049</v>
      </c>
      <c r="W407" s="15" t="e">
        <f t="shared" si="13"/>
        <v>#DIV/0!</v>
      </c>
      <c r="X407" s="16">
        <f>AVERAGEIFS(Data!F:F,Data!B:B,'DATA PREPPING'!$B$5,Data!A:A,'DATA PREPPING'!$B$18,Data!C:C,'DATA PREPPING'!T407)</f>
        <v>30457</v>
      </c>
      <c r="Y407" s="16">
        <f t="shared" si="14"/>
        <v>-30457</v>
      </c>
    </row>
    <row r="408" spans="2:25" x14ac:dyDescent="0.2">
      <c r="B408">
        <v>26810</v>
      </c>
      <c r="T408" t="s">
        <v>20</v>
      </c>
      <c r="U408" s="1">
        <f>SUMIFS(Data!E:E,Data!B:B,'DATA PREPPING'!$B$5,Data!A:A,'DATA PREPPING'!$B$18,Data!C:C,'DATA PREPPING'!T408)</f>
        <v>323435</v>
      </c>
      <c r="W408" s="15" t="e">
        <f t="shared" si="13"/>
        <v>#DIV/0!</v>
      </c>
      <c r="X408" s="16">
        <f>AVERAGEIFS(Data!F:F,Data!B:B,'DATA PREPPING'!$B$5,Data!A:A,'DATA PREPPING'!$B$18,Data!C:C,'DATA PREPPING'!T408)</f>
        <v>22254</v>
      </c>
      <c r="Y408" s="16">
        <f t="shared" si="14"/>
        <v>-22254</v>
      </c>
    </row>
    <row r="409" spans="2:25" x14ac:dyDescent="0.2">
      <c r="B409">
        <v>18414</v>
      </c>
      <c r="T409" t="s">
        <v>21</v>
      </c>
      <c r="U409" s="1">
        <f>SUMIFS(Data!E:E,Data!B:B,'DATA PREPPING'!$B$5,Data!A:A,'DATA PREPPING'!$B$18,Data!C:C,'DATA PREPPING'!T409)</f>
        <v>204519</v>
      </c>
      <c r="W409" s="15" t="e">
        <f t="shared" si="13"/>
        <v>#DIV/0!</v>
      </c>
      <c r="X409" s="16">
        <f>AVERAGEIFS(Data!F:F,Data!B:B,'DATA PREPPING'!$B$5,Data!A:A,'DATA PREPPING'!$B$18,Data!C:C,'DATA PREPPING'!T409)</f>
        <v>24167</v>
      </c>
      <c r="Y409" s="16">
        <f t="shared" si="14"/>
        <v>-24167</v>
      </c>
    </row>
    <row r="410" spans="2:25" x14ac:dyDescent="0.2">
      <c r="B410">
        <v>36090</v>
      </c>
      <c r="T410" t="s">
        <v>22</v>
      </c>
      <c r="U410" s="1">
        <f>SUMIFS(Data!E:E,Data!B:B,'DATA PREPPING'!$B$5,Data!A:A,'DATA PREPPING'!$B$18,Data!C:C,'DATA PREPPING'!T410)</f>
        <v>118107</v>
      </c>
      <c r="W410" s="15" t="e">
        <f t="shared" si="13"/>
        <v>#DIV/0!</v>
      </c>
      <c r="X410" s="16">
        <f>AVERAGEIFS(Data!F:F,Data!B:B,'DATA PREPPING'!$B$5,Data!A:A,'DATA PREPPING'!$B$18,Data!C:C,'DATA PREPPING'!T410)</f>
        <v>18380</v>
      </c>
      <c r="Y410" s="16">
        <f t="shared" si="14"/>
        <v>-18380</v>
      </c>
    </row>
    <row r="411" spans="2:25" x14ac:dyDescent="0.2">
      <c r="B411">
        <v>28424</v>
      </c>
      <c r="T411" t="s">
        <v>23</v>
      </c>
      <c r="U411" s="1">
        <f>SUMIFS(Data!E:E,Data!B:B,'DATA PREPPING'!$B$5,Data!A:A,'DATA PREPPING'!$B$18,Data!C:C,'DATA PREPPING'!T411)</f>
        <v>253244</v>
      </c>
      <c r="W411" s="15" t="e">
        <f t="shared" si="13"/>
        <v>#DIV/0!</v>
      </c>
      <c r="X411" s="16">
        <f>AVERAGEIFS(Data!F:F,Data!B:B,'DATA PREPPING'!$B$5,Data!A:A,'DATA PREPPING'!$B$18,Data!C:C,'DATA PREPPING'!T411)</f>
        <v>22154</v>
      </c>
      <c r="Y411" s="16">
        <f t="shared" si="14"/>
        <v>-22154</v>
      </c>
    </row>
    <row r="412" spans="2:25" x14ac:dyDescent="0.2">
      <c r="B412">
        <v>26295</v>
      </c>
      <c r="T412" t="s">
        <v>24</v>
      </c>
      <c r="U412" s="1">
        <f>SUMIFS(Data!E:E,Data!B:B,'DATA PREPPING'!$B$5,Data!A:A,'DATA PREPPING'!$B$18,Data!C:C,'DATA PREPPING'!T412)</f>
        <v>58811</v>
      </c>
      <c r="W412" s="15" t="e">
        <f t="shared" si="13"/>
        <v>#DIV/0!</v>
      </c>
      <c r="X412" s="16">
        <f>AVERAGEIFS(Data!F:F,Data!B:B,'DATA PREPPING'!$B$5,Data!A:A,'DATA PREPPING'!$B$18,Data!C:C,'DATA PREPPING'!T412)</f>
        <v>21078</v>
      </c>
      <c r="Y412" s="16">
        <f t="shared" si="14"/>
        <v>-21078</v>
      </c>
    </row>
    <row r="413" spans="2:25" x14ac:dyDescent="0.2">
      <c r="B413">
        <v>22228</v>
      </c>
      <c r="T413" t="s">
        <v>25</v>
      </c>
      <c r="U413" s="1">
        <f>SUMIFS(Data!E:E,Data!B:B,'DATA PREPPING'!$B$5,Data!A:A,'DATA PREPPING'!$B$18,Data!C:C,'DATA PREPPING'!T413)</f>
        <v>79529</v>
      </c>
      <c r="W413" s="15" t="e">
        <f t="shared" si="13"/>
        <v>#DIV/0!</v>
      </c>
      <c r="X413" s="16">
        <f>AVERAGEIFS(Data!F:F,Data!B:B,'DATA PREPPING'!$B$5,Data!A:A,'DATA PREPPING'!$B$18,Data!C:C,'DATA PREPPING'!T413)</f>
        <v>18131</v>
      </c>
      <c r="Y413" s="16">
        <f t="shared" si="14"/>
        <v>-18131</v>
      </c>
    </row>
    <row r="414" spans="2:25" x14ac:dyDescent="0.2">
      <c r="B414">
        <v>27709</v>
      </c>
      <c r="T414" t="s">
        <v>26</v>
      </c>
      <c r="U414" s="1">
        <f>SUMIFS(Data!E:E,Data!B:B,'DATA PREPPING'!$B$5,Data!A:A,'DATA PREPPING'!$B$18,Data!C:C,'DATA PREPPING'!T414)</f>
        <v>255447</v>
      </c>
      <c r="W414" s="15" t="e">
        <f t="shared" si="13"/>
        <v>#DIV/0!</v>
      </c>
      <c r="X414" s="16">
        <f>AVERAGEIFS(Data!F:F,Data!B:B,'DATA PREPPING'!$B$5,Data!A:A,'DATA PREPPING'!$B$18,Data!C:C,'DATA PREPPING'!T414)</f>
        <v>34061</v>
      </c>
      <c r="Y414" s="16">
        <f t="shared" si="14"/>
        <v>-34061</v>
      </c>
    </row>
    <row r="415" spans="2:25" x14ac:dyDescent="0.2">
      <c r="B415">
        <v>22009</v>
      </c>
      <c r="T415" t="s">
        <v>27</v>
      </c>
      <c r="U415" s="1">
        <f>SUMIFS(Data!E:E,Data!B:B,'DATA PREPPING'!$B$5,Data!A:A,'DATA PREPPING'!$B$18,Data!C:C,'DATA PREPPING'!T415)</f>
        <v>57132</v>
      </c>
      <c r="W415" s="15" t="e">
        <f t="shared" si="13"/>
        <v>#DIV/0!</v>
      </c>
      <c r="X415" s="16">
        <f>AVERAGEIFS(Data!F:F,Data!B:B,'DATA PREPPING'!$B$5,Data!A:A,'DATA PREPPING'!$B$18,Data!C:C,'DATA PREPPING'!T415)</f>
        <v>24729</v>
      </c>
      <c r="Y415" s="16">
        <f t="shared" si="14"/>
        <v>-24729</v>
      </c>
    </row>
    <row r="416" spans="2:25" x14ac:dyDescent="0.2">
      <c r="B416">
        <v>18637</v>
      </c>
      <c r="T416" t="s">
        <v>28</v>
      </c>
      <c r="U416" s="1">
        <f>SUMIFS(Data!E:E,Data!B:B,'DATA PREPPING'!$B$5,Data!A:A,'DATA PREPPING'!$B$18,Data!C:C,'DATA PREPPING'!T416)</f>
        <v>281546</v>
      </c>
      <c r="W416" s="15" t="e">
        <f t="shared" si="13"/>
        <v>#DIV/0!</v>
      </c>
      <c r="X416" s="16">
        <f>AVERAGEIFS(Data!F:F,Data!B:B,'DATA PREPPING'!$B$5,Data!A:A,'DATA PREPPING'!$B$18,Data!C:C,'DATA PREPPING'!T416)</f>
        <v>28639</v>
      </c>
      <c r="Y416" s="16">
        <f t="shared" si="14"/>
        <v>-28639</v>
      </c>
    </row>
    <row r="417" spans="2:25" x14ac:dyDescent="0.2">
      <c r="B417">
        <v>25054</v>
      </c>
      <c r="T417" t="s">
        <v>29</v>
      </c>
      <c r="U417" s="1">
        <f>SUMIFS(Data!E:E,Data!B:B,'DATA PREPPING'!$B$5,Data!A:A,'DATA PREPPING'!$B$18,Data!C:C,'DATA PREPPING'!T417)</f>
        <v>78539</v>
      </c>
      <c r="W417" s="15" t="e">
        <f t="shared" si="13"/>
        <v>#DIV/0!</v>
      </c>
      <c r="X417" s="16">
        <f>AVERAGEIFS(Data!F:F,Data!B:B,'DATA PREPPING'!$B$5,Data!A:A,'DATA PREPPING'!$B$18,Data!C:C,'DATA PREPPING'!T417)</f>
        <v>19988</v>
      </c>
      <c r="Y417" s="16">
        <f t="shared" si="14"/>
        <v>-19988</v>
      </c>
    </row>
    <row r="418" spans="2:25" x14ac:dyDescent="0.2">
      <c r="B418">
        <v>20493</v>
      </c>
      <c r="T418" t="s">
        <v>30</v>
      </c>
      <c r="U418" s="1">
        <f>SUMIFS(Data!E:E,Data!B:B,'DATA PREPPING'!$B$5,Data!A:A,'DATA PREPPING'!$B$18,Data!C:C,'DATA PREPPING'!T418)</f>
        <v>632760</v>
      </c>
      <c r="W418" s="15" t="e">
        <f t="shared" si="13"/>
        <v>#DIV/0!</v>
      </c>
      <c r="X418" s="16">
        <f>AVERAGEIFS(Data!F:F,Data!B:B,'DATA PREPPING'!$B$5,Data!A:A,'DATA PREPPING'!$B$18,Data!C:C,'DATA PREPPING'!T418)</f>
        <v>36986</v>
      </c>
      <c r="Y418" s="16">
        <f t="shared" si="14"/>
        <v>-36986</v>
      </c>
    </row>
    <row r="419" spans="2:25" x14ac:dyDescent="0.2">
      <c r="B419">
        <v>18002</v>
      </c>
      <c r="T419" t="s">
        <v>31</v>
      </c>
      <c r="U419" s="1">
        <f>SUMIFS(Data!E:E,Data!B:B,'DATA PREPPING'!$B$5,Data!A:A,'DATA PREPPING'!$B$18,Data!C:C,'DATA PREPPING'!T419)</f>
        <v>420420</v>
      </c>
      <c r="W419" s="15" t="e">
        <f t="shared" si="13"/>
        <v>#DIV/0!</v>
      </c>
      <c r="X419" s="16">
        <f>AVERAGEIFS(Data!F:F,Data!B:B,'DATA PREPPING'!$B$5,Data!A:A,'DATA PREPPING'!$B$18,Data!C:C,'DATA PREPPING'!T419)</f>
        <v>21462</v>
      </c>
      <c r="Y419" s="16">
        <f t="shared" si="14"/>
        <v>-21462</v>
      </c>
    </row>
    <row r="420" spans="2:25" x14ac:dyDescent="0.2">
      <c r="B420">
        <v>18088</v>
      </c>
      <c r="T420" t="s">
        <v>32</v>
      </c>
      <c r="U420" s="1">
        <f>SUMIFS(Data!E:E,Data!B:B,'DATA PREPPING'!$B$5,Data!A:A,'DATA PREPPING'!$B$18,Data!C:C,'DATA PREPPING'!T420)</f>
        <v>34228</v>
      </c>
      <c r="W420" s="15" t="e">
        <f t="shared" si="13"/>
        <v>#DIV/0!</v>
      </c>
      <c r="X420" s="16">
        <f>AVERAGEIFS(Data!F:F,Data!B:B,'DATA PREPPING'!$B$5,Data!A:A,'DATA PREPPING'!$B$18,Data!C:C,'DATA PREPPING'!T420)</f>
        <v>19193</v>
      </c>
      <c r="Y420" s="16">
        <f t="shared" si="14"/>
        <v>-19193</v>
      </c>
    </row>
    <row r="421" spans="2:25" x14ac:dyDescent="0.2">
      <c r="B421">
        <v>19522</v>
      </c>
      <c r="T421" t="s">
        <v>33</v>
      </c>
      <c r="U421" s="1">
        <f>SUMIFS(Data!E:E,Data!B:B,'DATA PREPPING'!$B$5,Data!A:A,'DATA PREPPING'!$B$18,Data!C:C,'DATA PREPPING'!T421)</f>
        <v>466069</v>
      </c>
      <c r="W421" s="15" t="e">
        <f t="shared" si="13"/>
        <v>#DIV/0!</v>
      </c>
      <c r="X421" s="16">
        <f>AVERAGEIFS(Data!F:F,Data!B:B,'DATA PREPPING'!$B$5,Data!A:A,'DATA PREPPING'!$B$18,Data!C:C,'DATA PREPPING'!T421)</f>
        <v>21027</v>
      </c>
      <c r="Y421" s="16">
        <f t="shared" si="14"/>
        <v>-21027</v>
      </c>
    </row>
    <row r="422" spans="2:25" x14ac:dyDescent="0.2">
      <c r="B422">
        <v>22216</v>
      </c>
      <c r="T422" t="s">
        <v>34</v>
      </c>
      <c r="U422" s="1">
        <f>SUMIFS(Data!E:E,Data!B:B,'DATA PREPPING'!$B$5,Data!A:A,'DATA PREPPING'!$B$18,Data!C:C,'DATA PREPPING'!T422)</f>
        <v>156230</v>
      </c>
      <c r="W422" s="15" t="e">
        <f t="shared" si="13"/>
        <v>#DIV/0!</v>
      </c>
      <c r="X422" s="16">
        <f>AVERAGEIFS(Data!F:F,Data!B:B,'DATA PREPPING'!$B$5,Data!A:A,'DATA PREPPING'!$B$18,Data!C:C,'DATA PREPPING'!T422)</f>
        <v>19310</v>
      </c>
      <c r="Y422" s="16">
        <f t="shared" si="14"/>
        <v>-19310</v>
      </c>
    </row>
    <row r="423" spans="2:25" x14ac:dyDescent="0.2">
      <c r="B423">
        <v>25112</v>
      </c>
      <c r="T423" t="s">
        <v>35</v>
      </c>
      <c r="U423" s="1">
        <f>SUMIFS(Data!E:E,Data!B:B,'DATA PREPPING'!$B$5,Data!A:A,'DATA PREPPING'!$B$18,Data!C:C,'DATA PREPPING'!T423)</f>
        <v>161570</v>
      </c>
      <c r="W423" s="15" t="e">
        <f t="shared" si="13"/>
        <v>#DIV/0!</v>
      </c>
      <c r="X423" s="16">
        <f>AVERAGEIFS(Data!F:F,Data!B:B,'DATA PREPPING'!$B$5,Data!A:A,'DATA PREPPING'!$B$18,Data!C:C,'DATA PREPPING'!T423)</f>
        <v>24338</v>
      </c>
      <c r="Y423" s="16">
        <f t="shared" si="14"/>
        <v>-24338</v>
      </c>
    </row>
    <row r="424" spans="2:25" x14ac:dyDescent="0.2">
      <c r="B424">
        <v>26383</v>
      </c>
      <c r="T424" t="s">
        <v>36</v>
      </c>
      <c r="U424" s="1">
        <f>SUMIFS(Data!E:E,Data!B:B,'DATA PREPPING'!$B$5,Data!A:A,'DATA PREPPING'!$B$18,Data!C:C,'DATA PREPPING'!T424)</f>
        <v>424092</v>
      </c>
      <c r="W424" s="15" t="e">
        <f t="shared" si="13"/>
        <v>#DIV/0!</v>
      </c>
      <c r="X424" s="16">
        <f>AVERAGEIFS(Data!F:F,Data!B:B,'DATA PREPPING'!$B$5,Data!A:A,'DATA PREPPING'!$B$18,Data!C:C,'DATA PREPPING'!T424)</f>
        <v>22945</v>
      </c>
      <c r="Y424" s="16">
        <f t="shared" si="14"/>
        <v>-22945</v>
      </c>
    </row>
    <row r="425" spans="2:25" x14ac:dyDescent="0.2">
      <c r="B425">
        <v>30457</v>
      </c>
      <c r="T425" t="s">
        <v>37</v>
      </c>
      <c r="U425" s="1">
        <f>SUMIFS(Data!E:E,Data!B:B,'DATA PREPPING'!$B$5,Data!A:A,'DATA PREPPING'!$B$18,Data!C:C,'DATA PREPPING'!T425)</f>
        <v>44621</v>
      </c>
      <c r="W425" s="15" t="e">
        <f t="shared" si="13"/>
        <v>#DIV/0!</v>
      </c>
      <c r="X425" s="16">
        <f>AVERAGEIFS(Data!F:F,Data!B:B,'DATA PREPPING'!$B$5,Data!A:A,'DATA PREPPING'!$B$18,Data!C:C,'DATA PREPPING'!T425)</f>
        <v>24733</v>
      </c>
      <c r="Y425" s="16">
        <f t="shared" si="14"/>
        <v>-24733</v>
      </c>
    </row>
    <row r="426" spans="2:25" x14ac:dyDescent="0.2">
      <c r="B426">
        <v>22254</v>
      </c>
      <c r="T426" t="s">
        <v>38</v>
      </c>
      <c r="U426" s="1">
        <f>SUMIFS(Data!E:E,Data!B:B,'DATA PREPPING'!$B$5,Data!A:A,'DATA PREPPING'!$B$18,Data!C:C,'DATA PREPPING'!T426)</f>
        <v>226959</v>
      </c>
      <c r="W426" s="15" t="e">
        <f t="shared" si="13"/>
        <v>#DIV/0!</v>
      </c>
      <c r="X426" s="16">
        <f>AVERAGEIFS(Data!F:F,Data!B:B,'DATA PREPPING'!$B$5,Data!A:A,'DATA PREPPING'!$B$18,Data!C:C,'DATA PREPPING'!T426)</f>
        <v>19677</v>
      </c>
      <c r="Y426" s="16">
        <f t="shared" si="14"/>
        <v>-19677</v>
      </c>
    </row>
    <row r="427" spans="2:25" x14ac:dyDescent="0.2">
      <c r="B427">
        <v>24167</v>
      </c>
      <c r="T427" t="s">
        <v>39</v>
      </c>
      <c r="U427" s="1">
        <f>SUMIFS(Data!E:E,Data!B:B,'DATA PREPPING'!$B$5,Data!A:A,'DATA PREPPING'!$B$18,Data!C:C,'DATA PREPPING'!T427)</f>
        <v>41000</v>
      </c>
      <c r="W427" s="15" t="e">
        <f t="shared" si="13"/>
        <v>#DIV/0!</v>
      </c>
      <c r="X427" s="16">
        <f>AVERAGEIFS(Data!F:F,Data!B:B,'DATA PREPPING'!$B$5,Data!A:A,'DATA PREPPING'!$B$18,Data!C:C,'DATA PREPPING'!T427)</f>
        <v>18829</v>
      </c>
      <c r="Y427" s="16">
        <f t="shared" si="14"/>
        <v>-18829</v>
      </c>
    </row>
    <row r="428" spans="2:25" x14ac:dyDescent="0.2">
      <c r="B428">
        <v>18380</v>
      </c>
      <c r="T428" t="s">
        <v>40</v>
      </c>
      <c r="U428" s="1">
        <f>SUMIFS(Data!E:E,Data!B:B,'DATA PREPPING'!$B$5,Data!A:A,'DATA PREPPING'!$B$18,Data!C:C,'DATA PREPPING'!T428)</f>
        <v>293033</v>
      </c>
      <c r="W428" s="15" t="e">
        <f t="shared" si="13"/>
        <v>#DIV/0!</v>
      </c>
      <c r="X428" s="16">
        <f>AVERAGEIFS(Data!F:F,Data!B:B,'DATA PREPPING'!$B$5,Data!A:A,'DATA PREPPING'!$B$18,Data!C:C,'DATA PREPPING'!T428)</f>
        <v>23771</v>
      </c>
      <c r="Y428" s="16">
        <f t="shared" si="14"/>
        <v>-23771</v>
      </c>
    </row>
    <row r="429" spans="2:25" x14ac:dyDescent="0.2">
      <c r="B429">
        <v>22154</v>
      </c>
      <c r="T429" t="s">
        <v>41</v>
      </c>
      <c r="U429" s="1">
        <f>SUMIFS(Data!E:E,Data!B:B,'DATA PREPPING'!$B$5,Data!A:A,'DATA PREPPING'!$B$18,Data!C:C,'DATA PREPPING'!T429)</f>
        <v>1178456</v>
      </c>
      <c r="W429" s="15" t="e">
        <f t="shared" si="13"/>
        <v>#DIV/0!</v>
      </c>
      <c r="X429" s="16">
        <f>AVERAGEIFS(Data!F:F,Data!B:B,'DATA PREPPING'!$B$5,Data!A:A,'DATA PREPPING'!$B$18,Data!C:C,'DATA PREPPING'!T429)</f>
        <v>23001</v>
      </c>
      <c r="Y429" s="16">
        <f t="shared" si="14"/>
        <v>-23001</v>
      </c>
    </row>
    <row r="430" spans="2:25" x14ac:dyDescent="0.2">
      <c r="B430">
        <v>21078</v>
      </c>
      <c r="T430" t="s">
        <v>42</v>
      </c>
      <c r="U430" s="1">
        <f>SUMIFS(Data!E:E,Data!B:B,'DATA PREPPING'!$B$5,Data!A:A,'DATA PREPPING'!$B$18,Data!C:C,'DATA PREPPING'!T430)</f>
        <v>133375</v>
      </c>
      <c r="W430" s="15" t="e">
        <f t="shared" si="13"/>
        <v>#DIV/0!</v>
      </c>
      <c r="X430" s="16">
        <f>AVERAGEIFS(Data!F:F,Data!B:B,'DATA PREPPING'!$B$5,Data!A:A,'DATA PREPPING'!$B$18,Data!C:C,'DATA PREPPING'!T430)</f>
        <v>21580</v>
      </c>
      <c r="Y430" s="16">
        <f t="shared" si="14"/>
        <v>-21580</v>
      </c>
    </row>
    <row r="431" spans="2:25" x14ac:dyDescent="0.2">
      <c r="B431">
        <v>18131</v>
      </c>
      <c r="T431" t="s">
        <v>43</v>
      </c>
      <c r="U431" s="1">
        <f>SUMIFS(Data!E:E,Data!B:B,'DATA PREPPING'!$B$5,Data!A:A,'DATA PREPPING'!$B$18,Data!C:C,'DATA PREPPING'!T431)</f>
        <v>25985</v>
      </c>
      <c r="W431" s="15" t="e">
        <f t="shared" si="13"/>
        <v>#DIV/0!</v>
      </c>
      <c r="X431" s="16">
        <f>AVERAGEIFS(Data!F:F,Data!B:B,'DATA PREPPING'!$B$5,Data!A:A,'DATA PREPPING'!$B$18,Data!C:C,'DATA PREPPING'!T431)</f>
        <v>26068</v>
      </c>
      <c r="Y431" s="16">
        <f t="shared" si="14"/>
        <v>-26068</v>
      </c>
    </row>
    <row r="432" spans="2:25" x14ac:dyDescent="0.2">
      <c r="B432">
        <v>34061</v>
      </c>
      <c r="T432" t="s">
        <v>44</v>
      </c>
      <c r="U432" s="1">
        <f>SUMIFS(Data!E:E,Data!B:B,'DATA PREPPING'!$B$5,Data!A:A,'DATA PREPPING'!$B$18,Data!C:C,'DATA PREPPING'!T432)</f>
        <v>322216</v>
      </c>
      <c r="W432" s="15" t="e">
        <f t="shared" si="13"/>
        <v>#DIV/0!</v>
      </c>
      <c r="X432" s="16">
        <f>AVERAGEIFS(Data!F:F,Data!B:B,'DATA PREPPING'!$B$5,Data!A:A,'DATA PREPPING'!$B$18,Data!C:C,'DATA PREPPING'!T432)</f>
        <v>22634</v>
      </c>
      <c r="Y432" s="16">
        <f t="shared" si="14"/>
        <v>-22634</v>
      </c>
    </row>
    <row r="433" spans="2:25" x14ac:dyDescent="0.2">
      <c r="B433">
        <v>24729</v>
      </c>
      <c r="T433" t="s">
        <v>45</v>
      </c>
      <c r="U433" s="1">
        <f>SUMIFS(Data!E:E,Data!B:B,'DATA PREPPING'!$B$5,Data!A:A,'DATA PREPPING'!$B$18,Data!C:C,'DATA PREPPING'!T433)</f>
        <v>255412</v>
      </c>
      <c r="W433" s="15" t="e">
        <f t="shared" si="13"/>
        <v>#DIV/0!</v>
      </c>
      <c r="X433" s="16">
        <f>AVERAGEIFS(Data!F:F,Data!B:B,'DATA PREPPING'!$B$5,Data!A:A,'DATA PREPPING'!$B$18,Data!C:C,'DATA PREPPING'!T433)</f>
        <v>26657</v>
      </c>
      <c r="Y433" s="16">
        <f t="shared" si="14"/>
        <v>-26657</v>
      </c>
    </row>
    <row r="434" spans="2:25" x14ac:dyDescent="0.2">
      <c r="B434">
        <v>28639</v>
      </c>
      <c r="T434" t="s">
        <v>46</v>
      </c>
      <c r="U434" s="1">
        <f>SUMIFS(Data!E:E,Data!B:B,'DATA PREPPING'!$B$5,Data!A:A,'DATA PREPPING'!$B$18,Data!C:C,'DATA PREPPING'!T434)</f>
        <v>61253</v>
      </c>
      <c r="W434" s="15" t="e">
        <f t="shared" si="13"/>
        <v>#DIV/0!</v>
      </c>
      <c r="X434" s="16">
        <f>AVERAGEIFS(Data!F:F,Data!B:B,'DATA PREPPING'!$B$5,Data!A:A,'DATA PREPPING'!$B$18,Data!C:C,'DATA PREPPING'!T434)</f>
        <v>18945</v>
      </c>
      <c r="Y434" s="16">
        <f t="shared" si="14"/>
        <v>-18945</v>
      </c>
    </row>
    <row r="435" spans="2:25" x14ac:dyDescent="0.2">
      <c r="B435">
        <v>19988</v>
      </c>
      <c r="T435" t="s">
        <v>47</v>
      </c>
      <c r="U435" s="1">
        <f>SUMIFS(Data!E:E,Data!B:B,'DATA PREPPING'!$B$5,Data!A:A,'DATA PREPPING'!$B$18,Data!C:C,'DATA PREPPING'!T435)</f>
        <v>227495</v>
      </c>
      <c r="W435" s="15" t="e">
        <f t="shared" si="13"/>
        <v>#DIV/0!</v>
      </c>
      <c r="X435" s="16">
        <f>AVERAGEIFS(Data!F:F,Data!B:B,'DATA PREPPING'!$B$5,Data!A:A,'DATA PREPPING'!$B$18,Data!C:C,'DATA PREPPING'!T435)</f>
        <v>19473</v>
      </c>
      <c r="Y435" s="16">
        <f t="shared" si="14"/>
        <v>-19473</v>
      </c>
    </row>
    <row r="436" spans="2:25" x14ac:dyDescent="0.2">
      <c r="B436">
        <v>36986</v>
      </c>
      <c r="T436" t="s">
        <v>48</v>
      </c>
      <c r="U436" s="1">
        <f>SUMIFS(Data!E:E,Data!B:B,'DATA PREPPING'!$B$5,Data!A:A,'DATA PREPPING'!$B$18,Data!C:C,'DATA PREPPING'!T436)</f>
        <v>32312</v>
      </c>
      <c r="W436" s="15" t="e">
        <f t="shared" si="13"/>
        <v>#DIV/0!</v>
      </c>
      <c r="X436" s="16">
        <f>AVERAGEIFS(Data!F:F,Data!B:B,'DATA PREPPING'!$B$5,Data!A:A,'DATA PREPPING'!$B$18,Data!C:C,'DATA PREPPING'!T436)</f>
        <v>23041</v>
      </c>
      <c r="Y436" s="16">
        <f t="shared" si="14"/>
        <v>-23041</v>
      </c>
    </row>
    <row r="437" spans="2:25" x14ac:dyDescent="0.2">
      <c r="B437">
        <v>21462</v>
      </c>
      <c r="T437" t="s">
        <v>1</v>
      </c>
      <c r="U437" s="1">
        <f>SUMIFS(Data!E:E,Data!B:B,'DATA PREPPING'!$B$5,Data!A:A,'DATA PREPPING'!$B$18,Data!C:C,'DATA PREPPING'!T437)</f>
        <v>178057</v>
      </c>
      <c r="W437" s="15" t="e">
        <f t="shared" si="13"/>
        <v>#DIV/0!</v>
      </c>
      <c r="X437" s="16">
        <f>AVERAGEIFS(Data!F:F,Data!B:B,'DATA PREPPING'!$B$5,Data!A:A,'DATA PREPPING'!$B$18,Data!C:C,'DATA PREPPING'!T437)</f>
        <v>18554</v>
      </c>
      <c r="Y437" s="16">
        <f t="shared" si="14"/>
        <v>-18554</v>
      </c>
    </row>
    <row r="438" spans="2:25" x14ac:dyDescent="0.2">
      <c r="B438">
        <v>19193</v>
      </c>
      <c r="T438" t="s">
        <v>2</v>
      </c>
      <c r="U438" s="1">
        <f>SUMIFS(Data!E:E,Data!B:B,'DATA PREPPING'!$B$5,Data!A:A,'DATA PREPPING'!$B$18,Data!C:C,'DATA PREPPING'!T438)</f>
        <v>274985</v>
      </c>
      <c r="W438" s="15" t="e">
        <f t="shared" si="13"/>
        <v>#DIV/0!</v>
      </c>
      <c r="X438" s="16">
        <f>AVERAGEIFS(Data!F:F,Data!B:B,'DATA PREPPING'!$B$5,Data!A:A,'DATA PREPPING'!$B$18,Data!C:C,'DATA PREPPING'!T438)</f>
        <v>26810</v>
      </c>
      <c r="Y438" s="16">
        <f t="shared" si="14"/>
        <v>-26810</v>
      </c>
    </row>
    <row r="439" spans="2:25" x14ac:dyDescent="0.2">
      <c r="B439">
        <v>21027</v>
      </c>
      <c r="T439" t="s">
        <v>3</v>
      </c>
      <c r="U439" s="1">
        <f>SUMIFS(Data!E:E,Data!B:B,'DATA PREPPING'!$B$5,Data!A:A,'DATA PREPPING'!$B$18,Data!C:C,'DATA PREPPING'!T439)</f>
        <v>106295</v>
      </c>
      <c r="W439" s="15" t="e">
        <f t="shared" si="13"/>
        <v>#DIV/0!</v>
      </c>
      <c r="X439" s="16">
        <f>AVERAGEIFS(Data!F:F,Data!B:B,'DATA PREPPING'!$B$5,Data!A:A,'DATA PREPPING'!$B$18,Data!C:C,'DATA PREPPING'!T439)</f>
        <v>18414</v>
      </c>
      <c r="Y439" s="16">
        <f t="shared" si="14"/>
        <v>-18414</v>
      </c>
    </row>
    <row r="440" spans="2:25" x14ac:dyDescent="0.2">
      <c r="B440">
        <v>19310</v>
      </c>
      <c r="T440" t="s">
        <v>4</v>
      </c>
      <c r="U440" s="1">
        <f>SUMIFS(Data!E:E,Data!B:B,'DATA PREPPING'!$B$5,Data!A:A,'DATA PREPPING'!$B$18,Data!C:C,'DATA PREPPING'!T440)</f>
        <v>1482600</v>
      </c>
      <c r="W440" s="15" t="e">
        <f t="shared" si="13"/>
        <v>#DIV/0!</v>
      </c>
      <c r="X440" s="16">
        <f>AVERAGEIFS(Data!F:F,Data!B:B,'DATA PREPPING'!$B$5,Data!A:A,'DATA PREPPING'!$B$18,Data!C:C,'DATA PREPPING'!T440)</f>
        <v>36090</v>
      </c>
      <c r="Y440" s="16">
        <f t="shared" si="14"/>
        <v>-36090</v>
      </c>
    </row>
    <row r="441" spans="2:25" x14ac:dyDescent="0.2">
      <c r="B441">
        <v>24338</v>
      </c>
      <c r="T441" t="s">
        <v>5</v>
      </c>
      <c r="U441" s="1">
        <f>SUMIFS(Data!E:E,Data!B:B,'DATA PREPPING'!$B$5,Data!A:A,'DATA PREPPING'!$B$18,Data!C:C,'DATA PREPPING'!T441)</f>
        <v>271680</v>
      </c>
      <c r="W441" s="15" t="e">
        <f t="shared" si="13"/>
        <v>#DIV/0!</v>
      </c>
      <c r="X441" s="16">
        <f>AVERAGEIFS(Data!F:F,Data!B:B,'DATA PREPPING'!$B$5,Data!A:A,'DATA PREPPING'!$B$18,Data!C:C,'DATA PREPPING'!T441)</f>
        <v>28424</v>
      </c>
      <c r="Y441" s="16">
        <f t="shared" si="14"/>
        <v>-28424</v>
      </c>
    </row>
    <row r="442" spans="2:25" x14ac:dyDescent="0.2">
      <c r="B442">
        <v>22945</v>
      </c>
      <c r="T442" t="s">
        <v>6</v>
      </c>
      <c r="U442" s="1">
        <f>SUMIFS(Data!E:E,Data!B:B,'DATA PREPPING'!$B$5,Data!A:A,'DATA PREPPING'!$B$18,Data!C:C,'DATA PREPPING'!T442)</f>
        <v>117365</v>
      </c>
      <c r="W442" s="15" t="e">
        <f t="shared" si="13"/>
        <v>#DIV/0!</v>
      </c>
      <c r="X442" s="16">
        <f>AVERAGEIFS(Data!F:F,Data!B:B,'DATA PREPPING'!$B$5,Data!A:A,'DATA PREPPING'!$B$18,Data!C:C,'DATA PREPPING'!T442)</f>
        <v>26295</v>
      </c>
      <c r="Y442" s="16">
        <f t="shared" si="14"/>
        <v>-26295</v>
      </c>
    </row>
    <row r="443" spans="2:25" x14ac:dyDescent="0.2">
      <c r="B443">
        <v>24733</v>
      </c>
      <c r="T443" t="s">
        <v>7</v>
      </c>
      <c r="U443" s="1">
        <f>SUMIFS(Data!E:E,Data!B:B,'DATA PREPPING'!$B$5,Data!A:A,'DATA PREPPING'!$B$18,Data!C:C,'DATA PREPPING'!T443)</f>
        <v>41103</v>
      </c>
      <c r="W443" s="15" t="e">
        <f t="shared" si="13"/>
        <v>#DIV/0!</v>
      </c>
      <c r="X443" s="16">
        <f>AVERAGEIFS(Data!F:F,Data!B:B,'DATA PREPPING'!$B$5,Data!A:A,'DATA PREPPING'!$B$18,Data!C:C,'DATA PREPPING'!T443)</f>
        <v>22228</v>
      </c>
      <c r="Y443" s="16">
        <f t="shared" si="14"/>
        <v>-22228</v>
      </c>
    </row>
    <row r="444" spans="2:25" x14ac:dyDescent="0.2">
      <c r="B444">
        <v>19677</v>
      </c>
      <c r="T444" t="s">
        <v>8</v>
      </c>
      <c r="U444" s="1">
        <f>SUMIFS(Data!E:E,Data!B:B,'DATA PREPPING'!$B$5,Data!A:A,'DATA PREPPING'!$B$18,Data!C:C,'DATA PREPPING'!T444)</f>
        <v>1007574</v>
      </c>
      <c r="W444" s="15" t="e">
        <f t="shared" si="13"/>
        <v>#DIV/0!</v>
      </c>
      <c r="X444" s="16">
        <f>AVERAGEIFS(Data!F:F,Data!B:B,'DATA PREPPING'!$B$5,Data!A:A,'DATA PREPPING'!$B$18,Data!C:C,'DATA PREPPING'!T444)</f>
        <v>27709</v>
      </c>
      <c r="Y444" s="16">
        <f t="shared" si="14"/>
        <v>-27709</v>
      </c>
    </row>
    <row r="445" spans="2:25" x14ac:dyDescent="0.2">
      <c r="B445">
        <v>18829</v>
      </c>
      <c r="T445" t="s">
        <v>9</v>
      </c>
      <c r="U445" s="1">
        <f>SUMIFS(Data!E:E,Data!B:B,'DATA PREPPING'!$B$5,Data!A:A,'DATA PREPPING'!$B$18,Data!C:C,'DATA PREPPING'!T445)</f>
        <v>414059</v>
      </c>
      <c r="W445" s="15" t="e">
        <f t="shared" si="13"/>
        <v>#DIV/0!</v>
      </c>
      <c r="X445" s="16">
        <f>AVERAGEIFS(Data!F:F,Data!B:B,'DATA PREPPING'!$B$5,Data!A:A,'DATA PREPPING'!$B$18,Data!C:C,'DATA PREPPING'!T445)</f>
        <v>22009</v>
      </c>
      <c r="Y445" s="16">
        <f t="shared" si="14"/>
        <v>-22009</v>
      </c>
    </row>
    <row r="446" spans="2:25" x14ac:dyDescent="0.2">
      <c r="B446">
        <v>23771</v>
      </c>
      <c r="T446" t="s">
        <v>10</v>
      </c>
      <c r="U446" s="1">
        <f>SUMIFS(Data!E:E,Data!B:B,'DATA PREPPING'!$B$5,Data!A:A,'DATA PREPPING'!$B$18,Data!C:C,'DATA PREPPING'!T446)</f>
        <v>74574</v>
      </c>
      <c r="W446" s="15" t="e">
        <f t="shared" si="13"/>
        <v>#DIV/0!</v>
      </c>
      <c r="X446" s="16">
        <f>AVERAGEIFS(Data!F:F,Data!B:B,'DATA PREPPING'!$B$5,Data!A:A,'DATA PREPPING'!$B$18,Data!C:C,'DATA PREPPING'!T446)</f>
        <v>18637</v>
      </c>
      <c r="Y446" s="16">
        <f t="shared" si="14"/>
        <v>-18637</v>
      </c>
    </row>
    <row r="447" spans="2:25" x14ac:dyDescent="0.2">
      <c r="B447">
        <v>23001</v>
      </c>
      <c r="T447" t="s">
        <v>11</v>
      </c>
      <c r="U447" s="1">
        <f>SUMIFS(Data!E:E,Data!B:B,'DATA PREPPING'!$B$5,Data!A:A,'DATA PREPPING'!$B$18,Data!C:C,'DATA PREPPING'!T447)</f>
        <v>462216</v>
      </c>
      <c r="W447" s="15" t="e">
        <f t="shared" si="13"/>
        <v>#DIV/0!</v>
      </c>
      <c r="X447" s="16">
        <f>AVERAGEIFS(Data!F:F,Data!B:B,'DATA PREPPING'!$B$5,Data!A:A,'DATA PREPPING'!$B$18,Data!C:C,'DATA PREPPING'!T447)</f>
        <v>25054</v>
      </c>
      <c r="Y447" s="16">
        <f t="shared" si="14"/>
        <v>-25054</v>
      </c>
    </row>
    <row r="448" spans="2:25" x14ac:dyDescent="0.2">
      <c r="B448">
        <v>21580</v>
      </c>
      <c r="T448" t="s">
        <v>12</v>
      </c>
      <c r="U448" s="1">
        <f>SUMIFS(Data!E:E,Data!B:B,'DATA PREPPING'!$B$5,Data!A:A,'DATA PREPPING'!$B$18,Data!C:C,'DATA PREPPING'!T448)</f>
        <v>263892</v>
      </c>
      <c r="W448" s="15" t="e">
        <f t="shared" si="13"/>
        <v>#DIV/0!</v>
      </c>
      <c r="X448" s="16">
        <f>AVERAGEIFS(Data!F:F,Data!B:B,'DATA PREPPING'!$B$5,Data!A:A,'DATA PREPPING'!$B$18,Data!C:C,'DATA PREPPING'!T448)</f>
        <v>20493</v>
      </c>
      <c r="Y448" s="16">
        <f t="shared" si="14"/>
        <v>-20493</v>
      </c>
    </row>
    <row r="449" spans="2:25" x14ac:dyDescent="0.2">
      <c r="B449">
        <v>26068</v>
      </c>
      <c r="T449" t="s">
        <v>13</v>
      </c>
      <c r="U449" s="1">
        <f>SUMIFS(Data!E:E,Data!B:B,'DATA PREPPING'!$B$5,Data!A:A,'DATA PREPPING'!$B$18,Data!C:C,'DATA PREPPING'!T449)</f>
        <v>118383</v>
      </c>
      <c r="W449" s="15" t="e">
        <f t="shared" si="13"/>
        <v>#DIV/0!</v>
      </c>
      <c r="X449" s="16">
        <f>AVERAGEIFS(Data!F:F,Data!B:B,'DATA PREPPING'!$B$5,Data!A:A,'DATA PREPPING'!$B$18,Data!C:C,'DATA PREPPING'!T449)</f>
        <v>18002</v>
      </c>
      <c r="Y449" s="16">
        <f t="shared" si="14"/>
        <v>-18002</v>
      </c>
    </row>
    <row r="450" spans="2:25" x14ac:dyDescent="0.2">
      <c r="B450">
        <v>22634</v>
      </c>
      <c r="T450" t="s">
        <v>14</v>
      </c>
      <c r="U450" s="1">
        <f>SUMIFS(Data!E:E,Data!B:B,'DATA PREPPING'!$B$5,Data!A:A,'DATA PREPPING'!$B$18,Data!C:C,'DATA PREPPING'!T450)</f>
        <v>110526</v>
      </c>
      <c r="W450" s="15" t="e">
        <f t="shared" si="13"/>
        <v>#DIV/0!</v>
      </c>
      <c r="X450" s="16">
        <f>AVERAGEIFS(Data!F:F,Data!B:B,'DATA PREPPING'!$B$5,Data!A:A,'DATA PREPPING'!$B$18,Data!C:C,'DATA PREPPING'!T450)</f>
        <v>18088</v>
      </c>
      <c r="Y450" s="16">
        <f t="shared" si="14"/>
        <v>-18088</v>
      </c>
    </row>
    <row r="451" spans="2:25" x14ac:dyDescent="0.2">
      <c r="B451">
        <v>26657</v>
      </c>
      <c r="T451" t="s">
        <v>15</v>
      </c>
      <c r="U451" s="1">
        <f>SUMIFS(Data!E:E,Data!B:B,'DATA PREPPING'!$B$5,Data!A:A,'DATA PREPPING'!$B$18,Data!C:C,'DATA PREPPING'!T451)</f>
        <v>165335</v>
      </c>
      <c r="W451" s="15" t="e">
        <f t="shared" si="13"/>
        <v>#DIV/0!</v>
      </c>
      <c r="X451" s="16">
        <f>AVERAGEIFS(Data!F:F,Data!B:B,'DATA PREPPING'!$B$5,Data!A:A,'DATA PREPPING'!$B$18,Data!C:C,'DATA PREPPING'!T451)</f>
        <v>19522</v>
      </c>
      <c r="Y451" s="16">
        <f t="shared" si="14"/>
        <v>-19522</v>
      </c>
    </row>
    <row r="452" spans="2:25" x14ac:dyDescent="0.2">
      <c r="B452">
        <v>18945</v>
      </c>
      <c r="T452" t="s">
        <v>16</v>
      </c>
      <c r="U452" s="1">
        <f>SUMIFS(Data!E:E,Data!B:B,'DATA PREPPING'!$B$5,Data!A:A,'DATA PREPPING'!$B$18,Data!C:C,'DATA PREPPING'!T452)</f>
        <v>188383</v>
      </c>
      <c r="W452" s="15" t="e">
        <f t="shared" si="13"/>
        <v>#DIV/0!</v>
      </c>
      <c r="X452" s="16">
        <f>AVERAGEIFS(Data!F:F,Data!B:B,'DATA PREPPING'!$B$5,Data!A:A,'DATA PREPPING'!$B$18,Data!C:C,'DATA PREPPING'!T452)</f>
        <v>22216</v>
      </c>
      <c r="Y452" s="16">
        <f t="shared" si="14"/>
        <v>-22216</v>
      </c>
    </row>
    <row r="453" spans="2:25" x14ac:dyDescent="0.2">
      <c r="B453">
        <v>19473</v>
      </c>
      <c r="T453" t="s">
        <v>17</v>
      </c>
      <c r="U453" s="1">
        <f>SUMIFS(Data!E:E,Data!B:B,'DATA PREPPING'!$B$5,Data!A:A,'DATA PREPPING'!$B$18,Data!C:C,'DATA PREPPING'!T453)</f>
        <v>51781</v>
      </c>
      <c r="W453" s="15" t="e">
        <f t="shared" si="13"/>
        <v>#DIV/0!</v>
      </c>
      <c r="X453" s="16">
        <f>AVERAGEIFS(Data!F:F,Data!B:B,'DATA PREPPING'!$B$5,Data!A:A,'DATA PREPPING'!$B$18,Data!C:C,'DATA PREPPING'!T453)</f>
        <v>25112</v>
      </c>
      <c r="Y453" s="16">
        <f t="shared" si="14"/>
        <v>-25112</v>
      </c>
    </row>
    <row r="454" spans="2:25" x14ac:dyDescent="0.2">
      <c r="B454">
        <v>23041</v>
      </c>
      <c r="T454" t="s">
        <v>18</v>
      </c>
      <c r="U454" s="1">
        <f>SUMIFS(Data!E:E,Data!B:B,'DATA PREPPING'!$B$5,Data!A:A,'DATA PREPPING'!$B$18,Data!C:C,'DATA PREPPING'!T454)</f>
        <v>210848</v>
      </c>
      <c r="W454" s="15" t="e">
        <f t="shared" ref="W454:W517" si="15">U454/V454*1000</f>
        <v>#DIV/0!</v>
      </c>
      <c r="X454" s="16">
        <f>AVERAGEIFS(Data!F:F,Data!B:B,'DATA PREPPING'!$B$5,Data!A:A,'DATA PREPPING'!$B$18,Data!C:C,'DATA PREPPING'!T454)</f>
        <v>26383</v>
      </c>
      <c r="Y454" s="16">
        <f t="shared" ref="Y454:Y517" si="16">IF($Y$4=$X$4,-X454,W454)</f>
        <v>-26383</v>
      </c>
    </row>
    <row r="455" spans="2:25" x14ac:dyDescent="0.2">
      <c r="B455">
        <v>18554</v>
      </c>
      <c r="T455" t="s">
        <v>19</v>
      </c>
      <c r="U455" s="1">
        <f>SUMIFS(Data!E:E,Data!B:B,'DATA PREPPING'!$B$5,Data!A:A,'DATA PREPPING'!$B$18,Data!C:C,'DATA PREPPING'!T455)</f>
        <v>262049</v>
      </c>
      <c r="W455" s="15" t="e">
        <f t="shared" si="15"/>
        <v>#DIV/0!</v>
      </c>
      <c r="X455" s="16">
        <f>AVERAGEIFS(Data!F:F,Data!B:B,'DATA PREPPING'!$B$5,Data!A:A,'DATA PREPPING'!$B$18,Data!C:C,'DATA PREPPING'!T455)</f>
        <v>30457</v>
      </c>
      <c r="Y455" s="16">
        <f t="shared" si="16"/>
        <v>-30457</v>
      </c>
    </row>
    <row r="456" spans="2:25" x14ac:dyDescent="0.2">
      <c r="B456">
        <v>26810</v>
      </c>
      <c r="T456" t="s">
        <v>20</v>
      </c>
      <c r="U456" s="1">
        <f>SUMIFS(Data!E:E,Data!B:B,'DATA PREPPING'!$B$5,Data!A:A,'DATA PREPPING'!$B$18,Data!C:C,'DATA PREPPING'!T456)</f>
        <v>323435</v>
      </c>
      <c r="W456" s="15" t="e">
        <f t="shared" si="15"/>
        <v>#DIV/0!</v>
      </c>
      <c r="X456" s="16">
        <f>AVERAGEIFS(Data!F:F,Data!B:B,'DATA PREPPING'!$B$5,Data!A:A,'DATA PREPPING'!$B$18,Data!C:C,'DATA PREPPING'!T456)</f>
        <v>22254</v>
      </c>
      <c r="Y456" s="16">
        <f t="shared" si="16"/>
        <v>-22254</v>
      </c>
    </row>
    <row r="457" spans="2:25" x14ac:dyDescent="0.2">
      <c r="B457">
        <v>18414</v>
      </c>
      <c r="T457" t="s">
        <v>21</v>
      </c>
      <c r="U457" s="1">
        <f>SUMIFS(Data!E:E,Data!B:B,'DATA PREPPING'!$B$5,Data!A:A,'DATA PREPPING'!$B$18,Data!C:C,'DATA PREPPING'!T457)</f>
        <v>204519</v>
      </c>
      <c r="W457" s="15" t="e">
        <f t="shared" si="15"/>
        <v>#DIV/0!</v>
      </c>
      <c r="X457" s="16">
        <f>AVERAGEIFS(Data!F:F,Data!B:B,'DATA PREPPING'!$B$5,Data!A:A,'DATA PREPPING'!$B$18,Data!C:C,'DATA PREPPING'!T457)</f>
        <v>24167</v>
      </c>
      <c r="Y457" s="16">
        <f t="shared" si="16"/>
        <v>-24167</v>
      </c>
    </row>
    <row r="458" spans="2:25" x14ac:dyDescent="0.2">
      <c r="B458">
        <v>36090</v>
      </c>
      <c r="T458" t="s">
        <v>22</v>
      </c>
      <c r="U458" s="1">
        <f>SUMIFS(Data!E:E,Data!B:B,'DATA PREPPING'!$B$5,Data!A:A,'DATA PREPPING'!$B$18,Data!C:C,'DATA PREPPING'!T458)</f>
        <v>118107</v>
      </c>
      <c r="W458" s="15" t="e">
        <f t="shared" si="15"/>
        <v>#DIV/0!</v>
      </c>
      <c r="X458" s="16">
        <f>AVERAGEIFS(Data!F:F,Data!B:B,'DATA PREPPING'!$B$5,Data!A:A,'DATA PREPPING'!$B$18,Data!C:C,'DATA PREPPING'!T458)</f>
        <v>18380</v>
      </c>
      <c r="Y458" s="16">
        <f t="shared" si="16"/>
        <v>-18380</v>
      </c>
    </row>
    <row r="459" spans="2:25" x14ac:dyDescent="0.2">
      <c r="B459">
        <v>28424</v>
      </c>
      <c r="T459" t="s">
        <v>23</v>
      </c>
      <c r="U459" s="1">
        <f>SUMIFS(Data!E:E,Data!B:B,'DATA PREPPING'!$B$5,Data!A:A,'DATA PREPPING'!$B$18,Data!C:C,'DATA PREPPING'!T459)</f>
        <v>253244</v>
      </c>
      <c r="W459" s="15" t="e">
        <f t="shared" si="15"/>
        <v>#DIV/0!</v>
      </c>
      <c r="X459" s="16">
        <f>AVERAGEIFS(Data!F:F,Data!B:B,'DATA PREPPING'!$B$5,Data!A:A,'DATA PREPPING'!$B$18,Data!C:C,'DATA PREPPING'!T459)</f>
        <v>22154</v>
      </c>
      <c r="Y459" s="16">
        <f t="shared" si="16"/>
        <v>-22154</v>
      </c>
    </row>
    <row r="460" spans="2:25" x14ac:dyDescent="0.2">
      <c r="B460">
        <v>26295</v>
      </c>
      <c r="T460" t="s">
        <v>24</v>
      </c>
      <c r="U460" s="1">
        <f>SUMIFS(Data!E:E,Data!B:B,'DATA PREPPING'!$B$5,Data!A:A,'DATA PREPPING'!$B$18,Data!C:C,'DATA PREPPING'!T460)</f>
        <v>58811</v>
      </c>
      <c r="W460" s="15" t="e">
        <f t="shared" si="15"/>
        <v>#DIV/0!</v>
      </c>
      <c r="X460" s="16">
        <f>AVERAGEIFS(Data!F:F,Data!B:B,'DATA PREPPING'!$B$5,Data!A:A,'DATA PREPPING'!$B$18,Data!C:C,'DATA PREPPING'!T460)</f>
        <v>21078</v>
      </c>
      <c r="Y460" s="16">
        <f t="shared" si="16"/>
        <v>-21078</v>
      </c>
    </row>
    <row r="461" spans="2:25" x14ac:dyDescent="0.2">
      <c r="B461">
        <v>22228</v>
      </c>
      <c r="T461" t="s">
        <v>25</v>
      </c>
      <c r="U461" s="1">
        <f>SUMIFS(Data!E:E,Data!B:B,'DATA PREPPING'!$B$5,Data!A:A,'DATA PREPPING'!$B$18,Data!C:C,'DATA PREPPING'!T461)</f>
        <v>79529</v>
      </c>
      <c r="W461" s="15" t="e">
        <f t="shared" si="15"/>
        <v>#DIV/0!</v>
      </c>
      <c r="X461" s="16">
        <f>AVERAGEIFS(Data!F:F,Data!B:B,'DATA PREPPING'!$B$5,Data!A:A,'DATA PREPPING'!$B$18,Data!C:C,'DATA PREPPING'!T461)</f>
        <v>18131</v>
      </c>
      <c r="Y461" s="16">
        <f t="shared" si="16"/>
        <v>-18131</v>
      </c>
    </row>
    <row r="462" spans="2:25" x14ac:dyDescent="0.2">
      <c r="B462">
        <v>27709</v>
      </c>
      <c r="T462" t="s">
        <v>26</v>
      </c>
      <c r="U462" s="1">
        <f>SUMIFS(Data!E:E,Data!B:B,'DATA PREPPING'!$B$5,Data!A:A,'DATA PREPPING'!$B$18,Data!C:C,'DATA PREPPING'!T462)</f>
        <v>255447</v>
      </c>
      <c r="W462" s="15" t="e">
        <f t="shared" si="15"/>
        <v>#DIV/0!</v>
      </c>
      <c r="X462" s="16">
        <f>AVERAGEIFS(Data!F:F,Data!B:B,'DATA PREPPING'!$B$5,Data!A:A,'DATA PREPPING'!$B$18,Data!C:C,'DATA PREPPING'!T462)</f>
        <v>34061</v>
      </c>
      <c r="Y462" s="16">
        <f t="shared" si="16"/>
        <v>-34061</v>
      </c>
    </row>
    <row r="463" spans="2:25" x14ac:dyDescent="0.2">
      <c r="B463">
        <v>22009</v>
      </c>
      <c r="T463" t="s">
        <v>27</v>
      </c>
      <c r="U463" s="1">
        <f>SUMIFS(Data!E:E,Data!B:B,'DATA PREPPING'!$B$5,Data!A:A,'DATA PREPPING'!$B$18,Data!C:C,'DATA PREPPING'!T463)</f>
        <v>57132</v>
      </c>
      <c r="W463" s="15" t="e">
        <f t="shared" si="15"/>
        <v>#DIV/0!</v>
      </c>
      <c r="X463" s="16">
        <f>AVERAGEIFS(Data!F:F,Data!B:B,'DATA PREPPING'!$B$5,Data!A:A,'DATA PREPPING'!$B$18,Data!C:C,'DATA PREPPING'!T463)</f>
        <v>24729</v>
      </c>
      <c r="Y463" s="16">
        <f t="shared" si="16"/>
        <v>-24729</v>
      </c>
    </row>
    <row r="464" spans="2:25" x14ac:dyDescent="0.2">
      <c r="B464">
        <v>18637</v>
      </c>
      <c r="T464" t="s">
        <v>28</v>
      </c>
      <c r="U464" s="1">
        <f>SUMIFS(Data!E:E,Data!B:B,'DATA PREPPING'!$B$5,Data!A:A,'DATA PREPPING'!$B$18,Data!C:C,'DATA PREPPING'!T464)</f>
        <v>281546</v>
      </c>
      <c r="W464" s="15" t="e">
        <f t="shared" si="15"/>
        <v>#DIV/0!</v>
      </c>
      <c r="X464" s="16">
        <f>AVERAGEIFS(Data!F:F,Data!B:B,'DATA PREPPING'!$B$5,Data!A:A,'DATA PREPPING'!$B$18,Data!C:C,'DATA PREPPING'!T464)</f>
        <v>28639</v>
      </c>
      <c r="Y464" s="16">
        <f t="shared" si="16"/>
        <v>-28639</v>
      </c>
    </row>
    <row r="465" spans="2:25" x14ac:dyDescent="0.2">
      <c r="B465">
        <v>25054</v>
      </c>
      <c r="T465" t="s">
        <v>29</v>
      </c>
      <c r="U465" s="1">
        <f>SUMIFS(Data!E:E,Data!B:B,'DATA PREPPING'!$B$5,Data!A:A,'DATA PREPPING'!$B$18,Data!C:C,'DATA PREPPING'!T465)</f>
        <v>78539</v>
      </c>
      <c r="W465" s="15" t="e">
        <f t="shared" si="15"/>
        <v>#DIV/0!</v>
      </c>
      <c r="X465" s="16">
        <f>AVERAGEIFS(Data!F:F,Data!B:B,'DATA PREPPING'!$B$5,Data!A:A,'DATA PREPPING'!$B$18,Data!C:C,'DATA PREPPING'!T465)</f>
        <v>19988</v>
      </c>
      <c r="Y465" s="16">
        <f t="shared" si="16"/>
        <v>-19988</v>
      </c>
    </row>
    <row r="466" spans="2:25" x14ac:dyDescent="0.2">
      <c r="B466">
        <v>20493</v>
      </c>
      <c r="T466" t="s">
        <v>30</v>
      </c>
      <c r="U466" s="1">
        <f>SUMIFS(Data!E:E,Data!B:B,'DATA PREPPING'!$B$5,Data!A:A,'DATA PREPPING'!$B$18,Data!C:C,'DATA PREPPING'!T466)</f>
        <v>632760</v>
      </c>
      <c r="W466" s="15" t="e">
        <f t="shared" si="15"/>
        <v>#DIV/0!</v>
      </c>
      <c r="X466" s="16">
        <f>AVERAGEIFS(Data!F:F,Data!B:B,'DATA PREPPING'!$B$5,Data!A:A,'DATA PREPPING'!$B$18,Data!C:C,'DATA PREPPING'!T466)</f>
        <v>36986</v>
      </c>
      <c r="Y466" s="16">
        <f t="shared" si="16"/>
        <v>-36986</v>
      </c>
    </row>
    <row r="467" spans="2:25" x14ac:dyDescent="0.2">
      <c r="B467">
        <v>18002</v>
      </c>
      <c r="T467" t="s">
        <v>31</v>
      </c>
      <c r="U467" s="1">
        <f>SUMIFS(Data!E:E,Data!B:B,'DATA PREPPING'!$B$5,Data!A:A,'DATA PREPPING'!$B$18,Data!C:C,'DATA PREPPING'!T467)</f>
        <v>420420</v>
      </c>
      <c r="W467" s="15" t="e">
        <f t="shared" si="15"/>
        <v>#DIV/0!</v>
      </c>
      <c r="X467" s="16">
        <f>AVERAGEIFS(Data!F:F,Data!B:B,'DATA PREPPING'!$B$5,Data!A:A,'DATA PREPPING'!$B$18,Data!C:C,'DATA PREPPING'!T467)</f>
        <v>21462</v>
      </c>
      <c r="Y467" s="16">
        <f t="shared" si="16"/>
        <v>-21462</v>
      </c>
    </row>
    <row r="468" spans="2:25" x14ac:dyDescent="0.2">
      <c r="B468">
        <v>18088</v>
      </c>
      <c r="T468" t="s">
        <v>32</v>
      </c>
      <c r="U468" s="1">
        <f>SUMIFS(Data!E:E,Data!B:B,'DATA PREPPING'!$B$5,Data!A:A,'DATA PREPPING'!$B$18,Data!C:C,'DATA PREPPING'!T468)</f>
        <v>34228</v>
      </c>
      <c r="W468" s="15" t="e">
        <f t="shared" si="15"/>
        <v>#DIV/0!</v>
      </c>
      <c r="X468" s="16">
        <f>AVERAGEIFS(Data!F:F,Data!B:B,'DATA PREPPING'!$B$5,Data!A:A,'DATA PREPPING'!$B$18,Data!C:C,'DATA PREPPING'!T468)</f>
        <v>19193</v>
      </c>
      <c r="Y468" s="16">
        <f t="shared" si="16"/>
        <v>-19193</v>
      </c>
    </row>
    <row r="469" spans="2:25" x14ac:dyDescent="0.2">
      <c r="B469">
        <v>19522</v>
      </c>
      <c r="T469" t="s">
        <v>33</v>
      </c>
      <c r="U469" s="1">
        <f>SUMIFS(Data!E:E,Data!B:B,'DATA PREPPING'!$B$5,Data!A:A,'DATA PREPPING'!$B$18,Data!C:C,'DATA PREPPING'!T469)</f>
        <v>466069</v>
      </c>
      <c r="W469" s="15" t="e">
        <f t="shared" si="15"/>
        <v>#DIV/0!</v>
      </c>
      <c r="X469" s="16">
        <f>AVERAGEIFS(Data!F:F,Data!B:B,'DATA PREPPING'!$B$5,Data!A:A,'DATA PREPPING'!$B$18,Data!C:C,'DATA PREPPING'!T469)</f>
        <v>21027</v>
      </c>
      <c r="Y469" s="16">
        <f t="shared" si="16"/>
        <v>-21027</v>
      </c>
    </row>
    <row r="470" spans="2:25" x14ac:dyDescent="0.2">
      <c r="B470">
        <v>22216</v>
      </c>
      <c r="T470" t="s">
        <v>34</v>
      </c>
      <c r="U470" s="1">
        <f>SUMIFS(Data!E:E,Data!B:B,'DATA PREPPING'!$B$5,Data!A:A,'DATA PREPPING'!$B$18,Data!C:C,'DATA PREPPING'!T470)</f>
        <v>156230</v>
      </c>
      <c r="W470" s="15" t="e">
        <f t="shared" si="15"/>
        <v>#DIV/0!</v>
      </c>
      <c r="X470" s="16">
        <f>AVERAGEIFS(Data!F:F,Data!B:B,'DATA PREPPING'!$B$5,Data!A:A,'DATA PREPPING'!$B$18,Data!C:C,'DATA PREPPING'!T470)</f>
        <v>19310</v>
      </c>
      <c r="Y470" s="16">
        <f t="shared" si="16"/>
        <v>-19310</v>
      </c>
    </row>
    <row r="471" spans="2:25" x14ac:dyDescent="0.2">
      <c r="B471">
        <v>25112</v>
      </c>
      <c r="T471" t="s">
        <v>35</v>
      </c>
      <c r="U471" s="1">
        <f>SUMIFS(Data!E:E,Data!B:B,'DATA PREPPING'!$B$5,Data!A:A,'DATA PREPPING'!$B$18,Data!C:C,'DATA PREPPING'!T471)</f>
        <v>161570</v>
      </c>
      <c r="W471" s="15" t="e">
        <f t="shared" si="15"/>
        <v>#DIV/0!</v>
      </c>
      <c r="X471" s="16">
        <f>AVERAGEIFS(Data!F:F,Data!B:B,'DATA PREPPING'!$B$5,Data!A:A,'DATA PREPPING'!$B$18,Data!C:C,'DATA PREPPING'!T471)</f>
        <v>24338</v>
      </c>
      <c r="Y471" s="16">
        <f t="shared" si="16"/>
        <v>-24338</v>
      </c>
    </row>
    <row r="472" spans="2:25" x14ac:dyDescent="0.2">
      <c r="B472">
        <v>26383</v>
      </c>
      <c r="T472" t="s">
        <v>36</v>
      </c>
      <c r="U472" s="1">
        <f>SUMIFS(Data!E:E,Data!B:B,'DATA PREPPING'!$B$5,Data!A:A,'DATA PREPPING'!$B$18,Data!C:C,'DATA PREPPING'!T472)</f>
        <v>424092</v>
      </c>
      <c r="W472" s="15" t="e">
        <f t="shared" si="15"/>
        <v>#DIV/0!</v>
      </c>
      <c r="X472" s="16">
        <f>AVERAGEIFS(Data!F:F,Data!B:B,'DATA PREPPING'!$B$5,Data!A:A,'DATA PREPPING'!$B$18,Data!C:C,'DATA PREPPING'!T472)</f>
        <v>22945</v>
      </c>
      <c r="Y472" s="16">
        <f t="shared" si="16"/>
        <v>-22945</v>
      </c>
    </row>
    <row r="473" spans="2:25" x14ac:dyDescent="0.2">
      <c r="B473">
        <v>30457</v>
      </c>
      <c r="T473" t="s">
        <v>37</v>
      </c>
      <c r="U473" s="1">
        <f>SUMIFS(Data!E:E,Data!B:B,'DATA PREPPING'!$B$5,Data!A:A,'DATA PREPPING'!$B$18,Data!C:C,'DATA PREPPING'!T473)</f>
        <v>44621</v>
      </c>
      <c r="W473" s="15" t="e">
        <f t="shared" si="15"/>
        <v>#DIV/0!</v>
      </c>
      <c r="X473" s="16">
        <f>AVERAGEIFS(Data!F:F,Data!B:B,'DATA PREPPING'!$B$5,Data!A:A,'DATA PREPPING'!$B$18,Data!C:C,'DATA PREPPING'!T473)</f>
        <v>24733</v>
      </c>
      <c r="Y473" s="16">
        <f t="shared" si="16"/>
        <v>-24733</v>
      </c>
    </row>
    <row r="474" spans="2:25" x14ac:dyDescent="0.2">
      <c r="B474">
        <v>22254</v>
      </c>
      <c r="T474" t="s">
        <v>38</v>
      </c>
      <c r="U474" s="1">
        <f>SUMIFS(Data!E:E,Data!B:B,'DATA PREPPING'!$B$5,Data!A:A,'DATA PREPPING'!$B$18,Data!C:C,'DATA PREPPING'!T474)</f>
        <v>226959</v>
      </c>
      <c r="W474" s="15" t="e">
        <f t="shared" si="15"/>
        <v>#DIV/0!</v>
      </c>
      <c r="X474" s="16">
        <f>AVERAGEIFS(Data!F:F,Data!B:B,'DATA PREPPING'!$B$5,Data!A:A,'DATA PREPPING'!$B$18,Data!C:C,'DATA PREPPING'!T474)</f>
        <v>19677</v>
      </c>
      <c r="Y474" s="16">
        <f t="shared" si="16"/>
        <v>-19677</v>
      </c>
    </row>
    <row r="475" spans="2:25" x14ac:dyDescent="0.2">
      <c r="B475">
        <v>24167</v>
      </c>
      <c r="T475" t="s">
        <v>39</v>
      </c>
      <c r="U475" s="1">
        <f>SUMIFS(Data!E:E,Data!B:B,'DATA PREPPING'!$B$5,Data!A:A,'DATA PREPPING'!$B$18,Data!C:C,'DATA PREPPING'!T475)</f>
        <v>41000</v>
      </c>
      <c r="W475" s="15" t="e">
        <f t="shared" si="15"/>
        <v>#DIV/0!</v>
      </c>
      <c r="X475" s="16">
        <f>AVERAGEIFS(Data!F:F,Data!B:B,'DATA PREPPING'!$B$5,Data!A:A,'DATA PREPPING'!$B$18,Data!C:C,'DATA PREPPING'!T475)</f>
        <v>18829</v>
      </c>
      <c r="Y475" s="16">
        <f t="shared" si="16"/>
        <v>-18829</v>
      </c>
    </row>
    <row r="476" spans="2:25" x14ac:dyDescent="0.2">
      <c r="B476">
        <v>18380</v>
      </c>
      <c r="T476" t="s">
        <v>40</v>
      </c>
      <c r="U476" s="1">
        <f>SUMIFS(Data!E:E,Data!B:B,'DATA PREPPING'!$B$5,Data!A:A,'DATA PREPPING'!$B$18,Data!C:C,'DATA PREPPING'!T476)</f>
        <v>293033</v>
      </c>
      <c r="W476" s="15" t="e">
        <f t="shared" si="15"/>
        <v>#DIV/0!</v>
      </c>
      <c r="X476" s="16">
        <f>AVERAGEIFS(Data!F:F,Data!B:B,'DATA PREPPING'!$B$5,Data!A:A,'DATA PREPPING'!$B$18,Data!C:C,'DATA PREPPING'!T476)</f>
        <v>23771</v>
      </c>
      <c r="Y476" s="16">
        <f t="shared" si="16"/>
        <v>-23771</v>
      </c>
    </row>
    <row r="477" spans="2:25" x14ac:dyDescent="0.2">
      <c r="B477">
        <v>22154</v>
      </c>
      <c r="T477" t="s">
        <v>41</v>
      </c>
      <c r="U477" s="1">
        <f>SUMIFS(Data!E:E,Data!B:B,'DATA PREPPING'!$B$5,Data!A:A,'DATA PREPPING'!$B$18,Data!C:C,'DATA PREPPING'!T477)</f>
        <v>1178456</v>
      </c>
      <c r="W477" s="15" t="e">
        <f t="shared" si="15"/>
        <v>#DIV/0!</v>
      </c>
      <c r="X477" s="16">
        <f>AVERAGEIFS(Data!F:F,Data!B:B,'DATA PREPPING'!$B$5,Data!A:A,'DATA PREPPING'!$B$18,Data!C:C,'DATA PREPPING'!T477)</f>
        <v>23001</v>
      </c>
      <c r="Y477" s="16">
        <f t="shared" si="16"/>
        <v>-23001</v>
      </c>
    </row>
    <row r="478" spans="2:25" x14ac:dyDescent="0.2">
      <c r="B478">
        <v>21078</v>
      </c>
      <c r="T478" t="s">
        <v>42</v>
      </c>
      <c r="U478" s="1">
        <f>SUMIFS(Data!E:E,Data!B:B,'DATA PREPPING'!$B$5,Data!A:A,'DATA PREPPING'!$B$18,Data!C:C,'DATA PREPPING'!T478)</f>
        <v>133375</v>
      </c>
      <c r="W478" s="15" t="e">
        <f t="shared" si="15"/>
        <v>#DIV/0!</v>
      </c>
      <c r="X478" s="16">
        <f>AVERAGEIFS(Data!F:F,Data!B:B,'DATA PREPPING'!$B$5,Data!A:A,'DATA PREPPING'!$B$18,Data!C:C,'DATA PREPPING'!T478)</f>
        <v>21580</v>
      </c>
      <c r="Y478" s="16">
        <f t="shared" si="16"/>
        <v>-21580</v>
      </c>
    </row>
    <row r="479" spans="2:25" x14ac:dyDescent="0.2">
      <c r="B479">
        <v>18131</v>
      </c>
      <c r="T479" t="s">
        <v>43</v>
      </c>
      <c r="U479" s="1">
        <f>SUMIFS(Data!E:E,Data!B:B,'DATA PREPPING'!$B$5,Data!A:A,'DATA PREPPING'!$B$18,Data!C:C,'DATA PREPPING'!T479)</f>
        <v>25985</v>
      </c>
      <c r="W479" s="15" t="e">
        <f t="shared" si="15"/>
        <v>#DIV/0!</v>
      </c>
      <c r="X479" s="16">
        <f>AVERAGEIFS(Data!F:F,Data!B:B,'DATA PREPPING'!$B$5,Data!A:A,'DATA PREPPING'!$B$18,Data!C:C,'DATA PREPPING'!T479)</f>
        <v>26068</v>
      </c>
      <c r="Y479" s="16">
        <f t="shared" si="16"/>
        <v>-26068</v>
      </c>
    </row>
    <row r="480" spans="2:25" x14ac:dyDescent="0.2">
      <c r="B480">
        <v>34061</v>
      </c>
      <c r="T480" t="s">
        <v>44</v>
      </c>
      <c r="U480" s="1">
        <f>SUMIFS(Data!E:E,Data!B:B,'DATA PREPPING'!$B$5,Data!A:A,'DATA PREPPING'!$B$18,Data!C:C,'DATA PREPPING'!T480)</f>
        <v>322216</v>
      </c>
      <c r="W480" s="15" t="e">
        <f t="shared" si="15"/>
        <v>#DIV/0!</v>
      </c>
      <c r="X480" s="16">
        <f>AVERAGEIFS(Data!F:F,Data!B:B,'DATA PREPPING'!$B$5,Data!A:A,'DATA PREPPING'!$B$18,Data!C:C,'DATA PREPPING'!T480)</f>
        <v>22634</v>
      </c>
      <c r="Y480" s="16">
        <f t="shared" si="16"/>
        <v>-22634</v>
      </c>
    </row>
    <row r="481" spans="2:25" x14ac:dyDescent="0.2">
      <c r="B481">
        <v>24729</v>
      </c>
      <c r="T481" t="s">
        <v>45</v>
      </c>
      <c r="U481" s="1">
        <f>SUMIFS(Data!E:E,Data!B:B,'DATA PREPPING'!$B$5,Data!A:A,'DATA PREPPING'!$B$18,Data!C:C,'DATA PREPPING'!T481)</f>
        <v>255412</v>
      </c>
      <c r="W481" s="15" t="e">
        <f t="shared" si="15"/>
        <v>#DIV/0!</v>
      </c>
      <c r="X481" s="16">
        <f>AVERAGEIFS(Data!F:F,Data!B:B,'DATA PREPPING'!$B$5,Data!A:A,'DATA PREPPING'!$B$18,Data!C:C,'DATA PREPPING'!T481)</f>
        <v>26657</v>
      </c>
      <c r="Y481" s="16">
        <f t="shared" si="16"/>
        <v>-26657</v>
      </c>
    </row>
    <row r="482" spans="2:25" x14ac:dyDescent="0.2">
      <c r="B482">
        <v>28639</v>
      </c>
      <c r="T482" t="s">
        <v>46</v>
      </c>
      <c r="U482" s="1">
        <f>SUMIFS(Data!E:E,Data!B:B,'DATA PREPPING'!$B$5,Data!A:A,'DATA PREPPING'!$B$18,Data!C:C,'DATA PREPPING'!T482)</f>
        <v>61253</v>
      </c>
      <c r="W482" s="15" t="e">
        <f t="shared" si="15"/>
        <v>#DIV/0!</v>
      </c>
      <c r="X482" s="16">
        <f>AVERAGEIFS(Data!F:F,Data!B:B,'DATA PREPPING'!$B$5,Data!A:A,'DATA PREPPING'!$B$18,Data!C:C,'DATA PREPPING'!T482)</f>
        <v>18945</v>
      </c>
      <c r="Y482" s="16">
        <f t="shared" si="16"/>
        <v>-18945</v>
      </c>
    </row>
    <row r="483" spans="2:25" x14ac:dyDescent="0.2">
      <c r="B483">
        <v>19988</v>
      </c>
      <c r="T483" t="s">
        <v>47</v>
      </c>
      <c r="U483" s="1">
        <f>SUMIFS(Data!E:E,Data!B:B,'DATA PREPPING'!$B$5,Data!A:A,'DATA PREPPING'!$B$18,Data!C:C,'DATA PREPPING'!T483)</f>
        <v>227495</v>
      </c>
      <c r="W483" s="15" t="e">
        <f t="shared" si="15"/>
        <v>#DIV/0!</v>
      </c>
      <c r="X483" s="16">
        <f>AVERAGEIFS(Data!F:F,Data!B:B,'DATA PREPPING'!$B$5,Data!A:A,'DATA PREPPING'!$B$18,Data!C:C,'DATA PREPPING'!T483)</f>
        <v>19473</v>
      </c>
      <c r="Y483" s="16">
        <f t="shared" si="16"/>
        <v>-19473</v>
      </c>
    </row>
    <row r="484" spans="2:25" x14ac:dyDescent="0.2">
      <c r="B484">
        <v>36986</v>
      </c>
      <c r="T484" t="s">
        <v>48</v>
      </c>
      <c r="U484" s="1">
        <f>SUMIFS(Data!E:E,Data!B:B,'DATA PREPPING'!$B$5,Data!A:A,'DATA PREPPING'!$B$18,Data!C:C,'DATA PREPPING'!T484)</f>
        <v>32312</v>
      </c>
      <c r="W484" s="15" t="e">
        <f t="shared" si="15"/>
        <v>#DIV/0!</v>
      </c>
      <c r="X484" s="16">
        <f>AVERAGEIFS(Data!F:F,Data!B:B,'DATA PREPPING'!$B$5,Data!A:A,'DATA PREPPING'!$B$18,Data!C:C,'DATA PREPPING'!T484)</f>
        <v>23041</v>
      </c>
      <c r="Y484" s="16">
        <f t="shared" si="16"/>
        <v>-23041</v>
      </c>
    </row>
    <row r="485" spans="2:25" x14ac:dyDescent="0.2">
      <c r="B485">
        <v>21462</v>
      </c>
      <c r="T485" t="s">
        <v>1</v>
      </c>
      <c r="U485" s="1">
        <f>SUMIFS(Data!E:E,Data!B:B,'DATA PREPPING'!$B$5,Data!A:A,'DATA PREPPING'!$B$18,Data!C:C,'DATA PREPPING'!T485)</f>
        <v>178057</v>
      </c>
      <c r="W485" s="15" t="e">
        <f t="shared" si="15"/>
        <v>#DIV/0!</v>
      </c>
      <c r="X485" s="16">
        <f>AVERAGEIFS(Data!F:F,Data!B:B,'DATA PREPPING'!$B$5,Data!A:A,'DATA PREPPING'!$B$18,Data!C:C,'DATA PREPPING'!T485)</f>
        <v>18554</v>
      </c>
      <c r="Y485" s="16">
        <f t="shared" si="16"/>
        <v>-18554</v>
      </c>
    </row>
    <row r="486" spans="2:25" x14ac:dyDescent="0.2">
      <c r="B486">
        <v>19193</v>
      </c>
      <c r="T486" t="s">
        <v>2</v>
      </c>
      <c r="U486" s="1">
        <f>SUMIFS(Data!E:E,Data!B:B,'DATA PREPPING'!$B$5,Data!A:A,'DATA PREPPING'!$B$18,Data!C:C,'DATA PREPPING'!T486)</f>
        <v>274985</v>
      </c>
      <c r="W486" s="15" t="e">
        <f t="shared" si="15"/>
        <v>#DIV/0!</v>
      </c>
      <c r="X486" s="16">
        <f>AVERAGEIFS(Data!F:F,Data!B:B,'DATA PREPPING'!$B$5,Data!A:A,'DATA PREPPING'!$B$18,Data!C:C,'DATA PREPPING'!T486)</f>
        <v>26810</v>
      </c>
      <c r="Y486" s="16">
        <f t="shared" si="16"/>
        <v>-26810</v>
      </c>
    </row>
    <row r="487" spans="2:25" x14ac:dyDescent="0.2">
      <c r="B487">
        <v>21027</v>
      </c>
      <c r="T487" t="s">
        <v>3</v>
      </c>
      <c r="U487" s="1">
        <f>SUMIFS(Data!E:E,Data!B:B,'DATA PREPPING'!$B$5,Data!A:A,'DATA PREPPING'!$B$18,Data!C:C,'DATA PREPPING'!T487)</f>
        <v>106295</v>
      </c>
      <c r="W487" s="15" t="e">
        <f t="shared" si="15"/>
        <v>#DIV/0!</v>
      </c>
      <c r="X487" s="16">
        <f>AVERAGEIFS(Data!F:F,Data!B:B,'DATA PREPPING'!$B$5,Data!A:A,'DATA PREPPING'!$B$18,Data!C:C,'DATA PREPPING'!T487)</f>
        <v>18414</v>
      </c>
      <c r="Y487" s="16">
        <f t="shared" si="16"/>
        <v>-18414</v>
      </c>
    </row>
    <row r="488" spans="2:25" x14ac:dyDescent="0.2">
      <c r="B488">
        <v>19310</v>
      </c>
      <c r="T488" t="s">
        <v>4</v>
      </c>
      <c r="U488" s="1">
        <f>SUMIFS(Data!E:E,Data!B:B,'DATA PREPPING'!$B$5,Data!A:A,'DATA PREPPING'!$B$18,Data!C:C,'DATA PREPPING'!T488)</f>
        <v>1482600</v>
      </c>
      <c r="W488" s="15" t="e">
        <f t="shared" si="15"/>
        <v>#DIV/0!</v>
      </c>
      <c r="X488" s="16">
        <f>AVERAGEIFS(Data!F:F,Data!B:B,'DATA PREPPING'!$B$5,Data!A:A,'DATA PREPPING'!$B$18,Data!C:C,'DATA PREPPING'!T488)</f>
        <v>36090</v>
      </c>
      <c r="Y488" s="16">
        <f t="shared" si="16"/>
        <v>-36090</v>
      </c>
    </row>
    <row r="489" spans="2:25" x14ac:dyDescent="0.2">
      <c r="B489">
        <v>24338</v>
      </c>
      <c r="T489" t="s">
        <v>5</v>
      </c>
      <c r="U489" s="1">
        <f>SUMIFS(Data!E:E,Data!B:B,'DATA PREPPING'!$B$5,Data!A:A,'DATA PREPPING'!$B$18,Data!C:C,'DATA PREPPING'!T489)</f>
        <v>271680</v>
      </c>
      <c r="W489" s="15" t="e">
        <f t="shared" si="15"/>
        <v>#DIV/0!</v>
      </c>
      <c r="X489" s="16">
        <f>AVERAGEIFS(Data!F:F,Data!B:B,'DATA PREPPING'!$B$5,Data!A:A,'DATA PREPPING'!$B$18,Data!C:C,'DATA PREPPING'!T489)</f>
        <v>28424</v>
      </c>
      <c r="Y489" s="16">
        <f t="shared" si="16"/>
        <v>-28424</v>
      </c>
    </row>
    <row r="490" spans="2:25" x14ac:dyDescent="0.2">
      <c r="B490">
        <v>22945</v>
      </c>
      <c r="T490" t="s">
        <v>6</v>
      </c>
      <c r="U490" s="1">
        <f>SUMIFS(Data!E:E,Data!B:B,'DATA PREPPING'!$B$5,Data!A:A,'DATA PREPPING'!$B$18,Data!C:C,'DATA PREPPING'!T490)</f>
        <v>117365</v>
      </c>
      <c r="W490" s="15" t="e">
        <f t="shared" si="15"/>
        <v>#DIV/0!</v>
      </c>
      <c r="X490" s="16">
        <f>AVERAGEIFS(Data!F:F,Data!B:B,'DATA PREPPING'!$B$5,Data!A:A,'DATA PREPPING'!$B$18,Data!C:C,'DATA PREPPING'!T490)</f>
        <v>26295</v>
      </c>
      <c r="Y490" s="16">
        <f t="shared" si="16"/>
        <v>-26295</v>
      </c>
    </row>
    <row r="491" spans="2:25" x14ac:dyDescent="0.2">
      <c r="B491">
        <v>24733</v>
      </c>
      <c r="T491" t="s">
        <v>7</v>
      </c>
      <c r="U491" s="1">
        <f>SUMIFS(Data!E:E,Data!B:B,'DATA PREPPING'!$B$5,Data!A:A,'DATA PREPPING'!$B$18,Data!C:C,'DATA PREPPING'!T491)</f>
        <v>41103</v>
      </c>
      <c r="W491" s="15" t="e">
        <f t="shared" si="15"/>
        <v>#DIV/0!</v>
      </c>
      <c r="X491" s="16">
        <f>AVERAGEIFS(Data!F:F,Data!B:B,'DATA PREPPING'!$B$5,Data!A:A,'DATA PREPPING'!$B$18,Data!C:C,'DATA PREPPING'!T491)</f>
        <v>22228</v>
      </c>
      <c r="Y491" s="16">
        <f t="shared" si="16"/>
        <v>-22228</v>
      </c>
    </row>
    <row r="492" spans="2:25" x14ac:dyDescent="0.2">
      <c r="B492">
        <v>19677</v>
      </c>
      <c r="T492" t="s">
        <v>8</v>
      </c>
      <c r="U492" s="1">
        <f>SUMIFS(Data!E:E,Data!B:B,'DATA PREPPING'!$B$5,Data!A:A,'DATA PREPPING'!$B$18,Data!C:C,'DATA PREPPING'!T492)</f>
        <v>1007574</v>
      </c>
      <c r="W492" s="15" t="e">
        <f t="shared" si="15"/>
        <v>#DIV/0!</v>
      </c>
      <c r="X492" s="16">
        <f>AVERAGEIFS(Data!F:F,Data!B:B,'DATA PREPPING'!$B$5,Data!A:A,'DATA PREPPING'!$B$18,Data!C:C,'DATA PREPPING'!T492)</f>
        <v>27709</v>
      </c>
      <c r="Y492" s="16">
        <f t="shared" si="16"/>
        <v>-27709</v>
      </c>
    </row>
    <row r="493" spans="2:25" x14ac:dyDescent="0.2">
      <c r="B493">
        <v>18829</v>
      </c>
      <c r="T493" t="s">
        <v>9</v>
      </c>
      <c r="U493" s="1">
        <f>SUMIFS(Data!E:E,Data!B:B,'DATA PREPPING'!$B$5,Data!A:A,'DATA PREPPING'!$B$18,Data!C:C,'DATA PREPPING'!T493)</f>
        <v>414059</v>
      </c>
      <c r="W493" s="15" t="e">
        <f t="shared" si="15"/>
        <v>#DIV/0!</v>
      </c>
      <c r="X493" s="16">
        <f>AVERAGEIFS(Data!F:F,Data!B:B,'DATA PREPPING'!$B$5,Data!A:A,'DATA PREPPING'!$B$18,Data!C:C,'DATA PREPPING'!T493)</f>
        <v>22009</v>
      </c>
      <c r="Y493" s="16">
        <f t="shared" si="16"/>
        <v>-22009</v>
      </c>
    </row>
    <row r="494" spans="2:25" x14ac:dyDescent="0.2">
      <c r="B494">
        <v>23771</v>
      </c>
      <c r="T494" t="s">
        <v>10</v>
      </c>
      <c r="U494" s="1">
        <f>SUMIFS(Data!E:E,Data!B:B,'DATA PREPPING'!$B$5,Data!A:A,'DATA PREPPING'!$B$18,Data!C:C,'DATA PREPPING'!T494)</f>
        <v>74574</v>
      </c>
      <c r="W494" s="15" t="e">
        <f t="shared" si="15"/>
        <v>#DIV/0!</v>
      </c>
      <c r="X494" s="16">
        <f>AVERAGEIFS(Data!F:F,Data!B:B,'DATA PREPPING'!$B$5,Data!A:A,'DATA PREPPING'!$B$18,Data!C:C,'DATA PREPPING'!T494)</f>
        <v>18637</v>
      </c>
      <c r="Y494" s="16">
        <f t="shared" si="16"/>
        <v>-18637</v>
      </c>
    </row>
    <row r="495" spans="2:25" x14ac:dyDescent="0.2">
      <c r="B495">
        <v>23001</v>
      </c>
      <c r="T495" t="s">
        <v>11</v>
      </c>
      <c r="U495" s="1">
        <f>SUMIFS(Data!E:E,Data!B:B,'DATA PREPPING'!$B$5,Data!A:A,'DATA PREPPING'!$B$18,Data!C:C,'DATA PREPPING'!T495)</f>
        <v>462216</v>
      </c>
      <c r="W495" s="15" t="e">
        <f t="shared" si="15"/>
        <v>#DIV/0!</v>
      </c>
      <c r="X495" s="16">
        <f>AVERAGEIFS(Data!F:F,Data!B:B,'DATA PREPPING'!$B$5,Data!A:A,'DATA PREPPING'!$B$18,Data!C:C,'DATA PREPPING'!T495)</f>
        <v>25054</v>
      </c>
      <c r="Y495" s="16">
        <f t="shared" si="16"/>
        <v>-25054</v>
      </c>
    </row>
    <row r="496" spans="2:25" x14ac:dyDescent="0.2">
      <c r="B496">
        <v>21580</v>
      </c>
      <c r="T496" t="s">
        <v>12</v>
      </c>
      <c r="U496" s="1">
        <f>SUMIFS(Data!E:E,Data!B:B,'DATA PREPPING'!$B$5,Data!A:A,'DATA PREPPING'!$B$18,Data!C:C,'DATA PREPPING'!T496)</f>
        <v>263892</v>
      </c>
      <c r="W496" s="15" t="e">
        <f t="shared" si="15"/>
        <v>#DIV/0!</v>
      </c>
      <c r="X496" s="16">
        <f>AVERAGEIFS(Data!F:F,Data!B:B,'DATA PREPPING'!$B$5,Data!A:A,'DATA PREPPING'!$B$18,Data!C:C,'DATA PREPPING'!T496)</f>
        <v>20493</v>
      </c>
      <c r="Y496" s="16">
        <f t="shared" si="16"/>
        <v>-20493</v>
      </c>
    </row>
    <row r="497" spans="2:25" x14ac:dyDescent="0.2">
      <c r="B497">
        <v>26068</v>
      </c>
      <c r="T497" t="s">
        <v>13</v>
      </c>
      <c r="U497" s="1">
        <f>SUMIFS(Data!E:E,Data!B:B,'DATA PREPPING'!$B$5,Data!A:A,'DATA PREPPING'!$B$18,Data!C:C,'DATA PREPPING'!T497)</f>
        <v>118383</v>
      </c>
      <c r="W497" s="15" t="e">
        <f t="shared" si="15"/>
        <v>#DIV/0!</v>
      </c>
      <c r="X497" s="16">
        <f>AVERAGEIFS(Data!F:F,Data!B:B,'DATA PREPPING'!$B$5,Data!A:A,'DATA PREPPING'!$B$18,Data!C:C,'DATA PREPPING'!T497)</f>
        <v>18002</v>
      </c>
      <c r="Y497" s="16">
        <f t="shared" si="16"/>
        <v>-18002</v>
      </c>
    </row>
    <row r="498" spans="2:25" x14ac:dyDescent="0.2">
      <c r="B498">
        <v>22634</v>
      </c>
      <c r="T498" t="s">
        <v>14</v>
      </c>
      <c r="U498" s="1">
        <f>SUMIFS(Data!E:E,Data!B:B,'DATA PREPPING'!$B$5,Data!A:A,'DATA PREPPING'!$B$18,Data!C:C,'DATA PREPPING'!T498)</f>
        <v>110526</v>
      </c>
      <c r="W498" s="15" t="e">
        <f t="shared" si="15"/>
        <v>#DIV/0!</v>
      </c>
      <c r="X498" s="16">
        <f>AVERAGEIFS(Data!F:F,Data!B:B,'DATA PREPPING'!$B$5,Data!A:A,'DATA PREPPING'!$B$18,Data!C:C,'DATA PREPPING'!T498)</f>
        <v>18088</v>
      </c>
      <c r="Y498" s="16">
        <f t="shared" si="16"/>
        <v>-18088</v>
      </c>
    </row>
    <row r="499" spans="2:25" x14ac:dyDescent="0.2">
      <c r="B499">
        <v>26657</v>
      </c>
      <c r="T499" t="s">
        <v>15</v>
      </c>
      <c r="U499" s="1">
        <f>SUMIFS(Data!E:E,Data!B:B,'DATA PREPPING'!$B$5,Data!A:A,'DATA PREPPING'!$B$18,Data!C:C,'DATA PREPPING'!T499)</f>
        <v>165335</v>
      </c>
      <c r="W499" s="15" t="e">
        <f t="shared" si="15"/>
        <v>#DIV/0!</v>
      </c>
      <c r="X499" s="16">
        <f>AVERAGEIFS(Data!F:F,Data!B:B,'DATA PREPPING'!$B$5,Data!A:A,'DATA PREPPING'!$B$18,Data!C:C,'DATA PREPPING'!T499)</f>
        <v>19522</v>
      </c>
      <c r="Y499" s="16">
        <f t="shared" si="16"/>
        <v>-19522</v>
      </c>
    </row>
    <row r="500" spans="2:25" x14ac:dyDescent="0.2">
      <c r="B500">
        <v>18945</v>
      </c>
      <c r="T500" t="s">
        <v>16</v>
      </c>
      <c r="U500" s="1">
        <f>SUMIFS(Data!E:E,Data!B:B,'DATA PREPPING'!$B$5,Data!A:A,'DATA PREPPING'!$B$18,Data!C:C,'DATA PREPPING'!T500)</f>
        <v>188383</v>
      </c>
      <c r="W500" s="15" t="e">
        <f t="shared" si="15"/>
        <v>#DIV/0!</v>
      </c>
      <c r="X500" s="16">
        <f>AVERAGEIFS(Data!F:F,Data!B:B,'DATA PREPPING'!$B$5,Data!A:A,'DATA PREPPING'!$B$18,Data!C:C,'DATA PREPPING'!T500)</f>
        <v>22216</v>
      </c>
      <c r="Y500" s="16">
        <f t="shared" si="16"/>
        <v>-22216</v>
      </c>
    </row>
    <row r="501" spans="2:25" x14ac:dyDescent="0.2">
      <c r="B501">
        <v>19473</v>
      </c>
      <c r="T501" t="s">
        <v>17</v>
      </c>
      <c r="U501" s="1">
        <f>SUMIFS(Data!E:E,Data!B:B,'DATA PREPPING'!$B$5,Data!A:A,'DATA PREPPING'!$B$18,Data!C:C,'DATA PREPPING'!T501)</f>
        <v>51781</v>
      </c>
      <c r="W501" s="15" t="e">
        <f t="shared" si="15"/>
        <v>#DIV/0!</v>
      </c>
      <c r="X501" s="16">
        <f>AVERAGEIFS(Data!F:F,Data!B:B,'DATA PREPPING'!$B$5,Data!A:A,'DATA PREPPING'!$B$18,Data!C:C,'DATA PREPPING'!T501)</f>
        <v>25112</v>
      </c>
      <c r="Y501" s="16">
        <f t="shared" si="16"/>
        <v>-25112</v>
      </c>
    </row>
    <row r="502" spans="2:25" x14ac:dyDescent="0.2">
      <c r="B502">
        <v>23041</v>
      </c>
      <c r="T502" t="s">
        <v>18</v>
      </c>
      <c r="U502" s="1">
        <f>SUMIFS(Data!E:E,Data!B:B,'DATA PREPPING'!$B$5,Data!A:A,'DATA PREPPING'!$B$18,Data!C:C,'DATA PREPPING'!T502)</f>
        <v>210848</v>
      </c>
      <c r="W502" s="15" t="e">
        <f t="shared" si="15"/>
        <v>#DIV/0!</v>
      </c>
      <c r="X502" s="16">
        <f>AVERAGEIFS(Data!F:F,Data!B:B,'DATA PREPPING'!$B$5,Data!A:A,'DATA PREPPING'!$B$18,Data!C:C,'DATA PREPPING'!T502)</f>
        <v>26383</v>
      </c>
      <c r="Y502" s="16">
        <f t="shared" si="16"/>
        <v>-26383</v>
      </c>
    </row>
    <row r="503" spans="2:25" x14ac:dyDescent="0.2">
      <c r="B503">
        <v>18554</v>
      </c>
      <c r="T503" t="s">
        <v>19</v>
      </c>
      <c r="U503" s="1">
        <f>SUMIFS(Data!E:E,Data!B:B,'DATA PREPPING'!$B$5,Data!A:A,'DATA PREPPING'!$B$18,Data!C:C,'DATA PREPPING'!T503)</f>
        <v>262049</v>
      </c>
      <c r="W503" s="15" t="e">
        <f t="shared" si="15"/>
        <v>#DIV/0!</v>
      </c>
      <c r="X503" s="16">
        <f>AVERAGEIFS(Data!F:F,Data!B:B,'DATA PREPPING'!$B$5,Data!A:A,'DATA PREPPING'!$B$18,Data!C:C,'DATA PREPPING'!T503)</f>
        <v>30457</v>
      </c>
      <c r="Y503" s="16">
        <f t="shared" si="16"/>
        <v>-30457</v>
      </c>
    </row>
    <row r="504" spans="2:25" x14ac:dyDescent="0.2">
      <c r="B504">
        <v>26810</v>
      </c>
      <c r="T504" t="s">
        <v>20</v>
      </c>
      <c r="U504" s="1">
        <f>SUMIFS(Data!E:E,Data!B:B,'DATA PREPPING'!$B$5,Data!A:A,'DATA PREPPING'!$B$18,Data!C:C,'DATA PREPPING'!T504)</f>
        <v>323435</v>
      </c>
      <c r="W504" s="15" t="e">
        <f t="shared" si="15"/>
        <v>#DIV/0!</v>
      </c>
      <c r="X504" s="16">
        <f>AVERAGEIFS(Data!F:F,Data!B:B,'DATA PREPPING'!$B$5,Data!A:A,'DATA PREPPING'!$B$18,Data!C:C,'DATA PREPPING'!T504)</f>
        <v>22254</v>
      </c>
      <c r="Y504" s="16">
        <f t="shared" si="16"/>
        <v>-22254</v>
      </c>
    </row>
    <row r="505" spans="2:25" x14ac:dyDescent="0.2">
      <c r="B505">
        <v>18414</v>
      </c>
      <c r="T505" t="s">
        <v>21</v>
      </c>
      <c r="U505" s="1">
        <f>SUMIFS(Data!E:E,Data!B:B,'DATA PREPPING'!$B$5,Data!A:A,'DATA PREPPING'!$B$18,Data!C:C,'DATA PREPPING'!T505)</f>
        <v>204519</v>
      </c>
      <c r="W505" s="15" t="e">
        <f t="shared" si="15"/>
        <v>#DIV/0!</v>
      </c>
      <c r="X505" s="16">
        <f>AVERAGEIFS(Data!F:F,Data!B:B,'DATA PREPPING'!$B$5,Data!A:A,'DATA PREPPING'!$B$18,Data!C:C,'DATA PREPPING'!T505)</f>
        <v>24167</v>
      </c>
      <c r="Y505" s="16">
        <f t="shared" si="16"/>
        <v>-24167</v>
      </c>
    </row>
    <row r="506" spans="2:25" x14ac:dyDescent="0.2">
      <c r="B506">
        <v>36090</v>
      </c>
      <c r="T506" t="s">
        <v>22</v>
      </c>
      <c r="U506" s="1">
        <f>SUMIFS(Data!E:E,Data!B:B,'DATA PREPPING'!$B$5,Data!A:A,'DATA PREPPING'!$B$18,Data!C:C,'DATA PREPPING'!T506)</f>
        <v>118107</v>
      </c>
      <c r="W506" s="15" t="e">
        <f t="shared" si="15"/>
        <v>#DIV/0!</v>
      </c>
      <c r="X506" s="16">
        <f>AVERAGEIFS(Data!F:F,Data!B:B,'DATA PREPPING'!$B$5,Data!A:A,'DATA PREPPING'!$B$18,Data!C:C,'DATA PREPPING'!T506)</f>
        <v>18380</v>
      </c>
      <c r="Y506" s="16">
        <f t="shared" si="16"/>
        <v>-18380</v>
      </c>
    </row>
    <row r="507" spans="2:25" x14ac:dyDescent="0.2">
      <c r="B507">
        <v>28424</v>
      </c>
      <c r="T507" t="s">
        <v>23</v>
      </c>
      <c r="U507" s="1">
        <f>SUMIFS(Data!E:E,Data!B:B,'DATA PREPPING'!$B$5,Data!A:A,'DATA PREPPING'!$B$18,Data!C:C,'DATA PREPPING'!T507)</f>
        <v>253244</v>
      </c>
      <c r="W507" s="15" t="e">
        <f t="shared" si="15"/>
        <v>#DIV/0!</v>
      </c>
      <c r="X507" s="16">
        <f>AVERAGEIFS(Data!F:F,Data!B:B,'DATA PREPPING'!$B$5,Data!A:A,'DATA PREPPING'!$B$18,Data!C:C,'DATA PREPPING'!T507)</f>
        <v>22154</v>
      </c>
      <c r="Y507" s="16">
        <f t="shared" si="16"/>
        <v>-22154</v>
      </c>
    </row>
    <row r="508" spans="2:25" x14ac:dyDescent="0.2">
      <c r="B508">
        <v>26295</v>
      </c>
      <c r="T508" t="s">
        <v>24</v>
      </c>
      <c r="U508" s="1">
        <f>SUMIFS(Data!E:E,Data!B:B,'DATA PREPPING'!$B$5,Data!A:A,'DATA PREPPING'!$B$18,Data!C:C,'DATA PREPPING'!T508)</f>
        <v>58811</v>
      </c>
      <c r="W508" s="15" t="e">
        <f t="shared" si="15"/>
        <v>#DIV/0!</v>
      </c>
      <c r="X508" s="16">
        <f>AVERAGEIFS(Data!F:F,Data!B:B,'DATA PREPPING'!$B$5,Data!A:A,'DATA PREPPING'!$B$18,Data!C:C,'DATA PREPPING'!T508)</f>
        <v>21078</v>
      </c>
      <c r="Y508" s="16">
        <f t="shared" si="16"/>
        <v>-21078</v>
      </c>
    </row>
    <row r="509" spans="2:25" x14ac:dyDescent="0.2">
      <c r="B509">
        <v>22228</v>
      </c>
      <c r="T509" t="s">
        <v>25</v>
      </c>
      <c r="U509" s="1">
        <f>SUMIFS(Data!E:E,Data!B:B,'DATA PREPPING'!$B$5,Data!A:A,'DATA PREPPING'!$B$18,Data!C:C,'DATA PREPPING'!T509)</f>
        <v>79529</v>
      </c>
      <c r="W509" s="15" t="e">
        <f t="shared" si="15"/>
        <v>#DIV/0!</v>
      </c>
      <c r="X509" s="16">
        <f>AVERAGEIFS(Data!F:F,Data!B:B,'DATA PREPPING'!$B$5,Data!A:A,'DATA PREPPING'!$B$18,Data!C:C,'DATA PREPPING'!T509)</f>
        <v>18131</v>
      </c>
      <c r="Y509" s="16">
        <f t="shared" si="16"/>
        <v>-18131</v>
      </c>
    </row>
    <row r="510" spans="2:25" x14ac:dyDescent="0.2">
      <c r="B510">
        <v>27709</v>
      </c>
      <c r="T510" t="s">
        <v>26</v>
      </c>
      <c r="U510" s="1">
        <f>SUMIFS(Data!E:E,Data!B:B,'DATA PREPPING'!$B$5,Data!A:A,'DATA PREPPING'!$B$18,Data!C:C,'DATA PREPPING'!T510)</f>
        <v>255447</v>
      </c>
      <c r="W510" s="15" t="e">
        <f t="shared" si="15"/>
        <v>#DIV/0!</v>
      </c>
      <c r="X510" s="16">
        <f>AVERAGEIFS(Data!F:F,Data!B:B,'DATA PREPPING'!$B$5,Data!A:A,'DATA PREPPING'!$B$18,Data!C:C,'DATA PREPPING'!T510)</f>
        <v>34061</v>
      </c>
      <c r="Y510" s="16">
        <f t="shared" si="16"/>
        <v>-34061</v>
      </c>
    </row>
    <row r="511" spans="2:25" x14ac:dyDescent="0.2">
      <c r="B511">
        <v>22009</v>
      </c>
      <c r="T511" t="s">
        <v>27</v>
      </c>
      <c r="U511" s="1">
        <f>SUMIFS(Data!E:E,Data!B:B,'DATA PREPPING'!$B$5,Data!A:A,'DATA PREPPING'!$B$18,Data!C:C,'DATA PREPPING'!T511)</f>
        <v>57132</v>
      </c>
      <c r="W511" s="15" t="e">
        <f t="shared" si="15"/>
        <v>#DIV/0!</v>
      </c>
      <c r="X511" s="16">
        <f>AVERAGEIFS(Data!F:F,Data!B:B,'DATA PREPPING'!$B$5,Data!A:A,'DATA PREPPING'!$B$18,Data!C:C,'DATA PREPPING'!T511)</f>
        <v>24729</v>
      </c>
      <c r="Y511" s="16">
        <f t="shared" si="16"/>
        <v>-24729</v>
      </c>
    </row>
    <row r="512" spans="2:25" x14ac:dyDescent="0.2">
      <c r="B512">
        <v>18637</v>
      </c>
      <c r="T512" t="s">
        <v>28</v>
      </c>
      <c r="U512" s="1">
        <f>SUMIFS(Data!E:E,Data!B:B,'DATA PREPPING'!$B$5,Data!A:A,'DATA PREPPING'!$B$18,Data!C:C,'DATA PREPPING'!T512)</f>
        <v>281546</v>
      </c>
      <c r="W512" s="15" t="e">
        <f t="shared" si="15"/>
        <v>#DIV/0!</v>
      </c>
      <c r="X512" s="16">
        <f>AVERAGEIFS(Data!F:F,Data!B:B,'DATA PREPPING'!$B$5,Data!A:A,'DATA PREPPING'!$B$18,Data!C:C,'DATA PREPPING'!T512)</f>
        <v>28639</v>
      </c>
      <c r="Y512" s="16">
        <f t="shared" si="16"/>
        <v>-28639</v>
      </c>
    </row>
    <row r="513" spans="2:25" x14ac:dyDescent="0.2">
      <c r="B513">
        <v>25054</v>
      </c>
      <c r="T513" t="s">
        <v>29</v>
      </c>
      <c r="U513" s="1">
        <f>SUMIFS(Data!E:E,Data!B:B,'DATA PREPPING'!$B$5,Data!A:A,'DATA PREPPING'!$B$18,Data!C:C,'DATA PREPPING'!T513)</f>
        <v>78539</v>
      </c>
      <c r="W513" s="15" t="e">
        <f t="shared" si="15"/>
        <v>#DIV/0!</v>
      </c>
      <c r="X513" s="16">
        <f>AVERAGEIFS(Data!F:F,Data!B:B,'DATA PREPPING'!$B$5,Data!A:A,'DATA PREPPING'!$B$18,Data!C:C,'DATA PREPPING'!T513)</f>
        <v>19988</v>
      </c>
      <c r="Y513" s="16">
        <f t="shared" si="16"/>
        <v>-19988</v>
      </c>
    </row>
    <row r="514" spans="2:25" x14ac:dyDescent="0.2">
      <c r="B514">
        <v>20493</v>
      </c>
      <c r="T514" t="s">
        <v>30</v>
      </c>
      <c r="U514" s="1">
        <f>SUMIFS(Data!E:E,Data!B:B,'DATA PREPPING'!$B$5,Data!A:A,'DATA PREPPING'!$B$18,Data!C:C,'DATA PREPPING'!T514)</f>
        <v>632760</v>
      </c>
      <c r="W514" s="15" t="e">
        <f t="shared" si="15"/>
        <v>#DIV/0!</v>
      </c>
      <c r="X514" s="16">
        <f>AVERAGEIFS(Data!F:F,Data!B:B,'DATA PREPPING'!$B$5,Data!A:A,'DATA PREPPING'!$B$18,Data!C:C,'DATA PREPPING'!T514)</f>
        <v>36986</v>
      </c>
      <c r="Y514" s="16">
        <f t="shared" si="16"/>
        <v>-36986</v>
      </c>
    </row>
    <row r="515" spans="2:25" x14ac:dyDescent="0.2">
      <c r="B515">
        <v>18002</v>
      </c>
      <c r="T515" t="s">
        <v>31</v>
      </c>
      <c r="U515" s="1">
        <f>SUMIFS(Data!E:E,Data!B:B,'DATA PREPPING'!$B$5,Data!A:A,'DATA PREPPING'!$B$18,Data!C:C,'DATA PREPPING'!T515)</f>
        <v>420420</v>
      </c>
      <c r="W515" s="15" t="e">
        <f t="shared" si="15"/>
        <v>#DIV/0!</v>
      </c>
      <c r="X515" s="16">
        <f>AVERAGEIFS(Data!F:F,Data!B:B,'DATA PREPPING'!$B$5,Data!A:A,'DATA PREPPING'!$B$18,Data!C:C,'DATA PREPPING'!T515)</f>
        <v>21462</v>
      </c>
      <c r="Y515" s="16">
        <f t="shared" si="16"/>
        <v>-21462</v>
      </c>
    </row>
    <row r="516" spans="2:25" x14ac:dyDescent="0.2">
      <c r="B516">
        <v>18088</v>
      </c>
      <c r="T516" t="s">
        <v>32</v>
      </c>
      <c r="U516" s="1">
        <f>SUMIFS(Data!E:E,Data!B:B,'DATA PREPPING'!$B$5,Data!A:A,'DATA PREPPING'!$B$18,Data!C:C,'DATA PREPPING'!T516)</f>
        <v>34228</v>
      </c>
      <c r="W516" s="15" t="e">
        <f t="shared" si="15"/>
        <v>#DIV/0!</v>
      </c>
      <c r="X516" s="16">
        <f>AVERAGEIFS(Data!F:F,Data!B:B,'DATA PREPPING'!$B$5,Data!A:A,'DATA PREPPING'!$B$18,Data!C:C,'DATA PREPPING'!T516)</f>
        <v>19193</v>
      </c>
      <c r="Y516" s="16">
        <f t="shared" si="16"/>
        <v>-19193</v>
      </c>
    </row>
    <row r="517" spans="2:25" x14ac:dyDescent="0.2">
      <c r="B517">
        <v>19522</v>
      </c>
      <c r="T517" t="s">
        <v>33</v>
      </c>
      <c r="U517" s="1">
        <f>SUMIFS(Data!E:E,Data!B:B,'DATA PREPPING'!$B$5,Data!A:A,'DATA PREPPING'!$B$18,Data!C:C,'DATA PREPPING'!T517)</f>
        <v>466069</v>
      </c>
      <c r="W517" s="15" t="e">
        <f t="shared" si="15"/>
        <v>#DIV/0!</v>
      </c>
      <c r="X517" s="16">
        <f>AVERAGEIFS(Data!F:F,Data!B:B,'DATA PREPPING'!$B$5,Data!A:A,'DATA PREPPING'!$B$18,Data!C:C,'DATA PREPPING'!T517)</f>
        <v>21027</v>
      </c>
      <c r="Y517" s="16">
        <f t="shared" si="16"/>
        <v>-21027</v>
      </c>
    </row>
    <row r="518" spans="2:25" x14ac:dyDescent="0.2">
      <c r="B518">
        <v>22216</v>
      </c>
      <c r="T518" t="s">
        <v>34</v>
      </c>
      <c r="U518" s="1">
        <f>SUMIFS(Data!E:E,Data!B:B,'DATA PREPPING'!$B$5,Data!A:A,'DATA PREPPING'!$B$18,Data!C:C,'DATA PREPPING'!T518)</f>
        <v>156230</v>
      </c>
      <c r="W518" s="15" t="e">
        <f t="shared" ref="W518:W581" si="17">U518/V518*1000</f>
        <v>#DIV/0!</v>
      </c>
      <c r="X518" s="16">
        <f>AVERAGEIFS(Data!F:F,Data!B:B,'DATA PREPPING'!$B$5,Data!A:A,'DATA PREPPING'!$B$18,Data!C:C,'DATA PREPPING'!T518)</f>
        <v>19310</v>
      </c>
      <c r="Y518" s="16">
        <f t="shared" ref="Y518:Y581" si="18">IF($Y$4=$X$4,-X518,W518)</f>
        <v>-19310</v>
      </c>
    </row>
    <row r="519" spans="2:25" x14ac:dyDescent="0.2">
      <c r="B519">
        <v>25112</v>
      </c>
      <c r="T519" t="s">
        <v>35</v>
      </c>
      <c r="U519" s="1">
        <f>SUMIFS(Data!E:E,Data!B:B,'DATA PREPPING'!$B$5,Data!A:A,'DATA PREPPING'!$B$18,Data!C:C,'DATA PREPPING'!T519)</f>
        <v>161570</v>
      </c>
      <c r="W519" s="15" t="e">
        <f t="shared" si="17"/>
        <v>#DIV/0!</v>
      </c>
      <c r="X519" s="16">
        <f>AVERAGEIFS(Data!F:F,Data!B:B,'DATA PREPPING'!$B$5,Data!A:A,'DATA PREPPING'!$B$18,Data!C:C,'DATA PREPPING'!T519)</f>
        <v>24338</v>
      </c>
      <c r="Y519" s="16">
        <f t="shared" si="18"/>
        <v>-24338</v>
      </c>
    </row>
    <row r="520" spans="2:25" x14ac:dyDescent="0.2">
      <c r="B520">
        <v>26383</v>
      </c>
      <c r="T520" t="s">
        <v>36</v>
      </c>
      <c r="U520" s="1">
        <f>SUMIFS(Data!E:E,Data!B:B,'DATA PREPPING'!$B$5,Data!A:A,'DATA PREPPING'!$B$18,Data!C:C,'DATA PREPPING'!T520)</f>
        <v>424092</v>
      </c>
      <c r="W520" s="15" t="e">
        <f t="shared" si="17"/>
        <v>#DIV/0!</v>
      </c>
      <c r="X520" s="16">
        <f>AVERAGEIFS(Data!F:F,Data!B:B,'DATA PREPPING'!$B$5,Data!A:A,'DATA PREPPING'!$B$18,Data!C:C,'DATA PREPPING'!T520)</f>
        <v>22945</v>
      </c>
      <c r="Y520" s="16">
        <f t="shared" si="18"/>
        <v>-22945</v>
      </c>
    </row>
    <row r="521" spans="2:25" x14ac:dyDescent="0.2">
      <c r="B521">
        <v>30457</v>
      </c>
      <c r="T521" t="s">
        <v>37</v>
      </c>
      <c r="U521" s="1">
        <f>SUMIFS(Data!E:E,Data!B:B,'DATA PREPPING'!$B$5,Data!A:A,'DATA PREPPING'!$B$18,Data!C:C,'DATA PREPPING'!T521)</f>
        <v>44621</v>
      </c>
      <c r="W521" s="15" t="e">
        <f t="shared" si="17"/>
        <v>#DIV/0!</v>
      </c>
      <c r="X521" s="16">
        <f>AVERAGEIFS(Data!F:F,Data!B:B,'DATA PREPPING'!$B$5,Data!A:A,'DATA PREPPING'!$B$18,Data!C:C,'DATA PREPPING'!T521)</f>
        <v>24733</v>
      </c>
      <c r="Y521" s="16">
        <f t="shared" si="18"/>
        <v>-24733</v>
      </c>
    </row>
    <row r="522" spans="2:25" x14ac:dyDescent="0.2">
      <c r="B522">
        <v>22254</v>
      </c>
      <c r="T522" t="s">
        <v>38</v>
      </c>
      <c r="U522" s="1">
        <f>SUMIFS(Data!E:E,Data!B:B,'DATA PREPPING'!$B$5,Data!A:A,'DATA PREPPING'!$B$18,Data!C:C,'DATA PREPPING'!T522)</f>
        <v>226959</v>
      </c>
      <c r="W522" s="15" t="e">
        <f t="shared" si="17"/>
        <v>#DIV/0!</v>
      </c>
      <c r="X522" s="16">
        <f>AVERAGEIFS(Data!F:F,Data!B:B,'DATA PREPPING'!$B$5,Data!A:A,'DATA PREPPING'!$B$18,Data!C:C,'DATA PREPPING'!T522)</f>
        <v>19677</v>
      </c>
      <c r="Y522" s="16">
        <f t="shared" si="18"/>
        <v>-19677</v>
      </c>
    </row>
    <row r="523" spans="2:25" x14ac:dyDescent="0.2">
      <c r="B523">
        <v>24167</v>
      </c>
      <c r="T523" t="s">
        <v>39</v>
      </c>
      <c r="U523" s="1">
        <f>SUMIFS(Data!E:E,Data!B:B,'DATA PREPPING'!$B$5,Data!A:A,'DATA PREPPING'!$B$18,Data!C:C,'DATA PREPPING'!T523)</f>
        <v>41000</v>
      </c>
      <c r="W523" s="15" t="e">
        <f t="shared" si="17"/>
        <v>#DIV/0!</v>
      </c>
      <c r="X523" s="16">
        <f>AVERAGEIFS(Data!F:F,Data!B:B,'DATA PREPPING'!$B$5,Data!A:A,'DATA PREPPING'!$B$18,Data!C:C,'DATA PREPPING'!T523)</f>
        <v>18829</v>
      </c>
      <c r="Y523" s="16">
        <f t="shared" si="18"/>
        <v>-18829</v>
      </c>
    </row>
    <row r="524" spans="2:25" x14ac:dyDescent="0.2">
      <c r="B524">
        <v>18380</v>
      </c>
      <c r="T524" t="s">
        <v>40</v>
      </c>
      <c r="U524" s="1">
        <f>SUMIFS(Data!E:E,Data!B:B,'DATA PREPPING'!$B$5,Data!A:A,'DATA PREPPING'!$B$18,Data!C:C,'DATA PREPPING'!T524)</f>
        <v>293033</v>
      </c>
      <c r="W524" s="15" t="e">
        <f t="shared" si="17"/>
        <v>#DIV/0!</v>
      </c>
      <c r="X524" s="16">
        <f>AVERAGEIFS(Data!F:F,Data!B:B,'DATA PREPPING'!$B$5,Data!A:A,'DATA PREPPING'!$B$18,Data!C:C,'DATA PREPPING'!T524)</f>
        <v>23771</v>
      </c>
      <c r="Y524" s="16">
        <f t="shared" si="18"/>
        <v>-23771</v>
      </c>
    </row>
    <row r="525" spans="2:25" x14ac:dyDescent="0.2">
      <c r="B525">
        <v>22154</v>
      </c>
      <c r="T525" t="s">
        <v>41</v>
      </c>
      <c r="U525" s="1">
        <f>SUMIFS(Data!E:E,Data!B:B,'DATA PREPPING'!$B$5,Data!A:A,'DATA PREPPING'!$B$18,Data!C:C,'DATA PREPPING'!T525)</f>
        <v>1178456</v>
      </c>
      <c r="W525" s="15" t="e">
        <f t="shared" si="17"/>
        <v>#DIV/0!</v>
      </c>
      <c r="X525" s="16">
        <f>AVERAGEIFS(Data!F:F,Data!B:B,'DATA PREPPING'!$B$5,Data!A:A,'DATA PREPPING'!$B$18,Data!C:C,'DATA PREPPING'!T525)</f>
        <v>23001</v>
      </c>
      <c r="Y525" s="16">
        <f t="shared" si="18"/>
        <v>-23001</v>
      </c>
    </row>
    <row r="526" spans="2:25" x14ac:dyDescent="0.2">
      <c r="B526">
        <v>21078</v>
      </c>
      <c r="T526" t="s">
        <v>42</v>
      </c>
      <c r="U526" s="1">
        <f>SUMIFS(Data!E:E,Data!B:B,'DATA PREPPING'!$B$5,Data!A:A,'DATA PREPPING'!$B$18,Data!C:C,'DATA PREPPING'!T526)</f>
        <v>133375</v>
      </c>
      <c r="W526" s="15" t="e">
        <f t="shared" si="17"/>
        <v>#DIV/0!</v>
      </c>
      <c r="X526" s="16">
        <f>AVERAGEIFS(Data!F:F,Data!B:B,'DATA PREPPING'!$B$5,Data!A:A,'DATA PREPPING'!$B$18,Data!C:C,'DATA PREPPING'!T526)</f>
        <v>21580</v>
      </c>
      <c r="Y526" s="16">
        <f t="shared" si="18"/>
        <v>-21580</v>
      </c>
    </row>
    <row r="527" spans="2:25" x14ac:dyDescent="0.2">
      <c r="B527">
        <v>18131</v>
      </c>
      <c r="T527" t="s">
        <v>43</v>
      </c>
      <c r="U527" s="1">
        <f>SUMIFS(Data!E:E,Data!B:B,'DATA PREPPING'!$B$5,Data!A:A,'DATA PREPPING'!$B$18,Data!C:C,'DATA PREPPING'!T527)</f>
        <v>25985</v>
      </c>
      <c r="W527" s="15" t="e">
        <f t="shared" si="17"/>
        <v>#DIV/0!</v>
      </c>
      <c r="X527" s="16">
        <f>AVERAGEIFS(Data!F:F,Data!B:B,'DATA PREPPING'!$B$5,Data!A:A,'DATA PREPPING'!$B$18,Data!C:C,'DATA PREPPING'!T527)</f>
        <v>26068</v>
      </c>
      <c r="Y527" s="16">
        <f t="shared" si="18"/>
        <v>-26068</v>
      </c>
    </row>
    <row r="528" spans="2:25" x14ac:dyDescent="0.2">
      <c r="B528">
        <v>34061</v>
      </c>
      <c r="T528" t="s">
        <v>44</v>
      </c>
      <c r="U528" s="1">
        <f>SUMIFS(Data!E:E,Data!B:B,'DATA PREPPING'!$B$5,Data!A:A,'DATA PREPPING'!$B$18,Data!C:C,'DATA PREPPING'!T528)</f>
        <v>322216</v>
      </c>
      <c r="W528" s="15" t="e">
        <f t="shared" si="17"/>
        <v>#DIV/0!</v>
      </c>
      <c r="X528" s="16">
        <f>AVERAGEIFS(Data!F:F,Data!B:B,'DATA PREPPING'!$B$5,Data!A:A,'DATA PREPPING'!$B$18,Data!C:C,'DATA PREPPING'!T528)</f>
        <v>22634</v>
      </c>
      <c r="Y528" s="16">
        <f t="shared" si="18"/>
        <v>-22634</v>
      </c>
    </row>
    <row r="529" spans="2:25" x14ac:dyDescent="0.2">
      <c r="B529">
        <v>24729</v>
      </c>
      <c r="T529" t="s">
        <v>45</v>
      </c>
      <c r="U529" s="1">
        <f>SUMIFS(Data!E:E,Data!B:B,'DATA PREPPING'!$B$5,Data!A:A,'DATA PREPPING'!$B$18,Data!C:C,'DATA PREPPING'!T529)</f>
        <v>255412</v>
      </c>
      <c r="W529" s="15" t="e">
        <f t="shared" si="17"/>
        <v>#DIV/0!</v>
      </c>
      <c r="X529" s="16">
        <f>AVERAGEIFS(Data!F:F,Data!B:B,'DATA PREPPING'!$B$5,Data!A:A,'DATA PREPPING'!$B$18,Data!C:C,'DATA PREPPING'!T529)</f>
        <v>26657</v>
      </c>
      <c r="Y529" s="16">
        <f t="shared" si="18"/>
        <v>-26657</v>
      </c>
    </row>
    <row r="530" spans="2:25" x14ac:dyDescent="0.2">
      <c r="B530">
        <v>28639</v>
      </c>
      <c r="T530" t="s">
        <v>46</v>
      </c>
      <c r="U530" s="1">
        <f>SUMIFS(Data!E:E,Data!B:B,'DATA PREPPING'!$B$5,Data!A:A,'DATA PREPPING'!$B$18,Data!C:C,'DATA PREPPING'!T530)</f>
        <v>61253</v>
      </c>
      <c r="W530" s="15" t="e">
        <f t="shared" si="17"/>
        <v>#DIV/0!</v>
      </c>
      <c r="X530" s="16">
        <f>AVERAGEIFS(Data!F:F,Data!B:B,'DATA PREPPING'!$B$5,Data!A:A,'DATA PREPPING'!$B$18,Data!C:C,'DATA PREPPING'!T530)</f>
        <v>18945</v>
      </c>
      <c r="Y530" s="16">
        <f t="shared" si="18"/>
        <v>-18945</v>
      </c>
    </row>
    <row r="531" spans="2:25" x14ac:dyDescent="0.2">
      <c r="B531">
        <v>19988</v>
      </c>
      <c r="T531" t="s">
        <v>47</v>
      </c>
      <c r="U531" s="1">
        <f>SUMIFS(Data!E:E,Data!B:B,'DATA PREPPING'!$B$5,Data!A:A,'DATA PREPPING'!$B$18,Data!C:C,'DATA PREPPING'!T531)</f>
        <v>227495</v>
      </c>
      <c r="W531" s="15" t="e">
        <f t="shared" si="17"/>
        <v>#DIV/0!</v>
      </c>
      <c r="X531" s="16">
        <f>AVERAGEIFS(Data!F:F,Data!B:B,'DATA PREPPING'!$B$5,Data!A:A,'DATA PREPPING'!$B$18,Data!C:C,'DATA PREPPING'!T531)</f>
        <v>19473</v>
      </c>
      <c r="Y531" s="16">
        <f t="shared" si="18"/>
        <v>-19473</v>
      </c>
    </row>
    <row r="532" spans="2:25" x14ac:dyDescent="0.2">
      <c r="B532">
        <v>36986</v>
      </c>
      <c r="T532" t="s">
        <v>48</v>
      </c>
      <c r="U532" s="1">
        <f>SUMIFS(Data!E:E,Data!B:B,'DATA PREPPING'!$B$5,Data!A:A,'DATA PREPPING'!$B$18,Data!C:C,'DATA PREPPING'!T532)</f>
        <v>32312</v>
      </c>
      <c r="W532" s="15" t="e">
        <f t="shared" si="17"/>
        <v>#DIV/0!</v>
      </c>
      <c r="X532" s="16">
        <f>AVERAGEIFS(Data!F:F,Data!B:B,'DATA PREPPING'!$B$5,Data!A:A,'DATA PREPPING'!$B$18,Data!C:C,'DATA PREPPING'!T532)</f>
        <v>23041</v>
      </c>
      <c r="Y532" s="16">
        <f t="shared" si="18"/>
        <v>-23041</v>
      </c>
    </row>
    <row r="533" spans="2:25" x14ac:dyDescent="0.2">
      <c r="B533">
        <v>21462</v>
      </c>
      <c r="T533" t="s">
        <v>1</v>
      </c>
      <c r="U533" s="1">
        <f>SUMIFS(Data!E:E,Data!B:B,'DATA PREPPING'!$B$5,Data!A:A,'DATA PREPPING'!$B$18,Data!C:C,'DATA PREPPING'!T533)</f>
        <v>178057</v>
      </c>
      <c r="W533" s="15" t="e">
        <f t="shared" si="17"/>
        <v>#DIV/0!</v>
      </c>
      <c r="X533" s="16">
        <f>AVERAGEIFS(Data!F:F,Data!B:B,'DATA PREPPING'!$B$5,Data!A:A,'DATA PREPPING'!$B$18,Data!C:C,'DATA PREPPING'!T533)</f>
        <v>18554</v>
      </c>
      <c r="Y533" s="16">
        <f t="shared" si="18"/>
        <v>-18554</v>
      </c>
    </row>
    <row r="534" spans="2:25" x14ac:dyDescent="0.2">
      <c r="B534">
        <v>19193</v>
      </c>
      <c r="T534" t="s">
        <v>2</v>
      </c>
      <c r="U534" s="1">
        <f>SUMIFS(Data!E:E,Data!B:B,'DATA PREPPING'!$B$5,Data!A:A,'DATA PREPPING'!$B$18,Data!C:C,'DATA PREPPING'!T534)</f>
        <v>274985</v>
      </c>
      <c r="W534" s="15" t="e">
        <f t="shared" si="17"/>
        <v>#DIV/0!</v>
      </c>
      <c r="X534" s="16">
        <f>AVERAGEIFS(Data!F:F,Data!B:B,'DATA PREPPING'!$B$5,Data!A:A,'DATA PREPPING'!$B$18,Data!C:C,'DATA PREPPING'!T534)</f>
        <v>26810</v>
      </c>
      <c r="Y534" s="16">
        <f t="shared" si="18"/>
        <v>-26810</v>
      </c>
    </row>
    <row r="535" spans="2:25" x14ac:dyDescent="0.2">
      <c r="B535">
        <v>21027</v>
      </c>
      <c r="T535" t="s">
        <v>3</v>
      </c>
      <c r="U535" s="1">
        <f>SUMIFS(Data!E:E,Data!B:B,'DATA PREPPING'!$B$5,Data!A:A,'DATA PREPPING'!$B$18,Data!C:C,'DATA PREPPING'!T535)</f>
        <v>106295</v>
      </c>
      <c r="W535" s="15" t="e">
        <f t="shared" si="17"/>
        <v>#DIV/0!</v>
      </c>
      <c r="X535" s="16">
        <f>AVERAGEIFS(Data!F:F,Data!B:B,'DATA PREPPING'!$B$5,Data!A:A,'DATA PREPPING'!$B$18,Data!C:C,'DATA PREPPING'!T535)</f>
        <v>18414</v>
      </c>
      <c r="Y535" s="16">
        <f t="shared" si="18"/>
        <v>-18414</v>
      </c>
    </row>
    <row r="536" spans="2:25" x14ac:dyDescent="0.2">
      <c r="B536">
        <v>19310</v>
      </c>
      <c r="T536" t="s">
        <v>4</v>
      </c>
      <c r="U536" s="1">
        <f>SUMIFS(Data!E:E,Data!B:B,'DATA PREPPING'!$B$5,Data!A:A,'DATA PREPPING'!$B$18,Data!C:C,'DATA PREPPING'!T536)</f>
        <v>1482600</v>
      </c>
      <c r="W536" s="15" t="e">
        <f t="shared" si="17"/>
        <v>#DIV/0!</v>
      </c>
      <c r="X536" s="16">
        <f>AVERAGEIFS(Data!F:F,Data!B:B,'DATA PREPPING'!$B$5,Data!A:A,'DATA PREPPING'!$B$18,Data!C:C,'DATA PREPPING'!T536)</f>
        <v>36090</v>
      </c>
      <c r="Y536" s="16">
        <f t="shared" si="18"/>
        <v>-36090</v>
      </c>
    </row>
    <row r="537" spans="2:25" x14ac:dyDescent="0.2">
      <c r="B537">
        <v>24338</v>
      </c>
      <c r="T537" t="s">
        <v>5</v>
      </c>
      <c r="U537" s="1">
        <f>SUMIFS(Data!E:E,Data!B:B,'DATA PREPPING'!$B$5,Data!A:A,'DATA PREPPING'!$B$18,Data!C:C,'DATA PREPPING'!T537)</f>
        <v>271680</v>
      </c>
      <c r="W537" s="15" t="e">
        <f t="shared" si="17"/>
        <v>#DIV/0!</v>
      </c>
      <c r="X537" s="16">
        <f>AVERAGEIFS(Data!F:F,Data!B:B,'DATA PREPPING'!$B$5,Data!A:A,'DATA PREPPING'!$B$18,Data!C:C,'DATA PREPPING'!T537)</f>
        <v>28424</v>
      </c>
      <c r="Y537" s="16">
        <f t="shared" si="18"/>
        <v>-28424</v>
      </c>
    </row>
    <row r="538" spans="2:25" x14ac:dyDescent="0.2">
      <c r="B538">
        <v>22945</v>
      </c>
      <c r="T538" t="s">
        <v>6</v>
      </c>
      <c r="U538" s="1">
        <f>SUMIFS(Data!E:E,Data!B:B,'DATA PREPPING'!$B$5,Data!A:A,'DATA PREPPING'!$B$18,Data!C:C,'DATA PREPPING'!T538)</f>
        <v>117365</v>
      </c>
      <c r="W538" s="15" t="e">
        <f t="shared" si="17"/>
        <v>#DIV/0!</v>
      </c>
      <c r="X538" s="16">
        <f>AVERAGEIFS(Data!F:F,Data!B:B,'DATA PREPPING'!$B$5,Data!A:A,'DATA PREPPING'!$B$18,Data!C:C,'DATA PREPPING'!T538)</f>
        <v>26295</v>
      </c>
      <c r="Y538" s="16">
        <f t="shared" si="18"/>
        <v>-26295</v>
      </c>
    </row>
    <row r="539" spans="2:25" x14ac:dyDescent="0.2">
      <c r="B539">
        <v>24733</v>
      </c>
      <c r="T539" t="s">
        <v>7</v>
      </c>
      <c r="U539" s="1">
        <f>SUMIFS(Data!E:E,Data!B:B,'DATA PREPPING'!$B$5,Data!A:A,'DATA PREPPING'!$B$18,Data!C:C,'DATA PREPPING'!T539)</f>
        <v>41103</v>
      </c>
      <c r="W539" s="15" t="e">
        <f t="shared" si="17"/>
        <v>#DIV/0!</v>
      </c>
      <c r="X539" s="16">
        <f>AVERAGEIFS(Data!F:F,Data!B:B,'DATA PREPPING'!$B$5,Data!A:A,'DATA PREPPING'!$B$18,Data!C:C,'DATA PREPPING'!T539)</f>
        <v>22228</v>
      </c>
      <c r="Y539" s="16">
        <f t="shared" si="18"/>
        <v>-22228</v>
      </c>
    </row>
    <row r="540" spans="2:25" x14ac:dyDescent="0.2">
      <c r="B540">
        <v>19677</v>
      </c>
      <c r="T540" t="s">
        <v>8</v>
      </c>
      <c r="U540" s="1">
        <f>SUMIFS(Data!E:E,Data!B:B,'DATA PREPPING'!$B$5,Data!A:A,'DATA PREPPING'!$B$18,Data!C:C,'DATA PREPPING'!T540)</f>
        <v>1007574</v>
      </c>
      <c r="W540" s="15" t="e">
        <f t="shared" si="17"/>
        <v>#DIV/0!</v>
      </c>
      <c r="X540" s="16">
        <f>AVERAGEIFS(Data!F:F,Data!B:B,'DATA PREPPING'!$B$5,Data!A:A,'DATA PREPPING'!$B$18,Data!C:C,'DATA PREPPING'!T540)</f>
        <v>27709</v>
      </c>
      <c r="Y540" s="16">
        <f t="shared" si="18"/>
        <v>-27709</v>
      </c>
    </row>
    <row r="541" spans="2:25" x14ac:dyDescent="0.2">
      <c r="B541">
        <v>18829</v>
      </c>
      <c r="T541" t="s">
        <v>9</v>
      </c>
      <c r="U541" s="1">
        <f>SUMIFS(Data!E:E,Data!B:B,'DATA PREPPING'!$B$5,Data!A:A,'DATA PREPPING'!$B$18,Data!C:C,'DATA PREPPING'!T541)</f>
        <v>414059</v>
      </c>
      <c r="W541" s="15" t="e">
        <f t="shared" si="17"/>
        <v>#DIV/0!</v>
      </c>
      <c r="X541" s="16">
        <f>AVERAGEIFS(Data!F:F,Data!B:B,'DATA PREPPING'!$B$5,Data!A:A,'DATA PREPPING'!$B$18,Data!C:C,'DATA PREPPING'!T541)</f>
        <v>22009</v>
      </c>
      <c r="Y541" s="16">
        <f t="shared" si="18"/>
        <v>-22009</v>
      </c>
    </row>
    <row r="542" spans="2:25" x14ac:dyDescent="0.2">
      <c r="B542">
        <v>23771</v>
      </c>
      <c r="T542" t="s">
        <v>10</v>
      </c>
      <c r="U542" s="1">
        <f>SUMIFS(Data!E:E,Data!B:B,'DATA PREPPING'!$B$5,Data!A:A,'DATA PREPPING'!$B$18,Data!C:C,'DATA PREPPING'!T542)</f>
        <v>74574</v>
      </c>
      <c r="W542" s="15" t="e">
        <f t="shared" si="17"/>
        <v>#DIV/0!</v>
      </c>
      <c r="X542" s="16">
        <f>AVERAGEIFS(Data!F:F,Data!B:B,'DATA PREPPING'!$B$5,Data!A:A,'DATA PREPPING'!$B$18,Data!C:C,'DATA PREPPING'!T542)</f>
        <v>18637</v>
      </c>
      <c r="Y542" s="16">
        <f t="shared" si="18"/>
        <v>-18637</v>
      </c>
    </row>
    <row r="543" spans="2:25" x14ac:dyDescent="0.2">
      <c r="B543">
        <v>23001</v>
      </c>
      <c r="T543" t="s">
        <v>11</v>
      </c>
      <c r="U543" s="1">
        <f>SUMIFS(Data!E:E,Data!B:B,'DATA PREPPING'!$B$5,Data!A:A,'DATA PREPPING'!$B$18,Data!C:C,'DATA PREPPING'!T543)</f>
        <v>462216</v>
      </c>
      <c r="W543" s="15" t="e">
        <f t="shared" si="17"/>
        <v>#DIV/0!</v>
      </c>
      <c r="X543" s="16">
        <f>AVERAGEIFS(Data!F:F,Data!B:B,'DATA PREPPING'!$B$5,Data!A:A,'DATA PREPPING'!$B$18,Data!C:C,'DATA PREPPING'!T543)</f>
        <v>25054</v>
      </c>
      <c r="Y543" s="16">
        <f t="shared" si="18"/>
        <v>-25054</v>
      </c>
    </row>
    <row r="544" spans="2:25" x14ac:dyDescent="0.2">
      <c r="B544">
        <v>21580</v>
      </c>
      <c r="T544" t="s">
        <v>12</v>
      </c>
      <c r="U544" s="1">
        <f>SUMIFS(Data!E:E,Data!B:B,'DATA PREPPING'!$B$5,Data!A:A,'DATA PREPPING'!$B$18,Data!C:C,'DATA PREPPING'!T544)</f>
        <v>263892</v>
      </c>
      <c r="W544" s="15" t="e">
        <f t="shared" si="17"/>
        <v>#DIV/0!</v>
      </c>
      <c r="X544" s="16">
        <f>AVERAGEIFS(Data!F:F,Data!B:B,'DATA PREPPING'!$B$5,Data!A:A,'DATA PREPPING'!$B$18,Data!C:C,'DATA PREPPING'!T544)</f>
        <v>20493</v>
      </c>
      <c r="Y544" s="16">
        <f t="shared" si="18"/>
        <v>-20493</v>
      </c>
    </row>
    <row r="545" spans="2:25" x14ac:dyDescent="0.2">
      <c r="B545">
        <v>26068</v>
      </c>
      <c r="T545" t="s">
        <v>13</v>
      </c>
      <c r="U545" s="1">
        <f>SUMIFS(Data!E:E,Data!B:B,'DATA PREPPING'!$B$5,Data!A:A,'DATA PREPPING'!$B$18,Data!C:C,'DATA PREPPING'!T545)</f>
        <v>118383</v>
      </c>
      <c r="W545" s="15" t="e">
        <f t="shared" si="17"/>
        <v>#DIV/0!</v>
      </c>
      <c r="X545" s="16">
        <f>AVERAGEIFS(Data!F:F,Data!B:B,'DATA PREPPING'!$B$5,Data!A:A,'DATA PREPPING'!$B$18,Data!C:C,'DATA PREPPING'!T545)</f>
        <v>18002</v>
      </c>
      <c r="Y545" s="16">
        <f t="shared" si="18"/>
        <v>-18002</v>
      </c>
    </row>
    <row r="546" spans="2:25" x14ac:dyDescent="0.2">
      <c r="B546">
        <v>22634</v>
      </c>
      <c r="T546" t="s">
        <v>14</v>
      </c>
      <c r="U546" s="1">
        <f>SUMIFS(Data!E:E,Data!B:B,'DATA PREPPING'!$B$5,Data!A:A,'DATA PREPPING'!$B$18,Data!C:C,'DATA PREPPING'!T546)</f>
        <v>110526</v>
      </c>
      <c r="W546" s="15" t="e">
        <f t="shared" si="17"/>
        <v>#DIV/0!</v>
      </c>
      <c r="X546" s="16">
        <f>AVERAGEIFS(Data!F:F,Data!B:B,'DATA PREPPING'!$B$5,Data!A:A,'DATA PREPPING'!$B$18,Data!C:C,'DATA PREPPING'!T546)</f>
        <v>18088</v>
      </c>
      <c r="Y546" s="16">
        <f t="shared" si="18"/>
        <v>-18088</v>
      </c>
    </row>
    <row r="547" spans="2:25" x14ac:dyDescent="0.2">
      <c r="B547">
        <v>26657</v>
      </c>
      <c r="T547" t="s">
        <v>15</v>
      </c>
      <c r="U547" s="1">
        <f>SUMIFS(Data!E:E,Data!B:B,'DATA PREPPING'!$B$5,Data!A:A,'DATA PREPPING'!$B$18,Data!C:C,'DATA PREPPING'!T547)</f>
        <v>165335</v>
      </c>
      <c r="W547" s="15" t="e">
        <f t="shared" si="17"/>
        <v>#DIV/0!</v>
      </c>
      <c r="X547" s="16">
        <f>AVERAGEIFS(Data!F:F,Data!B:B,'DATA PREPPING'!$B$5,Data!A:A,'DATA PREPPING'!$B$18,Data!C:C,'DATA PREPPING'!T547)</f>
        <v>19522</v>
      </c>
      <c r="Y547" s="16">
        <f t="shared" si="18"/>
        <v>-19522</v>
      </c>
    </row>
    <row r="548" spans="2:25" x14ac:dyDescent="0.2">
      <c r="B548">
        <v>18945</v>
      </c>
      <c r="T548" t="s">
        <v>16</v>
      </c>
      <c r="U548" s="1">
        <f>SUMIFS(Data!E:E,Data!B:B,'DATA PREPPING'!$B$5,Data!A:A,'DATA PREPPING'!$B$18,Data!C:C,'DATA PREPPING'!T548)</f>
        <v>188383</v>
      </c>
      <c r="W548" s="15" t="e">
        <f t="shared" si="17"/>
        <v>#DIV/0!</v>
      </c>
      <c r="X548" s="16">
        <f>AVERAGEIFS(Data!F:F,Data!B:B,'DATA PREPPING'!$B$5,Data!A:A,'DATA PREPPING'!$B$18,Data!C:C,'DATA PREPPING'!T548)</f>
        <v>22216</v>
      </c>
      <c r="Y548" s="16">
        <f t="shared" si="18"/>
        <v>-22216</v>
      </c>
    </row>
    <row r="549" spans="2:25" x14ac:dyDescent="0.2">
      <c r="B549">
        <v>19473</v>
      </c>
      <c r="T549" t="s">
        <v>17</v>
      </c>
      <c r="U549" s="1">
        <f>SUMIFS(Data!E:E,Data!B:B,'DATA PREPPING'!$B$5,Data!A:A,'DATA PREPPING'!$B$18,Data!C:C,'DATA PREPPING'!T549)</f>
        <v>51781</v>
      </c>
      <c r="W549" s="15" t="e">
        <f t="shared" si="17"/>
        <v>#DIV/0!</v>
      </c>
      <c r="X549" s="16">
        <f>AVERAGEIFS(Data!F:F,Data!B:B,'DATA PREPPING'!$B$5,Data!A:A,'DATA PREPPING'!$B$18,Data!C:C,'DATA PREPPING'!T549)</f>
        <v>25112</v>
      </c>
      <c r="Y549" s="16">
        <f t="shared" si="18"/>
        <v>-25112</v>
      </c>
    </row>
    <row r="550" spans="2:25" x14ac:dyDescent="0.2">
      <c r="B550">
        <v>23041</v>
      </c>
      <c r="T550" t="s">
        <v>18</v>
      </c>
      <c r="U550" s="1">
        <f>SUMIFS(Data!E:E,Data!B:B,'DATA PREPPING'!$B$5,Data!A:A,'DATA PREPPING'!$B$18,Data!C:C,'DATA PREPPING'!T550)</f>
        <v>210848</v>
      </c>
      <c r="W550" s="15" t="e">
        <f t="shared" si="17"/>
        <v>#DIV/0!</v>
      </c>
      <c r="X550" s="16">
        <f>AVERAGEIFS(Data!F:F,Data!B:B,'DATA PREPPING'!$B$5,Data!A:A,'DATA PREPPING'!$B$18,Data!C:C,'DATA PREPPING'!T550)</f>
        <v>26383</v>
      </c>
      <c r="Y550" s="16">
        <f t="shared" si="18"/>
        <v>-26383</v>
      </c>
    </row>
    <row r="551" spans="2:25" x14ac:dyDescent="0.2">
      <c r="B551">
        <v>18554</v>
      </c>
      <c r="T551" t="s">
        <v>19</v>
      </c>
      <c r="U551" s="1">
        <f>SUMIFS(Data!E:E,Data!B:B,'DATA PREPPING'!$B$5,Data!A:A,'DATA PREPPING'!$B$18,Data!C:C,'DATA PREPPING'!T551)</f>
        <v>262049</v>
      </c>
      <c r="W551" s="15" t="e">
        <f t="shared" si="17"/>
        <v>#DIV/0!</v>
      </c>
      <c r="X551" s="16">
        <f>AVERAGEIFS(Data!F:F,Data!B:B,'DATA PREPPING'!$B$5,Data!A:A,'DATA PREPPING'!$B$18,Data!C:C,'DATA PREPPING'!T551)</f>
        <v>30457</v>
      </c>
      <c r="Y551" s="16">
        <f t="shared" si="18"/>
        <v>-30457</v>
      </c>
    </row>
    <row r="552" spans="2:25" x14ac:dyDescent="0.2">
      <c r="B552">
        <v>26810</v>
      </c>
      <c r="T552" t="s">
        <v>20</v>
      </c>
      <c r="U552" s="1">
        <f>SUMIFS(Data!E:E,Data!B:B,'DATA PREPPING'!$B$5,Data!A:A,'DATA PREPPING'!$B$18,Data!C:C,'DATA PREPPING'!T552)</f>
        <v>323435</v>
      </c>
      <c r="W552" s="15" t="e">
        <f t="shared" si="17"/>
        <v>#DIV/0!</v>
      </c>
      <c r="X552" s="16">
        <f>AVERAGEIFS(Data!F:F,Data!B:B,'DATA PREPPING'!$B$5,Data!A:A,'DATA PREPPING'!$B$18,Data!C:C,'DATA PREPPING'!T552)</f>
        <v>22254</v>
      </c>
      <c r="Y552" s="16">
        <f t="shared" si="18"/>
        <v>-22254</v>
      </c>
    </row>
    <row r="553" spans="2:25" x14ac:dyDescent="0.2">
      <c r="B553">
        <v>18414</v>
      </c>
      <c r="T553" t="s">
        <v>21</v>
      </c>
      <c r="U553" s="1">
        <f>SUMIFS(Data!E:E,Data!B:B,'DATA PREPPING'!$B$5,Data!A:A,'DATA PREPPING'!$B$18,Data!C:C,'DATA PREPPING'!T553)</f>
        <v>204519</v>
      </c>
      <c r="W553" s="15" t="e">
        <f t="shared" si="17"/>
        <v>#DIV/0!</v>
      </c>
      <c r="X553" s="16">
        <f>AVERAGEIFS(Data!F:F,Data!B:B,'DATA PREPPING'!$B$5,Data!A:A,'DATA PREPPING'!$B$18,Data!C:C,'DATA PREPPING'!T553)</f>
        <v>24167</v>
      </c>
      <c r="Y553" s="16">
        <f t="shared" si="18"/>
        <v>-24167</v>
      </c>
    </row>
    <row r="554" spans="2:25" x14ac:dyDescent="0.2">
      <c r="B554">
        <v>36090</v>
      </c>
      <c r="T554" t="s">
        <v>22</v>
      </c>
      <c r="U554" s="1">
        <f>SUMIFS(Data!E:E,Data!B:B,'DATA PREPPING'!$B$5,Data!A:A,'DATA PREPPING'!$B$18,Data!C:C,'DATA PREPPING'!T554)</f>
        <v>118107</v>
      </c>
      <c r="W554" s="15" t="e">
        <f t="shared" si="17"/>
        <v>#DIV/0!</v>
      </c>
      <c r="X554" s="16">
        <f>AVERAGEIFS(Data!F:F,Data!B:B,'DATA PREPPING'!$B$5,Data!A:A,'DATA PREPPING'!$B$18,Data!C:C,'DATA PREPPING'!T554)</f>
        <v>18380</v>
      </c>
      <c r="Y554" s="16">
        <f t="shared" si="18"/>
        <v>-18380</v>
      </c>
    </row>
    <row r="555" spans="2:25" x14ac:dyDescent="0.2">
      <c r="B555">
        <v>28424</v>
      </c>
      <c r="T555" t="s">
        <v>23</v>
      </c>
      <c r="U555" s="1">
        <f>SUMIFS(Data!E:E,Data!B:B,'DATA PREPPING'!$B$5,Data!A:A,'DATA PREPPING'!$B$18,Data!C:C,'DATA PREPPING'!T555)</f>
        <v>253244</v>
      </c>
      <c r="W555" s="15" t="e">
        <f t="shared" si="17"/>
        <v>#DIV/0!</v>
      </c>
      <c r="X555" s="16">
        <f>AVERAGEIFS(Data!F:F,Data!B:B,'DATA PREPPING'!$B$5,Data!A:A,'DATA PREPPING'!$B$18,Data!C:C,'DATA PREPPING'!T555)</f>
        <v>22154</v>
      </c>
      <c r="Y555" s="16">
        <f t="shared" si="18"/>
        <v>-22154</v>
      </c>
    </row>
    <row r="556" spans="2:25" x14ac:dyDescent="0.2">
      <c r="B556">
        <v>26295</v>
      </c>
      <c r="T556" t="s">
        <v>24</v>
      </c>
      <c r="U556" s="1">
        <f>SUMIFS(Data!E:E,Data!B:B,'DATA PREPPING'!$B$5,Data!A:A,'DATA PREPPING'!$B$18,Data!C:C,'DATA PREPPING'!T556)</f>
        <v>58811</v>
      </c>
      <c r="W556" s="15" t="e">
        <f t="shared" si="17"/>
        <v>#DIV/0!</v>
      </c>
      <c r="X556" s="16">
        <f>AVERAGEIFS(Data!F:F,Data!B:B,'DATA PREPPING'!$B$5,Data!A:A,'DATA PREPPING'!$B$18,Data!C:C,'DATA PREPPING'!T556)</f>
        <v>21078</v>
      </c>
      <c r="Y556" s="16">
        <f t="shared" si="18"/>
        <v>-21078</v>
      </c>
    </row>
    <row r="557" spans="2:25" x14ac:dyDescent="0.2">
      <c r="B557">
        <v>22228</v>
      </c>
      <c r="T557" t="s">
        <v>25</v>
      </c>
      <c r="U557" s="1">
        <f>SUMIFS(Data!E:E,Data!B:B,'DATA PREPPING'!$B$5,Data!A:A,'DATA PREPPING'!$B$18,Data!C:C,'DATA PREPPING'!T557)</f>
        <v>79529</v>
      </c>
      <c r="W557" s="15" t="e">
        <f t="shared" si="17"/>
        <v>#DIV/0!</v>
      </c>
      <c r="X557" s="16">
        <f>AVERAGEIFS(Data!F:F,Data!B:B,'DATA PREPPING'!$B$5,Data!A:A,'DATA PREPPING'!$B$18,Data!C:C,'DATA PREPPING'!T557)</f>
        <v>18131</v>
      </c>
      <c r="Y557" s="16">
        <f t="shared" si="18"/>
        <v>-18131</v>
      </c>
    </row>
    <row r="558" spans="2:25" x14ac:dyDescent="0.2">
      <c r="B558">
        <v>27709</v>
      </c>
      <c r="T558" t="s">
        <v>26</v>
      </c>
      <c r="U558" s="1">
        <f>SUMIFS(Data!E:E,Data!B:B,'DATA PREPPING'!$B$5,Data!A:A,'DATA PREPPING'!$B$18,Data!C:C,'DATA PREPPING'!T558)</f>
        <v>255447</v>
      </c>
      <c r="W558" s="15" t="e">
        <f t="shared" si="17"/>
        <v>#DIV/0!</v>
      </c>
      <c r="X558" s="16">
        <f>AVERAGEIFS(Data!F:F,Data!B:B,'DATA PREPPING'!$B$5,Data!A:A,'DATA PREPPING'!$B$18,Data!C:C,'DATA PREPPING'!T558)</f>
        <v>34061</v>
      </c>
      <c r="Y558" s="16">
        <f t="shared" si="18"/>
        <v>-34061</v>
      </c>
    </row>
    <row r="559" spans="2:25" x14ac:dyDescent="0.2">
      <c r="B559">
        <v>22009</v>
      </c>
      <c r="T559" t="s">
        <v>27</v>
      </c>
      <c r="U559" s="1">
        <f>SUMIFS(Data!E:E,Data!B:B,'DATA PREPPING'!$B$5,Data!A:A,'DATA PREPPING'!$B$18,Data!C:C,'DATA PREPPING'!T559)</f>
        <v>57132</v>
      </c>
      <c r="W559" s="15" t="e">
        <f t="shared" si="17"/>
        <v>#DIV/0!</v>
      </c>
      <c r="X559" s="16">
        <f>AVERAGEIFS(Data!F:F,Data!B:B,'DATA PREPPING'!$B$5,Data!A:A,'DATA PREPPING'!$B$18,Data!C:C,'DATA PREPPING'!T559)</f>
        <v>24729</v>
      </c>
      <c r="Y559" s="16">
        <f t="shared" si="18"/>
        <v>-24729</v>
      </c>
    </row>
    <row r="560" spans="2:25" x14ac:dyDescent="0.2">
      <c r="B560">
        <v>18637</v>
      </c>
      <c r="T560" t="s">
        <v>28</v>
      </c>
      <c r="U560" s="1">
        <f>SUMIFS(Data!E:E,Data!B:B,'DATA PREPPING'!$B$5,Data!A:A,'DATA PREPPING'!$B$18,Data!C:C,'DATA PREPPING'!T560)</f>
        <v>281546</v>
      </c>
      <c r="W560" s="15" t="e">
        <f t="shared" si="17"/>
        <v>#DIV/0!</v>
      </c>
      <c r="X560" s="16">
        <f>AVERAGEIFS(Data!F:F,Data!B:B,'DATA PREPPING'!$B$5,Data!A:A,'DATA PREPPING'!$B$18,Data!C:C,'DATA PREPPING'!T560)</f>
        <v>28639</v>
      </c>
      <c r="Y560" s="16">
        <f t="shared" si="18"/>
        <v>-28639</v>
      </c>
    </row>
    <row r="561" spans="2:25" x14ac:dyDescent="0.2">
      <c r="B561">
        <v>25054</v>
      </c>
      <c r="T561" t="s">
        <v>29</v>
      </c>
      <c r="U561" s="1">
        <f>SUMIFS(Data!E:E,Data!B:B,'DATA PREPPING'!$B$5,Data!A:A,'DATA PREPPING'!$B$18,Data!C:C,'DATA PREPPING'!T561)</f>
        <v>78539</v>
      </c>
      <c r="W561" s="15" t="e">
        <f t="shared" si="17"/>
        <v>#DIV/0!</v>
      </c>
      <c r="X561" s="16">
        <f>AVERAGEIFS(Data!F:F,Data!B:B,'DATA PREPPING'!$B$5,Data!A:A,'DATA PREPPING'!$B$18,Data!C:C,'DATA PREPPING'!T561)</f>
        <v>19988</v>
      </c>
      <c r="Y561" s="16">
        <f t="shared" si="18"/>
        <v>-19988</v>
      </c>
    </row>
    <row r="562" spans="2:25" x14ac:dyDescent="0.2">
      <c r="B562">
        <v>20493</v>
      </c>
      <c r="T562" t="s">
        <v>30</v>
      </c>
      <c r="U562" s="1">
        <f>SUMIFS(Data!E:E,Data!B:B,'DATA PREPPING'!$B$5,Data!A:A,'DATA PREPPING'!$B$18,Data!C:C,'DATA PREPPING'!T562)</f>
        <v>632760</v>
      </c>
      <c r="W562" s="15" t="e">
        <f t="shared" si="17"/>
        <v>#DIV/0!</v>
      </c>
      <c r="X562" s="16">
        <f>AVERAGEIFS(Data!F:F,Data!B:B,'DATA PREPPING'!$B$5,Data!A:A,'DATA PREPPING'!$B$18,Data!C:C,'DATA PREPPING'!T562)</f>
        <v>36986</v>
      </c>
      <c r="Y562" s="16">
        <f t="shared" si="18"/>
        <v>-36986</v>
      </c>
    </row>
    <row r="563" spans="2:25" x14ac:dyDescent="0.2">
      <c r="B563">
        <v>18002</v>
      </c>
      <c r="T563" t="s">
        <v>31</v>
      </c>
      <c r="U563" s="1">
        <f>SUMIFS(Data!E:E,Data!B:B,'DATA PREPPING'!$B$5,Data!A:A,'DATA PREPPING'!$B$18,Data!C:C,'DATA PREPPING'!T563)</f>
        <v>420420</v>
      </c>
      <c r="W563" s="15" t="e">
        <f t="shared" si="17"/>
        <v>#DIV/0!</v>
      </c>
      <c r="X563" s="16">
        <f>AVERAGEIFS(Data!F:F,Data!B:B,'DATA PREPPING'!$B$5,Data!A:A,'DATA PREPPING'!$B$18,Data!C:C,'DATA PREPPING'!T563)</f>
        <v>21462</v>
      </c>
      <c r="Y563" s="16">
        <f t="shared" si="18"/>
        <v>-21462</v>
      </c>
    </row>
    <row r="564" spans="2:25" x14ac:dyDescent="0.2">
      <c r="B564">
        <v>18088</v>
      </c>
      <c r="T564" t="s">
        <v>32</v>
      </c>
      <c r="U564" s="1">
        <f>SUMIFS(Data!E:E,Data!B:B,'DATA PREPPING'!$B$5,Data!A:A,'DATA PREPPING'!$B$18,Data!C:C,'DATA PREPPING'!T564)</f>
        <v>34228</v>
      </c>
      <c r="W564" s="15" t="e">
        <f t="shared" si="17"/>
        <v>#DIV/0!</v>
      </c>
      <c r="X564" s="16">
        <f>AVERAGEIFS(Data!F:F,Data!B:B,'DATA PREPPING'!$B$5,Data!A:A,'DATA PREPPING'!$B$18,Data!C:C,'DATA PREPPING'!T564)</f>
        <v>19193</v>
      </c>
      <c r="Y564" s="16">
        <f t="shared" si="18"/>
        <v>-19193</v>
      </c>
    </row>
    <row r="565" spans="2:25" x14ac:dyDescent="0.2">
      <c r="B565">
        <v>19522</v>
      </c>
      <c r="T565" t="s">
        <v>33</v>
      </c>
      <c r="U565" s="1">
        <f>SUMIFS(Data!E:E,Data!B:B,'DATA PREPPING'!$B$5,Data!A:A,'DATA PREPPING'!$B$18,Data!C:C,'DATA PREPPING'!T565)</f>
        <v>466069</v>
      </c>
      <c r="W565" s="15" t="e">
        <f t="shared" si="17"/>
        <v>#DIV/0!</v>
      </c>
      <c r="X565" s="16">
        <f>AVERAGEIFS(Data!F:F,Data!B:B,'DATA PREPPING'!$B$5,Data!A:A,'DATA PREPPING'!$B$18,Data!C:C,'DATA PREPPING'!T565)</f>
        <v>21027</v>
      </c>
      <c r="Y565" s="16">
        <f t="shared" si="18"/>
        <v>-21027</v>
      </c>
    </row>
    <row r="566" spans="2:25" x14ac:dyDescent="0.2">
      <c r="B566">
        <v>22216</v>
      </c>
      <c r="T566" t="s">
        <v>34</v>
      </c>
      <c r="U566" s="1">
        <f>SUMIFS(Data!E:E,Data!B:B,'DATA PREPPING'!$B$5,Data!A:A,'DATA PREPPING'!$B$18,Data!C:C,'DATA PREPPING'!T566)</f>
        <v>156230</v>
      </c>
      <c r="W566" s="15" t="e">
        <f t="shared" si="17"/>
        <v>#DIV/0!</v>
      </c>
      <c r="X566" s="16">
        <f>AVERAGEIFS(Data!F:F,Data!B:B,'DATA PREPPING'!$B$5,Data!A:A,'DATA PREPPING'!$B$18,Data!C:C,'DATA PREPPING'!T566)</f>
        <v>19310</v>
      </c>
      <c r="Y566" s="16">
        <f t="shared" si="18"/>
        <v>-19310</v>
      </c>
    </row>
    <row r="567" spans="2:25" x14ac:dyDescent="0.2">
      <c r="B567">
        <v>25112</v>
      </c>
      <c r="T567" t="s">
        <v>35</v>
      </c>
      <c r="U567" s="1">
        <f>SUMIFS(Data!E:E,Data!B:B,'DATA PREPPING'!$B$5,Data!A:A,'DATA PREPPING'!$B$18,Data!C:C,'DATA PREPPING'!T567)</f>
        <v>161570</v>
      </c>
      <c r="W567" s="15" t="e">
        <f t="shared" si="17"/>
        <v>#DIV/0!</v>
      </c>
      <c r="X567" s="16">
        <f>AVERAGEIFS(Data!F:F,Data!B:B,'DATA PREPPING'!$B$5,Data!A:A,'DATA PREPPING'!$B$18,Data!C:C,'DATA PREPPING'!T567)</f>
        <v>24338</v>
      </c>
      <c r="Y567" s="16">
        <f t="shared" si="18"/>
        <v>-24338</v>
      </c>
    </row>
    <row r="568" spans="2:25" x14ac:dyDescent="0.2">
      <c r="B568">
        <v>26383</v>
      </c>
      <c r="T568" t="s">
        <v>36</v>
      </c>
      <c r="U568" s="1">
        <f>SUMIFS(Data!E:E,Data!B:B,'DATA PREPPING'!$B$5,Data!A:A,'DATA PREPPING'!$B$18,Data!C:C,'DATA PREPPING'!T568)</f>
        <v>424092</v>
      </c>
      <c r="W568" s="15" t="e">
        <f t="shared" si="17"/>
        <v>#DIV/0!</v>
      </c>
      <c r="X568" s="16">
        <f>AVERAGEIFS(Data!F:F,Data!B:B,'DATA PREPPING'!$B$5,Data!A:A,'DATA PREPPING'!$B$18,Data!C:C,'DATA PREPPING'!T568)</f>
        <v>22945</v>
      </c>
      <c r="Y568" s="16">
        <f t="shared" si="18"/>
        <v>-22945</v>
      </c>
    </row>
    <row r="569" spans="2:25" x14ac:dyDescent="0.2">
      <c r="B569">
        <v>30457</v>
      </c>
      <c r="T569" t="s">
        <v>37</v>
      </c>
      <c r="U569" s="1">
        <f>SUMIFS(Data!E:E,Data!B:B,'DATA PREPPING'!$B$5,Data!A:A,'DATA PREPPING'!$B$18,Data!C:C,'DATA PREPPING'!T569)</f>
        <v>44621</v>
      </c>
      <c r="W569" s="15" t="e">
        <f t="shared" si="17"/>
        <v>#DIV/0!</v>
      </c>
      <c r="X569" s="16">
        <f>AVERAGEIFS(Data!F:F,Data!B:B,'DATA PREPPING'!$B$5,Data!A:A,'DATA PREPPING'!$B$18,Data!C:C,'DATA PREPPING'!T569)</f>
        <v>24733</v>
      </c>
      <c r="Y569" s="16">
        <f t="shared" si="18"/>
        <v>-24733</v>
      </c>
    </row>
    <row r="570" spans="2:25" x14ac:dyDescent="0.2">
      <c r="B570">
        <v>22254</v>
      </c>
      <c r="T570" t="s">
        <v>38</v>
      </c>
      <c r="U570" s="1">
        <f>SUMIFS(Data!E:E,Data!B:B,'DATA PREPPING'!$B$5,Data!A:A,'DATA PREPPING'!$B$18,Data!C:C,'DATA PREPPING'!T570)</f>
        <v>226959</v>
      </c>
      <c r="W570" s="15" t="e">
        <f t="shared" si="17"/>
        <v>#DIV/0!</v>
      </c>
      <c r="X570" s="16">
        <f>AVERAGEIFS(Data!F:F,Data!B:B,'DATA PREPPING'!$B$5,Data!A:A,'DATA PREPPING'!$B$18,Data!C:C,'DATA PREPPING'!T570)</f>
        <v>19677</v>
      </c>
      <c r="Y570" s="16">
        <f t="shared" si="18"/>
        <v>-19677</v>
      </c>
    </row>
    <row r="571" spans="2:25" x14ac:dyDescent="0.2">
      <c r="B571">
        <v>24167</v>
      </c>
      <c r="T571" t="s">
        <v>39</v>
      </c>
      <c r="U571" s="1">
        <f>SUMIFS(Data!E:E,Data!B:B,'DATA PREPPING'!$B$5,Data!A:A,'DATA PREPPING'!$B$18,Data!C:C,'DATA PREPPING'!T571)</f>
        <v>41000</v>
      </c>
      <c r="W571" s="15" t="e">
        <f t="shared" si="17"/>
        <v>#DIV/0!</v>
      </c>
      <c r="X571" s="16">
        <f>AVERAGEIFS(Data!F:F,Data!B:B,'DATA PREPPING'!$B$5,Data!A:A,'DATA PREPPING'!$B$18,Data!C:C,'DATA PREPPING'!T571)</f>
        <v>18829</v>
      </c>
      <c r="Y571" s="16">
        <f t="shared" si="18"/>
        <v>-18829</v>
      </c>
    </row>
    <row r="572" spans="2:25" x14ac:dyDescent="0.2">
      <c r="B572">
        <v>18380</v>
      </c>
      <c r="T572" t="s">
        <v>40</v>
      </c>
      <c r="U572" s="1">
        <f>SUMIFS(Data!E:E,Data!B:B,'DATA PREPPING'!$B$5,Data!A:A,'DATA PREPPING'!$B$18,Data!C:C,'DATA PREPPING'!T572)</f>
        <v>293033</v>
      </c>
      <c r="W572" s="15" t="e">
        <f t="shared" si="17"/>
        <v>#DIV/0!</v>
      </c>
      <c r="X572" s="16">
        <f>AVERAGEIFS(Data!F:F,Data!B:B,'DATA PREPPING'!$B$5,Data!A:A,'DATA PREPPING'!$B$18,Data!C:C,'DATA PREPPING'!T572)</f>
        <v>23771</v>
      </c>
      <c r="Y572" s="16">
        <f t="shared" si="18"/>
        <v>-23771</v>
      </c>
    </row>
    <row r="573" spans="2:25" x14ac:dyDescent="0.2">
      <c r="B573">
        <v>22154</v>
      </c>
      <c r="T573" t="s">
        <v>41</v>
      </c>
      <c r="U573" s="1">
        <f>SUMIFS(Data!E:E,Data!B:B,'DATA PREPPING'!$B$5,Data!A:A,'DATA PREPPING'!$B$18,Data!C:C,'DATA PREPPING'!T573)</f>
        <v>1178456</v>
      </c>
      <c r="W573" s="15" t="e">
        <f t="shared" si="17"/>
        <v>#DIV/0!</v>
      </c>
      <c r="X573" s="16">
        <f>AVERAGEIFS(Data!F:F,Data!B:B,'DATA PREPPING'!$B$5,Data!A:A,'DATA PREPPING'!$B$18,Data!C:C,'DATA PREPPING'!T573)</f>
        <v>23001</v>
      </c>
      <c r="Y573" s="16">
        <f t="shared" si="18"/>
        <v>-23001</v>
      </c>
    </row>
    <row r="574" spans="2:25" x14ac:dyDescent="0.2">
      <c r="B574">
        <v>21078</v>
      </c>
      <c r="T574" t="s">
        <v>42</v>
      </c>
      <c r="U574" s="1">
        <f>SUMIFS(Data!E:E,Data!B:B,'DATA PREPPING'!$B$5,Data!A:A,'DATA PREPPING'!$B$18,Data!C:C,'DATA PREPPING'!T574)</f>
        <v>133375</v>
      </c>
      <c r="W574" s="15" t="e">
        <f t="shared" si="17"/>
        <v>#DIV/0!</v>
      </c>
      <c r="X574" s="16">
        <f>AVERAGEIFS(Data!F:F,Data!B:B,'DATA PREPPING'!$B$5,Data!A:A,'DATA PREPPING'!$B$18,Data!C:C,'DATA PREPPING'!T574)</f>
        <v>21580</v>
      </c>
      <c r="Y574" s="16">
        <f t="shared" si="18"/>
        <v>-21580</v>
      </c>
    </row>
    <row r="575" spans="2:25" x14ac:dyDescent="0.2">
      <c r="B575">
        <v>18131</v>
      </c>
      <c r="T575" t="s">
        <v>43</v>
      </c>
      <c r="U575" s="1">
        <f>SUMIFS(Data!E:E,Data!B:B,'DATA PREPPING'!$B$5,Data!A:A,'DATA PREPPING'!$B$18,Data!C:C,'DATA PREPPING'!T575)</f>
        <v>25985</v>
      </c>
      <c r="W575" s="15" t="e">
        <f t="shared" si="17"/>
        <v>#DIV/0!</v>
      </c>
      <c r="X575" s="16">
        <f>AVERAGEIFS(Data!F:F,Data!B:B,'DATA PREPPING'!$B$5,Data!A:A,'DATA PREPPING'!$B$18,Data!C:C,'DATA PREPPING'!T575)</f>
        <v>26068</v>
      </c>
      <c r="Y575" s="16">
        <f t="shared" si="18"/>
        <v>-26068</v>
      </c>
    </row>
    <row r="576" spans="2:25" x14ac:dyDescent="0.2">
      <c r="B576">
        <v>34061</v>
      </c>
      <c r="T576" t="s">
        <v>44</v>
      </c>
      <c r="U576" s="1">
        <f>SUMIFS(Data!E:E,Data!B:B,'DATA PREPPING'!$B$5,Data!A:A,'DATA PREPPING'!$B$18,Data!C:C,'DATA PREPPING'!T576)</f>
        <v>322216</v>
      </c>
      <c r="W576" s="15" t="e">
        <f t="shared" si="17"/>
        <v>#DIV/0!</v>
      </c>
      <c r="X576" s="16">
        <f>AVERAGEIFS(Data!F:F,Data!B:B,'DATA PREPPING'!$B$5,Data!A:A,'DATA PREPPING'!$B$18,Data!C:C,'DATA PREPPING'!T576)</f>
        <v>22634</v>
      </c>
      <c r="Y576" s="16">
        <f t="shared" si="18"/>
        <v>-22634</v>
      </c>
    </row>
    <row r="577" spans="2:25" x14ac:dyDescent="0.2">
      <c r="B577">
        <v>24729</v>
      </c>
      <c r="T577" t="s">
        <v>45</v>
      </c>
      <c r="U577" s="1">
        <f>SUMIFS(Data!E:E,Data!B:B,'DATA PREPPING'!$B$5,Data!A:A,'DATA PREPPING'!$B$18,Data!C:C,'DATA PREPPING'!T577)</f>
        <v>255412</v>
      </c>
      <c r="W577" s="15" t="e">
        <f t="shared" si="17"/>
        <v>#DIV/0!</v>
      </c>
      <c r="X577" s="16">
        <f>AVERAGEIFS(Data!F:F,Data!B:B,'DATA PREPPING'!$B$5,Data!A:A,'DATA PREPPING'!$B$18,Data!C:C,'DATA PREPPING'!T577)</f>
        <v>26657</v>
      </c>
      <c r="Y577" s="16">
        <f t="shared" si="18"/>
        <v>-26657</v>
      </c>
    </row>
    <row r="578" spans="2:25" x14ac:dyDescent="0.2">
      <c r="B578">
        <v>28639</v>
      </c>
      <c r="T578" t="s">
        <v>46</v>
      </c>
      <c r="U578" s="1">
        <f>SUMIFS(Data!E:E,Data!B:B,'DATA PREPPING'!$B$5,Data!A:A,'DATA PREPPING'!$B$18,Data!C:C,'DATA PREPPING'!T578)</f>
        <v>61253</v>
      </c>
      <c r="W578" s="15" t="e">
        <f t="shared" si="17"/>
        <v>#DIV/0!</v>
      </c>
      <c r="X578" s="16">
        <f>AVERAGEIFS(Data!F:F,Data!B:B,'DATA PREPPING'!$B$5,Data!A:A,'DATA PREPPING'!$B$18,Data!C:C,'DATA PREPPING'!T578)</f>
        <v>18945</v>
      </c>
      <c r="Y578" s="16">
        <f t="shared" si="18"/>
        <v>-18945</v>
      </c>
    </row>
    <row r="579" spans="2:25" x14ac:dyDescent="0.2">
      <c r="B579">
        <v>19988</v>
      </c>
      <c r="T579" t="s">
        <v>47</v>
      </c>
      <c r="U579" s="1">
        <f>SUMIFS(Data!E:E,Data!B:B,'DATA PREPPING'!$B$5,Data!A:A,'DATA PREPPING'!$B$18,Data!C:C,'DATA PREPPING'!T579)</f>
        <v>227495</v>
      </c>
      <c r="W579" s="15" t="e">
        <f t="shared" si="17"/>
        <v>#DIV/0!</v>
      </c>
      <c r="X579" s="16">
        <f>AVERAGEIFS(Data!F:F,Data!B:B,'DATA PREPPING'!$B$5,Data!A:A,'DATA PREPPING'!$B$18,Data!C:C,'DATA PREPPING'!T579)</f>
        <v>19473</v>
      </c>
      <c r="Y579" s="16">
        <f t="shared" si="18"/>
        <v>-19473</v>
      </c>
    </row>
    <row r="580" spans="2:25" x14ac:dyDescent="0.2">
      <c r="B580">
        <v>36986</v>
      </c>
      <c r="T580" t="s">
        <v>48</v>
      </c>
      <c r="U580" s="1">
        <f>SUMIFS(Data!E:E,Data!B:B,'DATA PREPPING'!$B$5,Data!A:A,'DATA PREPPING'!$B$18,Data!C:C,'DATA PREPPING'!T580)</f>
        <v>32312</v>
      </c>
      <c r="W580" s="15" t="e">
        <f t="shared" si="17"/>
        <v>#DIV/0!</v>
      </c>
      <c r="X580" s="16">
        <f>AVERAGEIFS(Data!F:F,Data!B:B,'DATA PREPPING'!$B$5,Data!A:A,'DATA PREPPING'!$B$18,Data!C:C,'DATA PREPPING'!T580)</f>
        <v>23041</v>
      </c>
      <c r="Y580" s="16">
        <f t="shared" si="18"/>
        <v>-23041</v>
      </c>
    </row>
    <row r="581" spans="2:25" x14ac:dyDescent="0.2">
      <c r="B581">
        <v>21462</v>
      </c>
      <c r="T581" t="s">
        <v>1</v>
      </c>
      <c r="U581" s="1">
        <f>SUMIFS(Data!E:E,Data!B:B,'DATA PREPPING'!$B$5,Data!A:A,'DATA PREPPING'!$B$18,Data!C:C,'DATA PREPPING'!T581)</f>
        <v>178057</v>
      </c>
      <c r="W581" s="15" t="e">
        <f t="shared" si="17"/>
        <v>#DIV/0!</v>
      </c>
      <c r="X581" s="16">
        <f>AVERAGEIFS(Data!F:F,Data!B:B,'DATA PREPPING'!$B$5,Data!A:A,'DATA PREPPING'!$B$18,Data!C:C,'DATA PREPPING'!T581)</f>
        <v>18554</v>
      </c>
      <c r="Y581" s="16">
        <f t="shared" si="18"/>
        <v>-18554</v>
      </c>
    </row>
    <row r="582" spans="2:25" x14ac:dyDescent="0.2">
      <c r="B582">
        <v>19193</v>
      </c>
      <c r="T582" t="s">
        <v>2</v>
      </c>
      <c r="U582" s="1">
        <f>SUMIFS(Data!E:E,Data!B:B,'DATA PREPPING'!$B$5,Data!A:A,'DATA PREPPING'!$B$18,Data!C:C,'DATA PREPPING'!T582)</f>
        <v>274985</v>
      </c>
      <c r="W582" s="15" t="e">
        <f t="shared" ref="W582:W645" si="19">U582/V582*1000</f>
        <v>#DIV/0!</v>
      </c>
      <c r="X582" s="16">
        <f>AVERAGEIFS(Data!F:F,Data!B:B,'DATA PREPPING'!$B$5,Data!A:A,'DATA PREPPING'!$B$18,Data!C:C,'DATA PREPPING'!T582)</f>
        <v>26810</v>
      </c>
      <c r="Y582" s="16">
        <f t="shared" ref="Y582:Y645" si="20">IF($Y$4=$X$4,-X582,W582)</f>
        <v>-26810</v>
      </c>
    </row>
    <row r="583" spans="2:25" x14ac:dyDescent="0.2">
      <c r="B583">
        <v>21027</v>
      </c>
      <c r="T583" t="s">
        <v>3</v>
      </c>
      <c r="U583" s="1">
        <f>SUMIFS(Data!E:E,Data!B:B,'DATA PREPPING'!$B$5,Data!A:A,'DATA PREPPING'!$B$18,Data!C:C,'DATA PREPPING'!T583)</f>
        <v>106295</v>
      </c>
      <c r="W583" s="15" t="e">
        <f t="shared" si="19"/>
        <v>#DIV/0!</v>
      </c>
      <c r="X583" s="16">
        <f>AVERAGEIFS(Data!F:F,Data!B:B,'DATA PREPPING'!$B$5,Data!A:A,'DATA PREPPING'!$B$18,Data!C:C,'DATA PREPPING'!T583)</f>
        <v>18414</v>
      </c>
      <c r="Y583" s="16">
        <f t="shared" si="20"/>
        <v>-18414</v>
      </c>
    </row>
    <row r="584" spans="2:25" x14ac:dyDescent="0.2">
      <c r="B584">
        <v>19310</v>
      </c>
      <c r="T584" t="s">
        <v>4</v>
      </c>
      <c r="U584" s="1">
        <f>SUMIFS(Data!E:E,Data!B:B,'DATA PREPPING'!$B$5,Data!A:A,'DATA PREPPING'!$B$18,Data!C:C,'DATA PREPPING'!T584)</f>
        <v>1482600</v>
      </c>
      <c r="W584" s="15" t="e">
        <f t="shared" si="19"/>
        <v>#DIV/0!</v>
      </c>
      <c r="X584" s="16">
        <f>AVERAGEIFS(Data!F:F,Data!B:B,'DATA PREPPING'!$B$5,Data!A:A,'DATA PREPPING'!$B$18,Data!C:C,'DATA PREPPING'!T584)</f>
        <v>36090</v>
      </c>
      <c r="Y584" s="16">
        <f t="shared" si="20"/>
        <v>-36090</v>
      </c>
    </row>
    <row r="585" spans="2:25" x14ac:dyDescent="0.2">
      <c r="B585">
        <v>24338</v>
      </c>
      <c r="T585" t="s">
        <v>5</v>
      </c>
      <c r="U585" s="1">
        <f>SUMIFS(Data!E:E,Data!B:B,'DATA PREPPING'!$B$5,Data!A:A,'DATA PREPPING'!$B$18,Data!C:C,'DATA PREPPING'!T585)</f>
        <v>271680</v>
      </c>
      <c r="W585" s="15" t="e">
        <f t="shared" si="19"/>
        <v>#DIV/0!</v>
      </c>
      <c r="X585" s="16">
        <f>AVERAGEIFS(Data!F:F,Data!B:B,'DATA PREPPING'!$B$5,Data!A:A,'DATA PREPPING'!$B$18,Data!C:C,'DATA PREPPING'!T585)</f>
        <v>28424</v>
      </c>
      <c r="Y585" s="16">
        <f t="shared" si="20"/>
        <v>-28424</v>
      </c>
    </row>
    <row r="586" spans="2:25" x14ac:dyDescent="0.2">
      <c r="B586">
        <v>22945</v>
      </c>
      <c r="T586" t="s">
        <v>6</v>
      </c>
      <c r="U586" s="1">
        <f>SUMIFS(Data!E:E,Data!B:B,'DATA PREPPING'!$B$5,Data!A:A,'DATA PREPPING'!$B$18,Data!C:C,'DATA PREPPING'!T586)</f>
        <v>117365</v>
      </c>
      <c r="W586" s="15" t="e">
        <f t="shared" si="19"/>
        <v>#DIV/0!</v>
      </c>
      <c r="X586" s="16">
        <f>AVERAGEIFS(Data!F:F,Data!B:B,'DATA PREPPING'!$B$5,Data!A:A,'DATA PREPPING'!$B$18,Data!C:C,'DATA PREPPING'!T586)</f>
        <v>26295</v>
      </c>
      <c r="Y586" s="16">
        <f t="shared" si="20"/>
        <v>-26295</v>
      </c>
    </row>
    <row r="587" spans="2:25" x14ac:dyDescent="0.2">
      <c r="B587">
        <v>24733</v>
      </c>
      <c r="T587" t="s">
        <v>7</v>
      </c>
      <c r="U587" s="1">
        <f>SUMIFS(Data!E:E,Data!B:B,'DATA PREPPING'!$B$5,Data!A:A,'DATA PREPPING'!$B$18,Data!C:C,'DATA PREPPING'!T587)</f>
        <v>41103</v>
      </c>
      <c r="W587" s="15" t="e">
        <f t="shared" si="19"/>
        <v>#DIV/0!</v>
      </c>
      <c r="X587" s="16">
        <f>AVERAGEIFS(Data!F:F,Data!B:B,'DATA PREPPING'!$B$5,Data!A:A,'DATA PREPPING'!$B$18,Data!C:C,'DATA PREPPING'!T587)</f>
        <v>22228</v>
      </c>
      <c r="Y587" s="16">
        <f t="shared" si="20"/>
        <v>-22228</v>
      </c>
    </row>
    <row r="588" spans="2:25" x14ac:dyDescent="0.2">
      <c r="B588">
        <v>19677</v>
      </c>
      <c r="T588" t="s">
        <v>8</v>
      </c>
      <c r="U588" s="1">
        <f>SUMIFS(Data!E:E,Data!B:B,'DATA PREPPING'!$B$5,Data!A:A,'DATA PREPPING'!$B$18,Data!C:C,'DATA PREPPING'!T588)</f>
        <v>1007574</v>
      </c>
      <c r="W588" s="15" t="e">
        <f t="shared" si="19"/>
        <v>#DIV/0!</v>
      </c>
      <c r="X588" s="16">
        <f>AVERAGEIFS(Data!F:F,Data!B:B,'DATA PREPPING'!$B$5,Data!A:A,'DATA PREPPING'!$B$18,Data!C:C,'DATA PREPPING'!T588)</f>
        <v>27709</v>
      </c>
      <c r="Y588" s="16">
        <f t="shared" si="20"/>
        <v>-27709</v>
      </c>
    </row>
    <row r="589" spans="2:25" x14ac:dyDescent="0.2">
      <c r="B589">
        <v>18829</v>
      </c>
      <c r="T589" t="s">
        <v>9</v>
      </c>
      <c r="U589" s="1">
        <f>SUMIFS(Data!E:E,Data!B:B,'DATA PREPPING'!$B$5,Data!A:A,'DATA PREPPING'!$B$18,Data!C:C,'DATA PREPPING'!T589)</f>
        <v>414059</v>
      </c>
      <c r="W589" s="15" t="e">
        <f t="shared" si="19"/>
        <v>#DIV/0!</v>
      </c>
      <c r="X589" s="16">
        <f>AVERAGEIFS(Data!F:F,Data!B:B,'DATA PREPPING'!$B$5,Data!A:A,'DATA PREPPING'!$B$18,Data!C:C,'DATA PREPPING'!T589)</f>
        <v>22009</v>
      </c>
      <c r="Y589" s="16">
        <f t="shared" si="20"/>
        <v>-22009</v>
      </c>
    </row>
    <row r="590" spans="2:25" x14ac:dyDescent="0.2">
      <c r="B590">
        <v>23771</v>
      </c>
      <c r="T590" t="s">
        <v>10</v>
      </c>
      <c r="U590" s="1">
        <f>SUMIFS(Data!E:E,Data!B:B,'DATA PREPPING'!$B$5,Data!A:A,'DATA PREPPING'!$B$18,Data!C:C,'DATA PREPPING'!T590)</f>
        <v>74574</v>
      </c>
      <c r="W590" s="15" t="e">
        <f t="shared" si="19"/>
        <v>#DIV/0!</v>
      </c>
      <c r="X590" s="16">
        <f>AVERAGEIFS(Data!F:F,Data!B:B,'DATA PREPPING'!$B$5,Data!A:A,'DATA PREPPING'!$B$18,Data!C:C,'DATA PREPPING'!T590)</f>
        <v>18637</v>
      </c>
      <c r="Y590" s="16">
        <f t="shared" si="20"/>
        <v>-18637</v>
      </c>
    </row>
    <row r="591" spans="2:25" x14ac:dyDescent="0.2">
      <c r="B591">
        <v>23001</v>
      </c>
      <c r="T591" t="s">
        <v>11</v>
      </c>
      <c r="U591" s="1">
        <f>SUMIFS(Data!E:E,Data!B:B,'DATA PREPPING'!$B$5,Data!A:A,'DATA PREPPING'!$B$18,Data!C:C,'DATA PREPPING'!T591)</f>
        <v>462216</v>
      </c>
      <c r="W591" s="15" t="e">
        <f t="shared" si="19"/>
        <v>#DIV/0!</v>
      </c>
      <c r="X591" s="16">
        <f>AVERAGEIFS(Data!F:F,Data!B:B,'DATA PREPPING'!$B$5,Data!A:A,'DATA PREPPING'!$B$18,Data!C:C,'DATA PREPPING'!T591)</f>
        <v>25054</v>
      </c>
      <c r="Y591" s="16">
        <f t="shared" si="20"/>
        <v>-25054</v>
      </c>
    </row>
    <row r="592" spans="2:25" x14ac:dyDescent="0.2">
      <c r="B592">
        <v>21580</v>
      </c>
      <c r="T592" t="s">
        <v>12</v>
      </c>
      <c r="U592" s="1">
        <f>SUMIFS(Data!E:E,Data!B:B,'DATA PREPPING'!$B$5,Data!A:A,'DATA PREPPING'!$B$18,Data!C:C,'DATA PREPPING'!T592)</f>
        <v>263892</v>
      </c>
      <c r="W592" s="15" t="e">
        <f t="shared" si="19"/>
        <v>#DIV/0!</v>
      </c>
      <c r="X592" s="16">
        <f>AVERAGEIFS(Data!F:F,Data!B:B,'DATA PREPPING'!$B$5,Data!A:A,'DATA PREPPING'!$B$18,Data!C:C,'DATA PREPPING'!T592)</f>
        <v>20493</v>
      </c>
      <c r="Y592" s="16">
        <f t="shared" si="20"/>
        <v>-20493</v>
      </c>
    </row>
    <row r="593" spans="2:25" x14ac:dyDescent="0.2">
      <c r="B593">
        <v>26068</v>
      </c>
      <c r="T593" t="s">
        <v>13</v>
      </c>
      <c r="U593" s="1">
        <f>SUMIFS(Data!E:E,Data!B:B,'DATA PREPPING'!$B$5,Data!A:A,'DATA PREPPING'!$B$18,Data!C:C,'DATA PREPPING'!T593)</f>
        <v>118383</v>
      </c>
      <c r="W593" s="15" t="e">
        <f t="shared" si="19"/>
        <v>#DIV/0!</v>
      </c>
      <c r="X593" s="16">
        <f>AVERAGEIFS(Data!F:F,Data!B:B,'DATA PREPPING'!$B$5,Data!A:A,'DATA PREPPING'!$B$18,Data!C:C,'DATA PREPPING'!T593)</f>
        <v>18002</v>
      </c>
      <c r="Y593" s="16">
        <f t="shared" si="20"/>
        <v>-18002</v>
      </c>
    </row>
    <row r="594" spans="2:25" x14ac:dyDescent="0.2">
      <c r="B594">
        <v>22634</v>
      </c>
      <c r="T594" t="s">
        <v>14</v>
      </c>
      <c r="U594" s="1">
        <f>SUMIFS(Data!E:E,Data!B:B,'DATA PREPPING'!$B$5,Data!A:A,'DATA PREPPING'!$B$18,Data!C:C,'DATA PREPPING'!T594)</f>
        <v>110526</v>
      </c>
      <c r="W594" s="15" t="e">
        <f t="shared" si="19"/>
        <v>#DIV/0!</v>
      </c>
      <c r="X594" s="16">
        <f>AVERAGEIFS(Data!F:F,Data!B:B,'DATA PREPPING'!$B$5,Data!A:A,'DATA PREPPING'!$B$18,Data!C:C,'DATA PREPPING'!T594)</f>
        <v>18088</v>
      </c>
      <c r="Y594" s="16">
        <f t="shared" si="20"/>
        <v>-18088</v>
      </c>
    </row>
    <row r="595" spans="2:25" x14ac:dyDescent="0.2">
      <c r="B595">
        <v>26657</v>
      </c>
      <c r="T595" t="s">
        <v>15</v>
      </c>
      <c r="U595" s="1">
        <f>SUMIFS(Data!E:E,Data!B:B,'DATA PREPPING'!$B$5,Data!A:A,'DATA PREPPING'!$B$18,Data!C:C,'DATA PREPPING'!T595)</f>
        <v>165335</v>
      </c>
      <c r="W595" s="15" t="e">
        <f t="shared" si="19"/>
        <v>#DIV/0!</v>
      </c>
      <c r="X595" s="16">
        <f>AVERAGEIFS(Data!F:F,Data!B:B,'DATA PREPPING'!$B$5,Data!A:A,'DATA PREPPING'!$B$18,Data!C:C,'DATA PREPPING'!T595)</f>
        <v>19522</v>
      </c>
      <c r="Y595" s="16">
        <f t="shared" si="20"/>
        <v>-19522</v>
      </c>
    </row>
    <row r="596" spans="2:25" x14ac:dyDescent="0.2">
      <c r="B596">
        <v>18945</v>
      </c>
      <c r="T596" t="s">
        <v>16</v>
      </c>
      <c r="U596" s="1">
        <f>SUMIFS(Data!E:E,Data!B:B,'DATA PREPPING'!$B$5,Data!A:A,'DATA PREPPING'!$B$18,Data!C:C,'DATA PREPPING'!T596)</f>
        <v>188383</v>
      </c>
      <c r="W596" s="15" t="e">
        <f t="shared" si="19"/>
        <v>#DIV/0!</v>
      </c>
      <c r="X596" s="16">
        <f>AVERAGEIFS(Data!F:F,Data!B:B,'DATA PREPPING'!$B$5,Data!A:A,'DATA PREPPING'!$B$18,Data!C:C,'DATA PREPPING'!T596)</f>
        <v>22216</v>
      </c>
      <c r="Y596" s="16">
        <f t="shared" si="20"/>
        <v>-22216</v>
      </c>
    </row>
    <row r="597" spans="2:25" x14ac:dyDescent="0.2">
      <c r="B597">
        <v>19473</v>
      </c>
      <c r="T597" t="s">
        <v>17</v>
      </c>
      <c r="U597" s="1">
        <f>SUMIFS(Data!E:E,Data!B:B,'DATA PREPPING'!$B$5,Data!A:A,'DATA PREPPING'!$B$18,Data!C:C,'DATA PREPPING'!T597)</f>
        <v>51781</v>
      </c>
      <c r="W597" s="15" t="e">
        <f t="shared" si="19"/>
        <v>#DIV/0!</v>
      </c>
      <c r="X597" s="16">
        <f>AVERAGEIFS(Data!F:F,Data!B:B,'DATA PREPPING'!$B$5,Data!A:A,'DATA PREPPING'!$B$18,Data!C:C,'DATA PREPPING'!T597)</f>
        <v>25112</v>
      </c>
      <c r="Y597" s="16">
        <f t="shared" si="20"/>
        <v>-25112</v>
      </c>
    </row>
    <row r="598" spans="2:25" x14ac:dyDescent="0.2">
      <c r="B598">
        <v>23041</v>
      </c>
      <c r="T598" t="s">
        <v>18</v>
      </c>
      <c r="U598" s="1">
        <f>SUMIFS(Data!E:E,Data!B:B,'DATA PREPPING'!$B$5,Data!A:A,'DATA PREPPING'!$B$18,Data!C:C,'DATA PREPPING'!T598)</f>
        <v>210848</v>
      </c>
      <c r="W598" s="15" t="e">
        <f t="shared" si="19"/>
        <v>#DIV/0!</v>
      </c>
      <c r="X598" s="16">
        <f>AVERAGEIFS(Data!F:F,Data!B:B,'DATA PREPPING'!$B$5,Data!A:A,'DATA PREPPING'!$B$18,Data!C:C,'DATA PREPPING'!T598)</f>
        <v>26383</v>
      </c>
      <c r="Y598" s="16">
        <f t="shared" si="20"/>
        <v>-26383</v>
      </c>
    </row>
    <row r="599" spans="2:25" x14ac:dyDescent="0.2">
      <c r="B599">
        <v>18554</v>
      </c>
      <c r="T599" t="s">
        <v>19</v>
      </c>
      <c r="U599" s="1">
        <f>SUMIFS(Data!E:E,Data!B:B,'DATA PREPPING'!$B$5,Data!A:A,'DATA PREPPING'!$B$18,Data!C:C,'DATA PREPPING'!T599)</f>
        <v>262049</v>
      </c>
      <c r="W599" s="15" t="e">
        <f t="shared" si="19"/>
        <v>#DIV/0!</v>
      </c>
      <c r="X599" s="16">
        <f>AVERAGEIFS(Data!F:F,Data!B:B,'DATA PREPPING'!$B$5,Data!A:A,'DATA PREPPING'!$B$18,Data!C:C,'DATA PREPPING'!T599)</f>
        <v>30457</v>
      </c>
      <c r="Y599" s="16">
        <f t="shared" si="20"/>
        <v>-30457</v>
      </c>
    </row>
    <row r="600" spans="2:25" x14ac:dyDescent="0.2">
      <c r="B600">
        <v>26810</v>
      </c>
      <c r="T600" t="s">
        <v>20</v>
      </c>
      <c r="U600" s="1">
        <f>SUMIFS(Data!E:E,Data!B:B,'DATA PREPPING'!$B$5,Data!A:A,'DATA PREPPING'!$B$18,Data!C:C,'DATA PREPPING'!T600)</f>
        <v>323435</v>
      </c>
      <c r="W600" s="15" t="e">
        <f t="shared" si="19"/>
        <v>#DIV/0!</v>
      </c>
      <c r="X600" s="16">
        <f>AVERAGEIFS(Data!F:F,Data!B:B,'DATA PREPPING'!$B$5,Data!A:A,'DATA PREPPING'!$B$18,Data!C:C,'DATA PREPPING'!T600)</f>
        <v>22254</v>
      </c>
      <c r="Y600" s="16">
        <f t="shared" si="20"/>
        <v>-22254</v>
      </c>
    </row>
    <row r="601" spans="2:25" x14ac:dyDescent="0.2">
      <c r="B601">
        <v>18414</v>
      </c>
      <c r="T601" t="s">
        <v>21</v>
      </c>
      <c r="U601" s="1">
        <f>SUMIFS(Data!E:E,Data!B:B,'DATA PREPPING'!$B$5,Data!A:A,'DATA PREPPING'!$B$18,Data!C:C,'DATA PREPPING'!T601)</f>
        <v>204519</v>
      </c>
      <c r="W601" s="15" t="e">
        <f t="shared" si="19"/>
        <v>#DIV/0!</v>
      </c>
      <c r="X601" s="16">
        <f>AVERAGEIFS(Data!F:F,Data!B:B,'DATA PREPPING'!$B$5,Data!A:A,'DATA PREPPING'!$B$18,Data!C:C,'DATA PREPPING'!T601)</f>
        <v>24167</v>
      </c>
      <c r="Y601" s="16">
        <f t="shared" si="20"/>
        <v>-24167</v>
      </c>
    </row>
    <row r="602" spans="2:25" x14ac:dyDescent="0.2">
      <c r="B602">
        <v>36090</v>
      </c>
      <c r="T602" t="s">
        <v>22</v>
      </c>
      <c r="U602" s="1">
        <f>SUMIFS(Data!E:E,Data!B:B,'DATA PREPPING'!$B$5,Data!A:A,'DATA PREPPING'!$B$18,Data!C:C,'DATA PREPPING'!T602)</f>
        <v>118107</v>
      </c>
      <c r="W602" s="15" t="e">
        <f t="shared" si="19"/>
        <v>#DIV/0!</v>
      </c>
      <c r="X602" s="16">
        <f>AVERAGEIFS(Data!F:F,Data!B:B,'DATA PREPPING'!$B$5,Data!A:A,'DATA PREPPING'!$B$18,Data!C:C,'DATA PREPPING'!T602)</f>
        <v>18380</v>
      </c>
      <c r="Y602" s="16">
        <f t="shared" si="20"/>
        <v>-18380</v>
      </c>
    </row>
    <row r="603" spans="2:25" x14ac:dyDescent="0.2">
      <c r="B603">
        <v>28424</v>
      </c>
      <c r="T603" t="s">
        <v>23</v>
      </c>
      <c r="U603" s="1">
        <f>SUMIFS(Data!E:E,Data!B:B,'DATA PREPPING'!$B$5,Data!A:A,'DATA PREPPING'!$B$18,Data!C:C,'DATA PREPPING'!T603)</f>
        <v>253244</v>
      </c>
      <c r="W603" s="15" t="e">
        <f t="shared" si="19"/>
        <v>#DIV/0!</v>
      </c>
      <c r="X603" s="16">
        <f>AVERAGEIFS(Data!F:F,Data!B:B,'DATA PREPPING'!$B$5,Data!A:A,'DATA PREPPING'!$B$18,Data!C:C,'DATA PREPPING'!T603)</f>
        <v>22154</v>
      </c>
      <c r="Y603" s="16">
        <f t="shared" si="20"/>
        <v>-22154</v>
      </c>
    </row>
    <row r="604" spans="2:25" x14ac:dyDescent="0.2">
      <c r="B604">
        <v>26295</v>
      </c>
      <c r="T604" t="s">
        <v>24</v>
      </c>
      <c r="U604" s="1">
        <f>SUMIFS(Data!E:E,Data!B:B,'DATA PREPPING'!$B$5,Data!A:A,'DATA PREPPING'!$B$18,Data!C:C,'DATA PREPPING'!T604)</f>
        <v>58811</v>
      </c>
      <c r="W604" s="15" t="e">
        <f t="shared" si="19"/>
        <v>#DIV/0!</v>
      </c>
      <c r="X604" s="16">
        <f>AVERAGEIFS(Data!F:F,Data!B:B,'DATA PREPPING'!$B$5,Data!A:A,'DATA PREPPING'!$B$18,Data!C:C,'DATA PREPPING'!T604)</f>
        <v>21078</v>
      </c>
      <c r="Y604" s="16">
        <f t="shared" si="20"/>
        <v>-21078</v>
      </c>
    </row>
    <row r="605" spans="2:25" x14ac:dyDescent="0.2">
      <c r="B605">
        <v>22228</v>
      </c>
      <c r="T605" t="s">
        <v>25</v>
      </c>
      <c r="U605" s="1">
        <f>SUMIFS(Data!E:E,Data!B:B,'DATA PREPPING'!$B$5,Data!A:A,'DATA PREPPING'!$B$18,Data!C:C,'DATA PREPPING'!T605)</f>
        <v>79529</v>
      </c>
      <c r="W605" s="15" t="e">
        <f t="shared" si="19"/>
        <v>#DIV/0!</v>
      </c>
      <c r="X605" s="16">
        <f>AVERAGEIFS(Data!F:F,Data!B:B,'DATA PREPPING'!$B$5,Data!A:A,'DATA PREPPING'!$B$18,Data!C:C,'DATA PREPPING'!T605)</f>
        <v>18131</v>
      </c>
      <c r="Y605" s="16">
        <f t="shared" si="20"/>
        <v>-18131</v>
      </c>
    </row>
    <row r="606" spans="2:25" x14ac:dyDescent="0.2">
      <c r="B606">
        <v>27709</v>
      </c>
      <c r="T606" t="s">
        <v>26</v>
      </c>
      <c r="U606" s="1">
        <f>SUMIFS(Data!E:E,Data!B:B,'DATA PREPPING'!$B$5,Data!A:A,'DATA PREPPING'!$B$18,Data!C:C,'DATA PREPPING'!T606)</f>
        <v>255447</v>
      </c>
      <c r="W606" s="15" t="e">
        <f t="shared" si="19"/>
        <v>#DIV/0!</v>
      </c>
      <c r="X606" s="16">
        <f>AVERAGEIFS(Data!F:F,Data!B:B,'DATA PREPPING'!$B$5,Data!A:A,'DATA PREPPING'!$B$18,Data!C:C,'DATA PREPPING'!T606)</f>
        <v>34061</v>
      </c>
      <c r="Y606" s="16">
        <f t="shared" si="20"/>
        <v>-34061</v>
      </c>
    </row>
    <row r="607" spans="2:25" x14ac:dyDescent="0.2">
      <c r="B607">
        <v>22009</v>
      </c>
      <c r="T607" t="s">
        <v>27</v>
      </c>
      <c r="U607" s="1">
        <f>SUMIFS(Data!E:E,Data!B:B,'DATA PREPPING'!$B$5,Data!A:A,'DATA PREPPING'!$B$18,Data!C:C,'DATA PREPPING'!T607)</f>
        <v>57132</v>
      </c>
      <c r="W607" s="15" t="e">
        <f t="shared" si="19"/>
        <v>#DIV/0!</v>
      </c>
      <c r="X607" s="16">
        <f>AVERAGEIFS(Data!F:F,Data!B:B,'DATA PREPPING'!$B$5,Data!A:A,'DATA PREPPING'!$B$18,Data!C:C,'DATA PREPPING'!T607)</f>
        <v>24729</v>
      </c>
      <c r="Y607" s="16">
        <f t="shared" si="20"/>
        <v>-24729</v>
      </c>
    </row>
    <row r="608" spans="2:25" x14ac:dyDescent="0.2">
      <c r="B608">
        <v>18637</v>
      </c>
      <c r="T608" t="s">
        <v>28</v>
      </c>
      <c r="U608" s="1">
        <f>SUMIFS(Data!E:E,Data!B:B,'DATA PREPPING'!$B$5,Data!A:A,'DATA PREPPING'!$B$18,Data!C:C,'DATA PREPPING'!T608)</f>
        <v>281546</v>
      </c>
      <c r="W608" s="15" t="e">
        <f t="shared" si="19"/>
        <v>#DIV/0!</v>
      </c>
      <c r="X608" s="16">
        <f>AVERAGEIFS(Data!F:F,Data!B:B,'DATA PREPPING'!$B$5,Data!A:A,'DATA PREPPING'!$B$18,Data!C:C,'DATA PREPPING'!T608)</f>
        <v>28639</v>
      </c>
      <c r="Y608" s="16">
        <f t="shared" si="20"/>
        <v>-28639</v>
      </c>
    </row>
    <row r="609" spans="2:25" x14ac:dyDescent="0.2">
      <c r="B609">
        <v>25054</v>
      </c>
      <c r="T609" t="s">
        <v>29</v>
      </c>
      <c r="U609" s="1">
        <f>SUMIFS(Data!E:E,Data!B:B,'DATA PREPPING'!$B$5,Data!A:A,'DATA PREPPING'!$B$18,Data!C:C,'DATA PREPPING'!T609)</f>
        <v>78539</v>
      </c>
      <c r="W609" s="15" t="e">
        <f t="shared" si="19"/>
        <v>#DIV/0!</v>
      </c>
      <c r="X609" s="16">
        <f>AVERAGEIFS(Data!F:F,Data!B:B,'DATA PREPPING'!$B$5,Data!A:A,'DATA PREPPING'!$B$18,Data!C:C,'DATA PREPPING'!T609)</f>
        <v>19988</v>
      </c>
      <c r="Y609" s="16">
        <f t="shared" si="20"/>
        <v>-19988</v>
      </c>
    </row>
    <row r="610" spans="2:25" x14ac:dyDescent="0.2">
      <c r="B610">
        <v>20493</v>
      </c>
      <c r="T610" t="s">
        <v>30</v>
      </c>
      <c r="U610" s="1">
        <f>SUMIFS(Data!E:E,Data!B:B,'DATA PREPPING'!$B$5,Data!A:A,'DATA PREPPING'!$B$18,Data!C:C,'DATA PREPPING'!T610)</f>
        <v>632760</v>
      </c>
      <c r="W610" s="15" t="e">
        <f t="shared" si="19"/>
        <v>#DIV/0!</v>
      </c>
      <c r="X610" s="16">
        <f>AVERAGEIFS(Data!F:F,Data!B:B,'DATA PREPPING'!$B$5,Data!A:A,'DATA PREPPING'!$B$18,Data!C:C,'DATA PREPPING'!T610)</f>
        <v>36986</v>
      </c>
      <c r="Y610" s="16">
        <f t="shared" si="20"/>
        <v>-36986</v>
      </c>
    </row>
    <row r="611" spans="2:25" x14ac:dyDescent="0.2">
      <c r="B611">
        <v>18002</v>
      </c>
      <c r="T611" t="s">
        <v>31</v>
      </c>
      <c r="U611" s="1">
        <f>SUMIFS(Data!E:E,Data!B:B,'DATA PREPPING'!$B$5,Data!A:A,'DATA PREPPING'!$B$18,Data!C:C,'DATA PREPPING'!T611)</f>
        <v>420420</v>
      </c>
      <c r="W611" s="15" t="e">
        <f t="shared" si="19"/>
        <v>#DIV/0!</v>
      </c>
      <c r="X611" s="16">
        <f>AVERAGEIFS(Data!F:F,Data!B:B,'DATA PREPPING'!$B$5,Data!A:A,'DATA PREPPING'!$B$18,Data!C:C,'DATA PREPPING'!T611)</f>
        <v>21462</v>
      </c>
      <c r="Y611" s="16">
        <f t="shared" si="20"/>
        <v>-21462</v>
      </c>
    </row>
    <row r="612" spans="2:25" x14ac:dyDescent="0.2">
      <c r="B612">
        <v>18088</v>
      </c>
      <c r="T612" t="s">
        <v>32</v>
      </c>
      <c r="U612" s="1">
        <f>SUMIFS(Data!E:E,Data!B:B,'DATA PREPPING'!$B$5,Data!A:A,'DATA PREPPING'!$B$18,Data!C:C,'DATA PREPPING'!T612)</f>
        <v>34228</v>
      </c>
      <c r="W612" s="15" t="e">
        <f t="shared" si="19"/>
        <v>#DIV/0!</v>
      </c>
      <c r="X612" s="16">
        <f>AVERAGEIFS(Data!F:F,Data!B:B,'DATA PREPPING'!$B$5,Data!A:A,'DATA PREPPING'!$B$18,Data!C:C,'DATA PREPPING'!T612)</f>
        <v>19193</v>
      </c>
      <c r="Y612" s="16">
        <f t="shared" si="20"/>
        <v>-19193</v>
      </c>
    </row>
    <row r="613" spans="2:25" x14ac:dyDescent="0.2">
      <c r="B613">
        <v>19522</v>
      </c>
      <c r="T613" t="s">
        <v>33</v>
      </c>
      <c r="U613" s="1">
        <f>SUMIFS(Data!E:E,Data!B:B,'DATA PREPPING'!$B$5,Data!A:A,'DATA PREPPING'!$B$18,Data!C:C,'DATA PREPPING'!T613)</f>
        <v>466069</v>
      </c>
      <c r="W613" s="15" t="e">
        <f t="shared" si="19"/>
        <v>#DIV/0!</v>
      </c>
      <c r="X613" s="16">
        <f>AVERAGEIFS(Data!F:F,Data!B:B,'DATA PREPPING'!$B$5,Data!A:A,'DATA PREPPING'!$B$18,Data!C:C,'DATA PREPPING'!T613)</f>
        <v>21027</v>
      </c>
      <c r="Y613" s="16">
        <f t="shared" si="20"/>
        <v>-21027</v>
      </c>
    </row>
    <row r="614" spans="2:25" x14ac:dyDescent="0.2">
      <c r="B614">
        <v>22216</v>
      </c>
      <c r="T614" t="s">
        <v>34</v>
      </c>
      <c r="U614" s="1">
        <f>SUMIFS(Data!E:E,Data!B:B,'DATA PREPPING'!$B$5,Data!A:A,'DATA PREPPING'!$B$18,Data!C:C,'DATA PREPPING'!T614)</f>
        <v>156230</v>
      </c>
      <c r="W614" s="15" t="e">
        <f t="shared" si="19"/>
        <v>#DIV/0!</v>
      </c>
      <c r="X614" s="16">
        <f>AVERAGEIFS(Data!F:F,Data!B:B,'DATA PREPPING'!$B$5,Data!A:A,'DATA PREPPING'!$B$18,Data!C:C,'DATA PREPPING'!T614)</f>
        <v>19310</v>
      </c>
      <c r="Y614" s="16">
        <f t="shared" si="20"/>
        <v>-19310</v>
      </c>
    </row>
    <row r="615" spans="2:25" x14ac:dyDescent="0.2">
      <c r="B615">
        <v>25112</v>
      </c>
      <c r="T615" t="s">
        <v>35</v>
      </c>
      <c r="U615" s="1">
        <f>SUMIFS(Data!E:E,Data!B:B,'DATA PREPPING'!$B$5,Data!A:A,'DATA PREPPING'!$B$18,Data!C:C,'DATA PREPPING'!T615)</f>
        <v>161570</v>
      </c>
      <c r="W615" s="15" t="e">
        <f t="shared" si="19"/>
        <v>#DIV/0!</v>
      </c>
      <c r="X615" s="16">
        <f>AVERAGEIFS(Data!F:F,Data!B:B,'DATA PREPPING'!$B$5,Data!A:A,'DATA PREPPING'!$B$18,Data!C:C,'DATA PREPPING'!T615)</f>
        <v>24338</v>
      </c>
      <c r="Y615" s="16">
        <f t="shared" si="20"/>
        <v>-24338</v>
      </c>
    </row>
    <row r="616" spans="2:25" x14ac:dyDescent="0.2">
      <c r="B616">
        <v>26383</v>
      </c>
      <c r="T616" t="s">
        <v>36</v>
      </c>
      <c r="U616" s="1">
        <f>SUMIFS(Data!E:E,Data!B:B,'DATA PREPPING'!$B$5,Data!A:A,'DATA PREPPING'!$B$18,Data!C:C,'DATA PREPPING'!T616)</f>
        <v>424092</v>
      </c>
      <c r="W616" s="15" t="e">
        <f t="shared" si="19"/>
        <v>#DIV/0!</v>
      </c>
      <c r="X616" s="16">
        <f>AVERAGEIFS(Data!F:F,Data!B:B,'DATA PREPPING'!$B$5,Data!A:A,'DATA PREPPING'!$B$18,Data!C:C,'DATA PREPPING'!T616)</f>
        <v>22945</v>
      </c>
      <c r="Y616" s="16">
        <f t="shared" si="20"/>
        <v>-22945</v>
      </c>
    </row>
    <row r="617" spans="2:25" x14ac:dyDescent="0.2">
      <c r="B617">
        <v>30457</v>
      </c>
      <c r="T617" t="s">
        <v>37</v>
      </c>
      <c r="U617" s="1">
        <f>SUMIFS(Data!E:E,Data!B:B,'DATA PREPPING'!$B$5,Data!A:A,'DATA PREPPING'!$B$18,Data!C:C,'DATA PREPPING'!T617)</f>
        <v>44621</v>
      </c>
      <c r="W617" s="15" t="e">
        <f t="shared" si="19"/>
        <v>#DIV/0!</v>
      </c>
      <c r="X617" s="16">
        <f>AVERAGEIFS(Data!F:F,Data!B:B,'DATA PREPPING'!$B$5,Data!A:A,'DATA PREPPING'!$B$18,Data!C:C,'DATA PREPPING'!T617)</f>
        <v>24733</v>
      </c>
      <c r="Y617" s="16">
        <f t="shared" si="20"/>
        <v>-24733</v>
      </c>
    </row>
    <row r="618" spans="2:25" x14ac:dyDescent="0.2">
      <c r="B618">
        <v>22254</v>
      </c>
      <c r="T618" t="s">
        <v>38</v>
      </c>
      <c r="U618" s="1">
        <f>SUMIFS(Data!E:E,Data!B:B,'DATA PREPPING'!$B$5,Data!A:A,'DATA PREPPING'!$B$18,Data!C:C,'DATA PREPPING'!T618)</f>
        <v>226959</v>
      </c>
      <c r="W618" s="15" t="e">
        <f t="shared" si="19"/>
        <v>#DIV/0!</v>
      </c>
      <c r="X618" s="16">
        <f>AVERAGEIFS(Data!F:F,Data!B:B,'DATA PREPPING'!$B$5,Data!A:A,'DATA PREPPING'!$B$18,Data!C:C,'DATA PREPPING'!T618)</f>
        <v>19677</v>
      </c>
      <c r="Y618" s="16">
        <f t="shared" si="20"/>
        <v>-19677</v>
      </c>
    </row>
    <row r="619" spans="2:25" x14ac:dyDescent="0.2">
      <c r="B619">
        <v>24167</v>
      </c>
      <c r="T619" t="s">
        <v>39</v>
      </c>
      <c r="U619" s="1">
        <f>SUMIFS(Data!E:E,Data!B:B,'DATA PREPPING'!$B$5,Data!A:A,'DATA PREPPING'!$B$18,Data!C:C,'DATA PREPPING'!T619)</f>
        <v>41000</v>
      </c>
      <c r="W619" s="15" t="e">
        <f t="shared" si="19"/>
        <v>#DIV/0!</v>
      </c>
      <c r="X619" s="16">
        <f>AVERAGEIFS(Data!F:F,Data!B:B,'DATA PREPPING'!$B$5,Data!A:A,'DATA PREPPING'!$B$18,Data!C:C,'DATA PREPPING'!T619)</f>
        <v>18829</v>
      </c>
      <c r="Y619" s="16">
        <f t="shared" si="20"/>
        <v>-18829</v>
      </c>
    </row>
    <row r="620" spans="2:25" x14ac:dyDescent="0.2">
      <c r="B620">
        <v>18380</v>
      </c>
      <c r="T620" t="s">
        <v>40</v>
      </c>
      <c r="U620" s="1">
        <f>SUMIFS(Data!E:E,Data!B:B,'DATA PREPPING'!$B$5,Data!A:A,'DATA PREPPING'!$B$18,Data!C:C,'DATA PREPPING'!T620)</f>
        <v>293033</v>
      </c>
      <c r="W620" s="15" t="e">
        <f t="shared" si="19"/>
        <v>#DIV/0!</v>
      </c>
      <c r="X620" s="16">
        <f>AVERAGEIFS(Data!F:F,Data!B:B,'DATA PREPPING'!$B$5,Data!A:A,'DATA PREPPING'!$B$18,Data!C:C,'DATA PREPPING'!T620)</f>
        <v>23771</v>
      </c>
      <c r="Y620" s="16">
        <f t="shared" si="20"/>
        <v>-23771</v>
      </c>
    </row>
    <row r="621" spans="2:25" x14ac:dyDescent="0.2">
      <c r="B621">
        <v>22154</v>
      </c>
      <c r="T621" t="s">
        <v>41</v>
      </c>
      <c r="U621" s="1">
        <f>SUMIFS(Data!E:E,Data!B:B,'DATA PREPPING'!$B$5,Data!A:A,'DATA PREPPING'!$B$18,Data!C:C,'DATA PREPPING'!T621)</f>
        <v>1178456</v>
      </c>
      <c r="W621" s="15" t="e">
        <f t="shared" si="19"/>
        <v>#DIV/0!</v>
      </c>
      <c r="X621" s="16">
        <f>AVERAGEIFS(Data!F:F,Data!B:B,'DATA PREPPING'!$B$5,Data!A:A,'DATA PREPPING'!$B$18,Data!C:C,'DATA PREPPING'!T621)</f>
        <v>23001</v>
      </c>
      <c r="Y621" s="16">
        <f t="shared" si="20"/>
        <v>-23001</v>
      </c>
    </row>
    <row r="622" spans="2:25" x14ac:dyDescent="0.2">
      <c r="B622">
        <v>21078</v>
      </c>
      <c r="T622" t="s">
        <v>42</v>
      </c>
      <c r="U622" s="1">
        <f>SUMIFS(Data!E:E,Data!B:B,'DATA PREPPING'!$B$5,Data!A:A,'DATA PREPPING'!$B$18,Data!C:C,'DATA PREPPING'!T622)</f>
        <v>133375</v>
      </c>
      <c r="W622" s="15" t="e">
        <f t="shared" si="19"/>
        <v>#DIV/0!</v>
      </c>
      <c r="X622" s="16">
        <f>AVERAGEIFS(Data!F:F,Data!B:B,'DATA PREPPING'!$B$5,Data!A:A,'DATA PREPPING'!$B$18,Data!C:C,'DATA PREPPING'!T622)</f>
        <v>21580</v>
      </c>
      <c r="Y622" s="16">
        <f t="shared" si="20"/>
        <v>-21580</v>
      </c>
    </row>
    <row r="623" spans="2:25" x14ac:dyDescent="0.2">
      <c r="B623">
        <v>18131</v>
      </c>
      <c r="T623" t="s">
        <v>43</v>
      </c>
      <c r="U623" s="1">
        <f>SUMIFS(Data!E:E,Data!B:B,'DATA PREPPING'!$B$5,Data!A:A,'DATA PREPPING'!$B$18,Data!C:C,'DATA PREPPING'!T623)</f>
        <v>25985</v>
      </c>
      <c r="W623" s="15" t="e">
        <f t="shared" si="19"/>
        <v>#DIV/0!</v>
      </c>
      <c r="X623" s="16">
        <f>AVERAGEIFS(Data!F:F,Data!B:B,'DATA PREPPING'!$B$5,Data!A:A,'DATA PREPPING'!$B$18,Data!C:C,'DATA PREPPING'!T623)</f>
        <v>26068</v>
      </c>
      <c r="Y623" s="16">
        <f t="shared" si="20"/>
        <v>-26068</v>
      </c>
    </row>
    <row r="624" spans="2:25" x14ac:dyDescent="0.2">
      <c r="B624">
        <v>34061</v>
      </c>
      <c r="T624" t="s">
        <v>44</v>
      </c>
      <c r="U624" s="1">
        <f>SUMIFS(Data!E:E,Data!B:B,'DATA PREPPING'!$B$5,Data!A:A,'DATA PREPPING'!$B$18,Data!C:C,'DATA PREPPING'!T624)</f>
        <v>322216</v>
      </c>
      <c r="W624" s="15" t="e">
        <f t="shared" si="19"/>
        <v>#DIV/0!</v>
      </c>
      <c r="X624" s="16">
        <f>AVERAGEIFS(Data!F:F,Data!B:B,'DATA PREPPING'!$B$5,Data!A:A,'DATA PREPPING'!$B$18,Data!C:C,'DATA PREPPING'!T624)</f>
        <v>22634</v>
      </c>
      <c r="Y624" s="16">
        <f t="shared" si="20"/>
        <v>-22634</v>
      </c>
    </row>
    <row r="625" spans="2:25" x14ac:dyDescent="0.2">
      <c r="B625">
        <v>24729</v>
      </c>
      <c r="T625" t="s">
        <v>45</v>
      </c>
      <c r="U625" s="1">
        <f>SUMIFS(Data!E:E,Data!B:B,'DATA PREPPING'!$B$5,Data!A:A,'DATA PREPPING'!$B$18,Data!C:C,'DATA PREPPING'!T625)</f>
        <v>255412</v>
      </c>
      <c r="W625" s="15" t="e">
        <f t="shared" si="19"/>
        <v>#DIV/0!</v>
      </c>
      <c r="X625" s="16">
        <f>AVERAGEIFS(Data!F:F,Data!B:B,'DATA PREPPING'!$B$5,Data!A:A,'DATA PREPPING'!$B$18,Data!C:C,'DATA PREPPING'!T625)</f>
        <v>26657</v>
      </c>
      <c r="Y625" s="16">
        <f t="shared" si="20"/>
        <v>-26657</v>
      </c>
    </row>
    <row r="626" spans="2:25" x14ac:dyDescent="0.2">
      <c r="B626">
        <v>28639</v>
      </c>
      <c r="T626" t="s">
        <v>46</v>
      </c>
      <c r="U626" s="1">
        <f>SUMIFS(Data!E:E,Data!B:B,'DATA PREPPING'!$B$5,Data!A:A,'DATA PREPPING'!$B$18,Data!C:C,'DATA PREPPING'!T626)</f>
        <v>61253</v>
      </c>
      <c r="W626" s="15" t="e">
        <f t="shared" si="19"/>
        <v>#DIV/0!</v>
      </c>
      <c r="X626" s="16">
        <f>AVERAGEIFS(Data!F:F,Data!B:B,'DATA PREPPING'!$B$5,Data!A:A,'DATA PREPPING'!$B$18,Data!C:C,'DATA PREPPING'!T626)</f>
        <v>18945</v>
      </c>
      <c r="Y626" s="16">
        <f t="shared" si="20"/>
        <v>-18945</v>
      </c>
    </row>
    <row r="627" spans="2:25" x14ac:dyDescent="0.2">
      <c r="B627">
        <v>19988</v>
      </c>
      <c r="T627" t="s">
        <v>47</v>
      </c>
      <c r="U627" s="1">
        <f>SUMIFS(Data!E:E,Data!B:B,'DATA PREPPING'!$B$5,Data!A:A,'DATA PREPPING'!$B$18,Data!C:C,'DATA PREPPING'!T627)</f>
        <v>227495</v>
      </c>
      <c r="W627" s="15" t="e">
        <f t="shared" si="19"/>
        <v>#DIV/0!</v>
      </c>
      <c r="X627" s="16">
        <f>AVERAGEIFS(Data!F:F,Data!B:B,'DATA PREPPING'!$B$5,Data!A:A,'DATA PREPPING'!$B$18,Data!C:C,'DATA PREPPING'!T627)</f>
        <v>19473</v>
      </c>
      <c r="Y627" s="16">
        <f t="shared" si="20"/>
        <v>-19473</v>
      </c>
    </row>
    <row r="628" spans="2:25" x14ac:dyDescent="0.2">
      <c r="B628">
        <v>36986</v>
      </c>
      <c r="T628" t="s">
        <v>48</v>
      </c>
      <c r="U628" s="1">
        <f>SUMIFS(Data!E:E,Data!B:B,'DATA PREPPING'!$B$5,Data!A:A,'DATA PREPPING'!$B$18,Data!C:C,'DATA PREPPING'!T628)</f>
        <v>32312</v>
      </c>
      <c r="W628" s="15" t="e">
        <f t="shared" si="19"/>
        <v>#DIV/0!</v>
      </c>
      <c r="X628" s="16">
        <f>AVERAGEIFS(Data!F:F,Data!B:B,'DATA PREPPING'!$B$5,Data!A:A,'DATA PREPPING'!$B$18,Data!C:C,'DATA PREPPING'!T628)</f>
        <v>23041</v>
      </c>
      <c r="Y628" s="16">
        <f t="shared" si="20"/>
        <v>-23041</v>
      </c>
    </row>
    <row r="629" spans="2:25" x14ac:dyDescent="0.2">
      <c r="B629">
        <v>21462</v>
      </c>
      <c r="T629" t="s">
        <v>1</v>
      </c>
      <c r="U629" s="1">
        <f>SUMIFS(Data!E:E,Data!B:B,'DATA PREPPING'!$B$5,Data!A:A,'DATA PREPPING'!$B$18,Data!C:C,'DATA PREPPING'!T629)</f>
        <v>178057</v>
      </c>
      <c r="W629" s="15" t="e">
        <f t="shared" si="19"/>
        <v>#DIV/0!</v>
      </c>
      <c r="X629" s="16">
        <f>AVERAGEIFS(Data!F:F,Data!B:B,'DATA PREPPING'!$B$5,Data!A:A,'DATA PREPPING'!$B$18,Data!C:C,'DATA PREPPING'!T629)</f>
        <v>18554</v>
      </c>
      <c r="Y629" s="16">
        <f t="shared" si="20"/>
        <v>-18554</v>
      </c>
    </row>
    <row r="630" spans="2:25" x14ac:dyDescent="0.2">
      <c r="B630">
        <v>19193</v>
      </c>
      <c r="T630" t="s">
        <v>2</v>
      </c>
      <c r="U630" s="1">
        <f>SUMIFS(Data!E:E,Data!B:B,'DATA PREPPING'!$B$5,Data!A:A,'DATA PREPPING'!$B$18,Data!C:C,'DATA PREPPING'!T630)</f>
        <v>274985</v>
      </c>
      <c r="W630" s="15" t="e">
        <f t="shared" si="19"/>
        <v>#DIV/0!</v>
      </c>
      <c r="X630" s="16">
        <f>AVERAGEIFS(Data!F:F,Data!B:B,'DATA PREPPING'!$B$5,Data!A:A,'DATA PREPPING'!$B$18,Data!C:C,'DATA PREPPING'!T630)</f>
        <v>26810</v>
      </c>
      <c r="Y630" s="16">
        <f t="shared" si="20"/>
        <v>-26810</v>
      </c>
    </row>
    <row r="631" spans="2:25" x14ac:dyDescent="0.2">
      <c r="B631">
        <v>21027</v>
      </c>
      <c r="T631" t="s">
        <v>3</v>
      </c>
      <c r="U631" s="1">
        <f>SUMIFS(Data!E:E,Data!B:B,'DATA PREPPING'!$B$5,Data!A:A,'DATA PREPPING'!$B$18,Data!C:C,'DATA PREPPING'!T631)</f>
        <v>106295</v>
      </c>
      <c r="W631" s="15" t="e">
        <f t="shared" si="19"/>
        <v>#DIV/0!</v>
      </c>
      <c r="X631" s="16">
        <f>AVERAGEIFS(Data!F:F,Data!B:B,'DATA PREPPING'!$B$5,Data!A:A,'DATA PREPPING'!$B$18,Data!C:C,'DATA PREPPING'!T631)</f>
        <v>18414</v>
      </c>
      <c r="Y631" s="16">
        <f t="shared" si="20"/>
        <v>-18414</v>
      </c>
    </row>
    <row r="632" spans="2:25" x14ac:dyDescent="0.2">
      <c r="B632">
        <v>19310</v>
      </c>
      <c r="T632" t="s">
        <v>4</v>
      </c>
      <c r="U632" s="1">
        <f>SUMIFS(Data!E:E,Data!B:B,'DATA PREPPING'!$B$5,Data!A:A,'DATA PREPPING'!$B$18,Data!C:C,'DATA PREPPING'!T632)</f>
        <v>1482600</v>
      </c>
      <c r="W632" s="15" t="e">
        <f t="shared" si="19"/>
        <v>#DIV/0!</v>
      </c>
      <c r="X632" s="16">
        <f>AVERAGEIFS(Data!F:F,Data!B:B,'DATA PREPPING'!$B$5,Data!A:A,'DATA PREPPING'!$B$18,Data!C:C,'DATA PREPPING'!T632)</f>
        <v>36090</v>
      </c>
      <c r="Y632" s="16">
        <f t="shared" si="20"/>
        <v>-36090</v>
      </c>
    </row>
    <row r="633" spans="2:25" x14ac:dyDescent="0.2">
      <c r="B633">
        <v>24338</v>
      </c>
      <c r="T633" t="s">
        <v>5</v>
      </c>
      <c r="U633" s="1">
        <f>SUMIFS(Data!E:E,Data!B:B,'DATA PREPPING'!$B$5,Data!A:A,'DATA PREPPING'!$B$18,Data!C:C,'DATA PREPPING'!T633)</f>
        <v>271680</v>
      </c>
      <c r="W633" s="15" t="e">
        <f t="shared" si="19"/>
        <v>#DIV/0!</v>
      </c>
      <c r="X633" s="16">
        <f>AVERAGEIFS(Data!F:F,Data!B:B,'DATA PREPPING'!$B$5,Data!A:A,'DATA PREPPING'!$B$18,Data!C:C,'DATA PREPPING'!T633)</f>
        <v>28424</v>
      </c>
      <c r="Y633" s="16">
        <f t="shared" si="20"/>
        <v>-28424</v>
      </c>
    </row>
    <row r="634" spans="2:25" x14ac:dyDescent="0.2">
      <c r="B634">
        <v>22945</v>
      </c>
      <c r="T634" t="s">
        <v>6</v>
      </c>
      <c r="U634" s="1">
        <f>SUMIFS(Data!E:E,Data!B:B,'DATA PREPPING'!$B$5,Data!A:A,'DATA PREPPING'!$B$18,Data!C:C,'DATA PREPPING'!T634)</f>
        <v>117365</v>
      </c>
      <c r="W634" s="15" t="e">
        <f t="shared" si="19"/>
        <v>#DIV/0!</v>
      </c>
      <c r="X634" s="16">
        <f>AVERAGEIFS(Data!F:F,Data!B:B,'DATA PREPPING'!$B$5,Data!A:A,'DATA PREPPING'!$B$18,Data!C:C,'DATA PREPPING'!T634)</f>
        <v>26295</v>
      </c>
      <c r="Y634" s="16">
        <f t="shared" si="20"/>
        <v>-26295</v>
      </c>
    </row>
    <row r="635" spans="2:25" x14ac:dyDescent="0.2">
      <c r="B635">
        <v>24733</v>
      </c>
      <c r="T635" t="s">
        <v>7</v>
      </c>
      <c r="U635" s="1">
        <f>SUMIFS(Data!E:E,Data!B:B,'DATA PREPPING'!$B$5,Data!A:A,'DATA PREPPING'!$B$18,Data!C:C,'DATA PREPPING'!T635)</f>
        <v>41103</v>
      </c>
      <c r="W635" s="15" t="e">
        <f t="shared" si="19"/>
        <v>#DIV/0!</v>
      </c>
      <c r="X635" s="16">
        <f>AVERAGEIFS(Data!F:F,Data!B:B,'DATA PREPPING'!$B$5,Data!A:A,'DATA PREPPING'!$B$18,Data!C:C,'DATA PREPPING'!T635)</f>
        <v>22228</v>
      </c>
      <c r="Y635" s="16">
        <f t="shared" si="20"/>
        <v>-22228</v>
      </c>
    </row>
    <row r="636" spans="2:25" x14ac:dyDescent="0.2">
      <c r="B636">
        <v>19677</v>
      </c>
      <c r="T636" t="s">
        <v>8</v>
      </c>
      <c r="U636" s="1">
        <f>SUMIFS(Data!E:E,Data!B:B,'DATA PREPPING'!$B$5,Data!A:A,'DATA PREPPING'!$B$18,Data!C:C,'DATA PREPPING'!T636)</f>
        <v>1007574</v>
      </c>
      <c r="W636" s="15" t="e">
        <f t="shared" si="19"/>
        <v>#DIV/0!</v>
      </c>
      <c r="X636" s="16">
        <f>AVERAGEIFS(Data!F:F,Data!B:B,'DATA PREPPING'!$B$5,Data!A:A,'DATA PREPPING'!$B$18,Data!C:C,'DATA PREPPING'!T636)</f>
        <v>27709</v>
      </c>
      <c r="Y636" s="16">
        <f t="shared" si="20"/>
        <v>-27709</v>
      </c>
    </row>
    <row r="637" spans="2:25" x14ac:dyDescent="0.2">
      <c r="B637">
        <v>18829</v>
      </c>
      <c r="T637" t="s">
        <v>9</v>
      </c>
      <c r="U637" s="1">
        <f>SUMIFS(Data!E:E,Data!B:B,'DATA PREPPING'!$B$5,Data!A:A,'DATA PREPPING'!$B$18,Data!C:C,'DATA PREPPING'!T637)</f>
        <v>414059</v>
      </c>
      <c r="W637" s="15" t="e">
        <f t="shared" si="19"/>
        <v>#DIV/0!</v>
      </c>
      <c r="X637" s="16">
        <f>AVERAGEIFS(Data!F:F,Data!B:B,'DATA PREPPING'!$B$5,Data!A:A,'DATA PREPPING'!$B$18,Data!C:C,'DATA PREPPING'!T637)</f>
        <v>22009</v>
      </c>
      <c r="Y637" s="16">
        <f t="shared" si="20"/>
        <v>-22009</v>
      </c>
    </row>
    <row r="638" spans="2:25" x14ac:dyDescent="0.2">
      <c r="B638">
        <v>23771</v>
      </c>
      <c r="T638" t="s">
        <v>10</v>
      </c>
      <c r="U638" s="1">
        <f>SUMIFS(Data!E:E,Data!B:B,'DATA PREPPING'!$B$5,Data!A:A,'DATA PREPPING'!$B$18,Data!C:C,'DATA PREPPING'!T638)</f>
        <v>74574</v>
      </c>
      <c r="W638" s="15" t="e">
        <f t="shared" si="19"/>
        <v>#DIV/0!</v>
      </c>
      <c r="X638" s="16">
        <f>AVERAGEIFS(Data!F:F,Data!B:B,'DATA PREPPING'!$B$5,Data!A:A,'DATA PREPPING'!$B$18,Data!C:C,'DATA PREPPING'!T638)</f>
        <v>18637</v>
      </c>
      <c r="Y638" s="16">
        <f t="shared" si="20"/>
        <v>-18637</v>
      </c>
    </row>
    <row r="639" spans="2:25" x14ac:dyDescent="0.2">
      <c r="B639">
        <v>23001</v>
      </c>
      <c r="T639" t="s">
        <v>11</v>
      </c>
      <c r="U639" s="1">
        <f>SUMIFS(Data!E:E,Data!B:B,'DATA PREPPING'!$B$5,Data!A:A,'DATA PREPPING'!$B$18,Data!C:C,'DATA PREPPING'!T639)</f>
        <v>462216</v>
      </c>
      <c r="W639" s="15" t="e">
        <f t="shared" si="19"/>
        <v>#DIV/0!</v>
      </c>
      <c r="X639" s="16">
        <f>AVERAGEIFS(Data!F:F,Data!B:B,'DATA PREPPING'!$B$5,Data!A:A,'DATA PREPPING'!$B$18,Data!C:C,'DATA PREPPING'!T639)</f>
        <v>25054</v>
      </c>
      <c r="Y639" s="16">
        <f t="shared" si="20"/>
        <v>-25054</v>
      </c>
    </row>
    <row r="640" spans="2:25" x14ac:dyDescent="0.2">
      <c r="B640">
        <v>21580</v>
      </c>
      <c r="T640" t="s">
        <v>12</v>
      </c>
      <c r="U640" s="1">
        <f>SUMIFS(Data!E:E,Data!B:B,'DATA PREPPING'!$B$5,Data!A:A,'DATA PREPPING'!$B$18,Data!C:C,'DATA PREPPING'!T640)</f>
        <v>263892</v>
      </c>
      <c r="W640" s="15" t="e">
        <f t="shared" si="19"/>
        <v>#DIV/0!</v>
      </c>
      <c r="X640" s="16">
        <f>AVERAGEIFS(Data!F:F,Data!B:B,'DATA PREPPING'!$B$5,Data!A:A,'DATA PREPPING'!$B$18,Data!C:C,'DATA PREPPING'!T640)</f>
        <v>20493</v>
      </c>
      <c r="Y640" s="16">
        <f t="shared" si="20"/>
        <v>-20493</v>
      </c>
    </row>
    <row r="641" spans="2:25" x14ac:dyDescent="0.2">
      <c r="B641">
        <v>26068</v>
      </c>
      <c r="T641" t="s">
        <v>13</v>
      </c>
      <c r="U641" s="1">
        <f>SUMIFS(Data!E:E,Data!B:B,'DATA PREPPING'!$B$5,Data!A:A,'DATA PREPPING'!$B$18,Data!C:C,'DATA PREPPING'!T641)</f>
        <v>118383</v>
      </c>
      <c r="W641" s="15" t="e">
        <f t="shared" si="19"/>
        <v>#DIV/0!</v>
      </c>
      <c r="X641" s="16">
        <f>AVERAGEIFS(Data!F:F,Data!B:B,'DATA PREPPING'!$B$5,Data!A:A,'DATA PREPPING'!$B$18,Data!C:C,'DATA PREPPING'!T641)</f>
        <v>18002</v>
      </c>
      <c r="Y641" s="16">
        <f t="shared" si="20"/>
        <v>-18002</v>
      </c>
    </row>
    <row r="642" spans="2:25" x14ac:dyDescent="0.2">
      <c r="B642">
        <v>22634</v>
      </c>
      <c r="T642" t="s">
        <v>14</v>
      </c>
      <c r="U642" s="1">
        <f>SUMIFS(Data!E:E,Data!B:B,'DATA PREPPING'!$B$5,Data!A:A,'DATA PREPPING'!$B$18,Data!C:C,'DATA PREPPING'!T642)</f>
        <v>110526</v>
      </c>
      <c r="W642" s="15" t="e">
        <f t="shared" si="19"/>
        <v>#DIV/0!</v>
      </c>
      <c r="X642" s="16">
        <f>AVERAGEIFS(Data!F:F,Data!B:B,'DATA PREPPING'!$B$5,Data!A:A,'DATA PREPPING'!$B$18,Data!C:C,'DATA PREPPING'!T642)</f>
        <v>18088</v>
      </c>
      <c r="Y642" s="16">
        <f t="shared" si="20"/>
        <v>-18088</v>
      </c>
    </row>
    <row r="643" spans="2:25" x14ac:dyDescent="0.2">
      <c r="B643">
        <v>26657</v>
      </c>
      <c r="T643" t="s">
        <v>15</v>
      </c>
      <c r="U643" s="1">
        <f>SUMIFS(Data!E:E,Data!B:B,'DATA PREPPING'!$B$5,Data!A:A,'DATA PREPPING'!$B$18,Data!C:C,'DATA PREPPING'!T643)</f>
        <v>165335</v>
      </c>
      <c r="W643" s="15" t="e">
        <f t="shared" si="19"/>
        <v>#DIV/0!</v>
      </c>
      <c r="X643" s="16">
        <f>AVERAGEIFS(Data!F:F,Data!B:B,'DATA PREPPING'!$B$5,Data!A:A,'DATA PREPPING'!$B$18,Data!C:C,'DATA PREPPING'!T643)</f>
        <v>19522</v>
      </c>
      <c r="Y643" s="16">
        <f t="shared" si="20"/>
        <v>-19522</v>
      </c>
    </row>
    <row r="644" spans="2:25" x14ac:dyDescent="0.2">
      <c r="B644">
        <v>18945</v>
      </c>
      <c r="T644" t="s">
        <v>16</v>
      </c>
      <c r="U644" s="1">
        <f>SUMIFS(Data!E:E,Data!B:B,'DATA PREPPING'!$B$5,Data!A:A,'DATA PREPPING'!$B$18,Data!C:C,'DATA PREPPING'!T644)</f>
        <v>188383</v>
      </c>
      <c r="W644" s="15" t="e">
        <f t="shared" si="19"/>
        <v>#DIV/0!</v>
      </c>
      <c r="X644" s="16">
        <f>AVERAGEIFS(Data!F:F,Data!B:B,'DATA PREPPING'!$B$5,Data!A:A,'DATA PREPPING'!$B$18,Data!C:C,'DATA PREPPING'!T644)</f>
        <v>22216</v>
      </c>
      <c r="Y644" s="16">
        <f t="shared" si="20"/>
        <v>-22216</v>
      </c>
    </row>
    <row r="645" spans="2:25" x14ac:dyDescent="0.2">
      <c r="B645">
        <v>19473</v>
      </c>
      <c r="T645" t="s">
        <v>17</v>
      </c>
      <c r="U645" s="1">
        <f>SUMIFS(Data!E:E,Data!B:B,'DATA PREPPING'!$B$5,Data!A:A,'DATA PREPPING'!$B$18,Data!C:C,'DATA PREPPING'!T645)</f>
        <v>51781</v>
      </c>
      <c r="W645" s="15" t="e">
        <f t="shared" si="19"/>
        <v>#DIV/0!</v>
      </c>
      <c r="X645" s="16">
        <f>AVERAGEIFS(Data!F:F,Data!B:B,'DATA PREPPING'!$B$5,Data!A:A,'DATA PREPPING'!$B$18,Data!C:C,'DATA PREPPING'!T645)</f>
        <v>25112</v>
      </c>
      <c r="Y645" s="16">
        <f t="shared" si="20"/>
        <v>-25112</v>
      </c>
    </row>
    <row r="646" spans="2:25" x14ac:dyDescent="0.2">
      <c r="B646">
        <v>23041</v>
      </c>
      <c r="T646" t="s">
        <v>18</v>
      </c>
      <c r="U646" s="1">
        <f>SUMIFS(Data!E:E,Data!B:B,'DATA PREPPING'!$B$5,Data!A:A,'DATA PREPPING'!$B$18,Data!C:C,'DATA PREPPING'!T646)</f>
        <v>210848</v>
      </c>
      <c r="W646" s="15" t="e">
        <f t="shared" ref="W646:W709" si="21">U646/V646*1000</f>
        <v>#DIV/0!</v>
      </c>
      <c r="X646" s="16">
        <f>AVERAGEIFS(Data!F:F,Data!B:B,'DATA PREPPING'!$B$5,Data!A:A,'DATA PREPPING'!$B$18,Data!C:C,'DATA PREPPING'!T646)</f>
        <v>26383</v>
      </c>
      <c r="Y646" s="16">
        <f t="shared" ref="Y646:Y709" si="22">IF($Y$4=$X$4,-X646,W646)</f>
        <v>-26383</v>
      </c>
    </row>
    <row r="647" spans="2:25" x14ac:dyDescent="0.2">
      <c r="B647">
        <v>18554</v>
      </c>
      <c r="T647" t="s">
        <v>19</v>
      </c>
      <c r="U647" s="1">
        <f>SUMIFS(Data!E:E,Data!B:B,'DATA PREPPING'!$B$5,Data!A:A,'DATA PREPPING'!$B$18,Data!C:C,'DATA PREPPING'!T647)</f>
        <v>262049</v>
      </c>
      <c r="W647" s="15" t="e">
        <f t="shared" si="21"/>
        <v>#DIV/0!</v>
      </c>
      <c r="X647" s="16">
        <f>AVERAGEIFS(Data!F:F,Data!B:B,'DATA PREPPING'!$B$5,Data!A:A,'DATA PREPPING'!$B$18,Data!C:C,'DATA PREPPING'!T647)</f>
        <v>30457</v>
      </c>
      <c r="Y647" s="16">
        <f t="shared" si="22"/>
        <v>-30457</v>
      </c>
    </row>
    <row r="648" spans="2:25" x14ac:dyDescent="0.2">
      <c r="B648">
        <v>26810</v>
      </c>
      <c r="T648" t="s">
        <v>20</v>
      </c>
      <c r="U648" s="1">
        <f>SUMIFS(Data!E:E,Data!B:B,'DATA PREPPING'!$B$5,Data!A:A,'DATA PREPPING'!$B$18,Data!C:C,'DATA PREPPING'!T648)</f>
        <v>323435</v>
      </c>
      <c r="W648" s="15" t="e">
        <f t="shared" si="21"/>
        <v>#DIV/0!</v>
      </c>
      <c r="X648" s="16">
        <f>AVERAGEIFS(Data!F:F,Data!B:B,'DATA PREPPING'!$B$5,Data!A:A,'DATA PREPPING'!$B$18,Data!C:C,'DATA PREPPING'!T648)</f>
        <v>22254</v>
      </c>
      <c r="Y648" s="16">
        <f t="shared" si="22"/>
        <v>-22254</v>
      </c>
    </row>
    <row r="649" spans="2:25" x14ac:dyDescent="0.2">
      <c r="B649">
        <v>18414</v>
      </c>
      <c r="T649" t="s">
        <v>21</v>
      </c>
      <c r="U649" s="1">
        <f>SUMIFS(Data!E:E,Data!B:B,'DATA PREPPING'!$B$5,Data!A:A,'DATA PREPPING'!$B$18,Data!C:C,'DATA PREPPING'!T649)</f>
        <v>204519</v>
      </c>
      <c r="W649" s="15" t="e">
        <f t="shared" si="21"/>
        <v>#DIV/0!</v>
      </c>
      <c r="X649" s="16">
        <f>AVERAGEIFS(Data!F:F,Data!B:B,'DATA PREPPING'!$B$5,Data!A:A,'DATA PREPPING'!$B$18,Data!C:C,'DATA PREPPING'!T649)</f>
        <v>24167</v>
      </c>
      <c r="Y649" s="16">
        <f t="shared" si="22"/>
        <v>-24167</v>
      </c>
    </row>
    <row r="650" spans="2:25" x14ac:dyDescent="0.2">
      <c r="B650">
        <v>36090</v>
      </c>
      <c r="T650" t="s">
        <v>22</v>
      </c>
      <c r="U650" s="1">
        <f>SUMIFS(Data!E:E,Data!B:B,'DATA PREPPING'!$B$5,Data!A:A,'DATA PREPPING'!$B$18,Data!C:C,'DATA PREPPING'!T650)</f>
        <v>118107</v>
      </c>
      <c r="W650" s="15" t="e">
        <f t="shared" si="21"/>
        <v>#DIV/0!</v>
      </c>
      <c r="X650" s="16">
        <f>AVERAGEIFS(Data!F:F,Data!B:B,'DATA PREPPING'!$B$5,Data!A:A,'DATA PREPPING'!$B$18,Data!C:C,'DATA PREPPING'!T650)</f>
        <v>18380</v>
      </c>
      <c r="Y650" s="16">
        <f t="shared" si="22"/>
        <v>-18380</v>
      </c>
    </row>
    <row r="651" spans="2:25" x14ac:dyDescent="0.2">
      <c r="B651">
        <v>28424</v>
      </c>
      <c r="T651" t="s">
        <v>23</v>
      </c>
      <c r="U651" s="1">
        <f>SUMIFS(Data!E:E,Data!B:B,'DATA PREPPING'!$B$5,Data!A:A,'DATA PREPPING'!$B$18,Data!C:C,'DATA PREPPING'!T651)</f>
        <v>253244</v>
      </c>
      <c r="W651" s="15" t="e">
        <f t="shared" si="21"/>
        <v>#DIV/0!</v>
      </c>
      <c r="X651" s="16">
        <f>AVERAGEIFS(Data!F:F,Data!B:B,'DATA PREPPING'!$B$5,Data!A:A,'DATA PREPPING'!$B$18,Data!C:C,'DATA PREPPING'!T651)</f>
        <v>22154</v>
      </c>
      <c r="Y651" s="16">
        <f t="shared" si="22"/>
        <v>-22154</v>
      </c>
    </row>
    <row r="652" spans="2:25" x14ac:dyDescent="0.2">
      <c r="B652">
        <v>26295</v>
      </c>
      <c r="T652" t="s">
        <v>24</v>
      </c>
      <c r="U652" s="1">
        <f>SUMIFS(Data!E:E,Data!B:B,'DATA PREPPING'!$B$5,Data!A:A,'DATA PREPPING'!$B$18,Data!C:C,'DATA PREPPING'!T652)</f>
        <v>58811</v>
      </c>
      <c r="W652" s="15" t="e">
        <f t="shared" si="21"/>
        <v>#DIV/0!</v>
      </c>
      <c r="X652" s="16">
        <f>AVERAGEIFS(Data!F:F,Data!B:B,'DATA PREPPING'!$B$5,Data!A:A,'DATA PREPPING'!$B$18,Data!C:C,'DATA PREPPING'!T652)</f>
        <v>21078</v>
      </c>
      <c r="Y652" s="16">
        <f t="shared" si="22"/>
        <v>-21078</v>
      </c>
    </row>
    <row r="653" spans="2:25" x14ac:dyDescent="0.2">
      <c r="B653">
        <v>22228</v>
      </c>
      <c r="T653" t="s">
        <v>25</v>
      </c>
      <c r="U653" s="1">
        <f>SUMIFS(Data!E:E,Data!B:B,'DATA PREPPING'!$B$5,Data!A:A,'DATA PREPPING'!$B$18,Data!C:C,'DATA PREPPING'!T653)</f>
        <v>79529</v>
      </c>
      <c r="W653" s="15" t="e">
        <f t="shared" si="21"/>
        <v>#DIV/0!</v>
      </c>
      <c r="X653" s="16">
        <f>AVERAGEIFS(Data!F:F,Data!B:B,'DATA PREPPING'!$B$5,Data!A:A,'DATA PREPPING'!$B$18,Data!C:C,'DATA PREPPING'!T653)</f>
        <v>18131</v>
      </c>
      <c r="Y653" s="16">
        <f t="shared" si="22"/>
        <v>-18131</v>
      </c>
    </row>
    <row r="654" spans="2:25" x14ac:dyDescent="0.2">
      <c r="B654">
        <v>27709</v>
      </c>
      <c r="T654" t="s">
        <v>26</v>
      </c>
      <c r="U654" s="1">
        <f>SUMIFS(Data!E:E,Data!B:B,'DATA PREPPING'!$B$5,Data!A:A,'DATA PREPPING'!$B$18,Data!C:C,'DATA PREPPING'!T654)</f>
        <v>255447</v>
      </c>
      <c r="W654" s="15" t="e">
        <f t="shared" si="21"/>
        <v>#DIV/0!</v>
      </c>
      <c r="X654" s="16">
        <f>AVERAGEIFS(Data!F:F,Data!B:B,'DATA PREPPING'!$B$5,Data!A:A,'DATA PREPPING'!$B$18,Data!C:C,'DATA PREPPING'!T654)</f>
        <v>34061</v>
      </c>
      <c r="Y654" s="16">
        <f t="shared" si="22"/>
        <v>-34061</v>
      </c>
    </row>
    <row r="655" spans="2:25" x14ac:dyDescent="0.2">
      <c r="B655">
        <v>22009</v>
      </c>
      <c r="T655" t="s">
        <v>27</v>
      </c>
      <c r="U655" s="1">
        <f>SUMIFS(Data!E:E,Data!B:B,'DATA PREPPING'!$B$5,Data!A:A,'DATA PREPPING'!$B$18,Data!C:C,'DATA PREPPING'!T655)</f>
        <v>57132</v>
      </c>
      <c r="W655" s="15" t="e">
        <f t="shared" si="21"/>
        <v>#DIV/0!</v>
      </c>
      <c r="X655" s="16">
        <f>AVERAGEIFS(Data!F:F,Data!B:B,'DATA PREPPING'!$B$5,Data!A:A,'DATA PREPPING'!$B$18,Data!C:C,'DATA PREPPING'!T655)</f>
        <v>24729</v>
      </c>
      <c r="Y655" s="16">
        <f t="shared" si="22"/>
        <v>-24729</v>
      </c>
    </row>
    <row r="656" spans="2:25" x14ac:dyDescent="0.2">
      <c r="B656">
        <v>18637</v>
      </c>
      <c r="T656" t="s">
        <v>28</v>
      </c>
      <c r="U656" s="1">
        <f>SUMIFS(Data!E:E,Data!B:B,'DATA PREPPING'!$B$5,Data!A:A,'DATA PREPPING'!$B$18,Data!C:C,'DATA PREPPING'!T656)</f>
        <v>281546</v>
      </c>
      <c r="W656" s="15" t="e">
        <f t="shared" si="21"/>
        <v>#DIV/0!</v>
      </c>
      <c r="X656" s="16">
        <f>AVERAGEIFS(Data!F:F,Data!B:B,'DATA PREPPING'!$B$5,Data!A:A,'DATA PREPPING'!$B$18,Data!C:C,'DATA PREPPING'!T656)</f>
        <v>28639</v>
      </c>
      <c r="Y656" s="16">
        <f t="shared" si="22"/>
        <v>-28639</v>
      </c>
    </row>
    <row r="657" spans="2:25" x14ac:dyDescent="0.2">
      <c r="B657">
        <v>25054</v>
      </c>
      <c r="T657" t="s">
        <v>29</v>
      </c>
      <c r="U657" s="1">
        <f>SUMIFS(Data!E:E,Data!B:B,'DATA PREPPING'!$B$5,Data!A:A,'DATA PREPPING'!$B$18,Data!C:C,'DATA PREPPING'!T657)</f>
        <v>78539</v>
      </c>
      <c r="W657" s="15" t="e">
        <f t="shared" si="21"/>
        <v>#DIV/0!</v>
      </c>
      <c r="X657" s="16">
        <f>AVERAGEIFS(Data!F:F,Data!B:B,'DATA PREPPING'!$B$5,Data!A:A,'DATA PREPPING'!$B$18,Data!C:C,'DATA PREPPING'!T657)</f>
        <v>19988</v>
      </c>
      <c r="Y657" s="16">
        <f t="shared" si="22"/>
        <v>-19988</v>
      </c>
    </row>
    <row r="658" spans="2:25" x14ac:dyDescent="0.2">
      <c r="B658">
        <v>20493</v>
      </c>
      <c r="T658" t="s">
        <v>30</v>
      </c>
      <c r="U658" s="1">
        <f>SUMIFS(Data!E:E,Data!B:B,'DATA PREPPING'!$B$5,Data!A:A,'DATA PREPPING'!$B$18,Data!C:C,'DATA PREPPING'!T658)</f>
        <v>632760</v>
      </c>
      <c r="W658" s="15" t="e">
        <f t="shared" si="21"/>
        <v>#DIV/0!</v>
      </c>
      <c r="X658" s="16">
        <f>AVERAGEIFS(Data!F:F,Data!B:B,'DATA PREPPING'!$B$5,Data!A:A,'DATA PREPPING'!$B$18,Data!C:C,'DATA PREPPING'!T658)</f>
        <v>36986</v>
      </c>
      <c r="Y658" s="16">
        <f t="shared" si="22"/>
        <v>-36986</v>
      </c>
    </row>
    <row r="659" spans="2:25" x14ac:dyDescent="0.2">
      <c r="B659">
        <v>18002</v>
      </c>
      <c r="T659" t="s">
        <v>31</v>
      </c>
      <c r="U659" s="1">
        <f>SUMIFS(Data!E:E,Data!B:B,'DATA PREPPING'!$B$5,Data!A:A,'DATA PREPPING'!$B$18,Data!C:C,'DATA PREPPING'!T659)</f>
        <v>420420</v>
      </c>
      <c r="W659" s="15" t="e">
        <f t="shared" si="21"/>
        <v>#DIV/0!</v>
      </c>
      <c r="X659" s="16">
        <f>AVERAGEIFS(Data!F:F,Data!B:B,'DATA PREPPING'!$B$5,Data!A:A,'DATA PREPPING'!$B$18,Data!C:C,'DATA PREPPING'!T659)</f>
        <v>21462</v>
      </c>
      <c r="Y659" s="16">
        <f t="shared" si="22"/>
        <v>-21462</v>
      </c>
    </row>
    <row r="660" spans="2:25" x14ac:dyDescent="0.2">
      <c r="B660">
        <v>18088</v>
      </c>
      <c r="T660" t="s">
        <v>32</v>
      </c>
      <c r="U660" s="1">
        <f>SUMIFS(Data!E:E,Data!B:B,'DATA PREPPING'!$B$5,Data!A:A,'DATA PREPPING'!$B$18,Data!C:C,'DATA PREPPING'!T660)</f>
        <v>34228</v>
      </c>
      <c r="W660" s="15" t="e">
        <f t="shared" si="21"/>
        <v>#DIV/0!</v>
      </c>
      <c r="X660" s="16">
        <f>AVERAGEIFS(Data!F:F,Data!B:B,'DATA PREPPING'!$B$5,Data!A:A,'DATA PREPPING'!$B$18,Data!C:C,'DATA PREPPING'!T660)</f>
        <v>19193</v>
      </c>
      <c r="Y660" s="16">
        <f t="shared" si="22"/>
        <v>-19193</v>
      </c>
    </row>
    <row r="661" spans="2:25" x14ac:dyDescent="0.2">
      <c r="B661">
        <v>19522</v>
      </c>
      <c r="T661" t="s">
        <v>33</v>
      </c>
      <c r="U661" s="1">
        <f>SUMIFS(Data!E:E,Data!B:B,'DATA PREPPING'!$B$5,Data!A:A,'DATA PREPPING'!$B$18,Data!C:C,'DATA PREPPING'!T661)</f>
        <v>466069</v>
      </c>
      <c r="W661" s="15" t="e">
        <f t="shared" si="21"/>
        <v>#DIV/0!</v>
      </c>
      <c r="X661" s="16">
        <f>AVERAGEIFS(Data!F:F,Data!B:B,'DATA PREPPING'!$B$5,Data!A:A,'DATA PREPPING'!$B$18,Data!C:C,'DATA PREPPING'!T661)</f>
        <v>21027</v>
      </c>
      <c r="Y661" s="16">
        <f t="shared" si="22"/>
        <v>-21027</v>
      </c>
    </row>
    <row r="662" spans="2:25" x14ac:dyDescent="0.2">
      <c r="B662">
        <v>22216</v>
      </c>
      <c r="T662" t="s">
        <v>34</v>
      </c>
      <c r="U662" s="1">
        <f>SUMIFS(Data!E:E,Data!B:B,'DATA PREPPING'!$B$5,Data!A:A,'DATA PREPPING'!$B$18,Data!C:C,'DATA PREPPING'!T662)</f>
        <v>156230</v>
      </c>
      <c r="W662" s="15" t="e">
        <f t="shared" si="21"/>
        <v>#DIV/0!</v>
      </c>
      <c r="X662" s="16">
        <f>AVERAGEIFS(Data!F:F,Data!B:B,'DATA PREPPING'!$B$5,Data!A:A,'DATA PREPPING'!$B$18,Data!C:C,'DATA PREPPING'!T662)</f>
        <v>19310</v>
      </c>
      <c r="Y662" s="16">
        <f t="shared" si="22"/>
        <v>-19310</v>
      </c>
    </row>
    <row r="663" spans="2:25" x14ac:dyDescent="0.2">
      <c r="B663">
        <v>25112</v>
      </c>
      <c r="T663" t="s">
        <v>35</v>
      </c>
      <c r="U663" s="1">
        <f>SUMIFS(Data!E:E,Data!B:B,'DATA PREPPING'!$B$5,Data!A:A,'DATA PREPPING'!$B$18,Data!C:C,'DATA PREPPING'!T663)</f>
        <v>161570</v>
      </c>
      <c r="W663" s="15" t="e">
        <f t="shared" si="21"/>
        <v>#DIV/0!</v>
      </c>
      <c r="X663" s="16">
        <f>AVERAGEIFS(Data!F:F,Data!B:B,'DATA PREPPING'!$B$5,Data!A:A,'DATA PREPPING'!$B$18,Data!C:C,'DATA PREPPING'!T663)</f>
        <v>24338</v>
      </c>
      <c r="Y663" s="16">
        <f t="shared" si="22"/>
        <v>-24338</v>
      </c>
    </row>
    <row r="664" spans="2:25" x14ac:dyDescent="0.2">
      <c r="B664">
        <v>26383</v>
      </c>
      <c r="T664" t="s">
        <v>36</v>
      </c>
      <c r="U664" s="1">
        <f>SUMIFS(Data!E:E,Data!B:B,'DATA PREPPING'!$B$5,Data!A:A,'DATA PREPPING'!$B$18,Data!C:C,'DATA PREPPING'!T664)</f>
        <v>424092</v>
      </c>
      <c r="W664" s="15" t="e">
        <f t="shared" si="21"/>
        <v>#DIV/0!</v>
      </c>
      <c r="X664" s="16">
        <f>AVERAGEIFS(Data!F:F,Data!B:B,'DATA PREPPING'!$B$5,Data!A:A,'DATA PREPPING'!$B$18,Data!C:C,'DATA PREPPING'!T664)</f>
        <v>22945</v>
      </c>
      <c r="Y664" s="16">
        <f t="shared" si="22"/>
        <v>-22945</v>
      </c>
    </row>
    <row r="665" spans="2:25" x14ac:dyDescent="0.2">
      <c r="B665">
        <v>30457</v>
      </c>
      <c r="T665" t="s">
        <v>37</v>
      </c>
      <c r="U665" s="1">
        <f>SUMIFS(Data!E:E,Data!B:B,'DATA PREPPING'!$B$5,Data!A:A,'DATA PREPPING'!$B$18,Data!C:C,'DATA PREPPING'!T665)</f>
        <v>44621</v>
      </c>
      <c r="W665" s="15" t="e">
        <f t="shared" si="21"/>
        <v>#DIV/0!</v>
      </c>
      <c r="X665" s="16">
        <f>AVERAGEIFS(Data!F:F,Data!B:B,'DATA PREPPING'!$B$5,Data!A:A,'DATA PREPPING'!$B$18,Data!C:C,'DATA PREPPING'!T665)</f>
        <v>24733</v>
      </c>
      <c r="Y665" s="16">
        <f t="shared" si="22"/>
        <v>-24733</v>
      </c>
    </row>
    <row r="666" spans="2:25" x14ac:dyDescent="0.2">
      <c r="B666">
        <v>22254</v>
      </c>
      <c r="T666" t="s">
        <v>38</v>
      </c>
      <c r="U666" s="1">
        <f>SUMIFS(Data!E:E,Data!B:B,'DATA PREPPING'!$B$5,Data!A:A,'DATA PREPPING'!$B$18,Data!C:C,'DATA PREPPING'!T666)</f>
        <v>226959</v>
      </c>
      <c r="W666" s="15" t="e">
        <f t="shared" si="21"/>
        <v>#DIV/0!</v>
      </c>
      <c r="X666" s="16">
        <f>AVERAGEIFS(Data!F:F,Data!B:B,'DATA PREPPING'!$B$5,Data!A:A,'DATA PREPPING'!$B$18,Data!C:C,'DATA PREPPING'!T666)</f>
        <v>19677</v>
      </c>
      <c r="Y666" s="16">
        <f t="shared" si="22"/>
        <v>-19677</v>
      </c>
    </row>
    <row r="667" spans="2:25" x14ac:dyDescent="0.2">
      <c r="B667">
        <v>24167</v>
      </c>
      <c r="T667" t="s">
        <v>39</v>
      </c>
      <c r="U667" s="1">
        <f>SUMIFS(Data!E:E,Data!B:B,'DATA PREPPING'!$B$5,Data!A:A,'DATA PREPPING'!$B$18,Data!C:C,'DATA PREPPING'!T667)</f>
        <v>41000</v>
      </c>
      <c r="W667" s="15" t="e">
        <f t="shared" si="21"/>
        <v>#DIV/0!</v>
      </c>
      <c r="X667" s="16">
        <f>AVERAGEIFS(Data!F:F,Data!B:B,'DATA PREPPING'!$B$5,Data!A:A,'DATA PREPPING'!$B$18,Data!C:C,'DATA PREPPING'!T667)</f>
        <v>18829</v>
      </c>
      <c r="Y667" s="16">
        <f t="shared" si="22"/>
        <v>-18829</v>
      </c>
    </row>
    <row r="668" spans="2:25" x14ac:dyDescent="0.2">
      <c r="B668">
        <v>18380</v>
      </c>
      <c r="T668" t="s">
        <v>40</v>
      </c>
      <c r="U668" s="1">
        <f>SUMIFS(Data!E:E,Data!B:B,'DATA PREPPING'!$B$5,Data!A:A,'DATA PREPPING'!$B$18,Data!C:C,'DATA PREPPING'!T668)</f>
        <v>293033</v>
      </c>
      <c r="W668" s="15" t="e">
        <f t="shared" si="21"/>
        <v>#DIV/0!</v>
      </c>
      <c r="X668" s="16">
        <f>AVERAGEIFS(Data!F:F,Data!B:B,'DATA PREPPING'!$B$5,Data!A:A,'DATA PREPPING'!$B$18,Data!C:C,'DATA PREPPING'!T668)</f>
        <v>23771</v>
      </c>
      <c r="Y668" s="16">
        <f t="shared" si="22"/>
        <v>-23771</v>
      </c>
    </row>
    <row r="669" spans="2:25" x14ac:dyDescent="0.2">
      <c r="B669">
        <v>22154</v>
      </c>
      <c r="T669" t="s">
        <v>41</v>
      </c>
      <c r="U669" s="1">
        <f>SUMIFS(Data!E:E,Data!B:B,'DATA PREPPING'!$B$5,Data!A:A,'DATA PREPPING'!$B$18,Data!C:C,'DATA PREPPING'!T669)</f>
        <v>1178456</v>
      </c>
      <c r="W669" s="15" t="e">
        <f t="shared" si="21"/>
        <v>#DIV/0!</v>
      </c>
      <c r="X669" s="16">
        <f>AVERAGEIFS(Data!F:F,Data!B:B,'DATA PREPPING'!$B$5,Data!A:A,'DATA PREPPING'!$B$18,Data!C:C,'DATA PREPPING'!T669)</f>
        <v>23001</v>
      </c>
      <c r="Y669" s="16">
        <f t="shared" si="22"/>
        <v>-23001</v>
      </c>
    </row>
    <row r="670" spans="2:25" x14ac:dyDescent="0.2">
      <c r="B670">
        <v>21078</v>
      </c>
      <c r="T670" t="s">
        <v>42</v>
      </c>
      <c r="U670" s="1">
        <f>SUMIFS(Data!E:E,Data!B:B,'DATA PREPPING'!$B$5,Data!A:A,'DATA PREPPING'!$B$18,Data!C:C,'DATA PREPPING'!T670)</f>
        <v>133375</v>
      </c>
      <c r="W670" s="15" t="e">
        <f t="shared" si="21"/>
        <v>#DIV/0!</v>
      </c>
      <c r="X670" s="16">
        <f>AVERAGEIFS(Data!F:F,Data!B:B,'DATA PREPPING'!$B$5,Data!A:A,'DATA PREPPING'!$B$18,Data!C:C,'DATA PREPPING'!T670)</f>
        <v>21580</v>
      </c>
      <c r="Y670" s="16">
        <f t="shared" si="22"/>
        <v>-21580</v>
      </c>
    </row>
    <row r="671" spans="2:25" x14ac:dyDescent="0.2">
      <c r="B671">
        <v>18131</v>
      </c>
      <c r="T671" t="s">
        <v>43</v>
      </c>
      <c r="U671" s="1">
        <f>SUMIFS(Data!E:E,Data!B:B,'DATA PREPPING'!$B$5,Data!A:A,'DATA PREPPING'!$B$18,Data!C:C,'DATA PREPPING'!T671)</f>
        <v>25985</v>
      </c>
      <c r="W671" s="15" t="e">
        <f t="shared" si="21"/>
        <v>#DIV/0!</v>
      </c>
      <c r="X671" s="16">
        <f>AVERAGEIFS(Data!F:F,Data!B:B,'DATA PREPPING'!$B$5,Data!A:A,'DATA PREPPING'!$B$18,Data!C:C,'DATA PREPPING'!T671)</f>
        <v>26068</v>
      </c>
      <c r="Y671" s="16">
        <f t="shared" si="22"/>
        <v>-26068</v>
      </c>
    </row>
    <row r="672" spans="2:25" x14ac:dyDescent="0.2">
      <c r="B672">
        <v>34061</v>
      </c>
      <c r="T672" t="s">
        <v>44</v>
      </c>
      <c r="U672" s="1">
        <f>SUMIFS(Data!E:E,Data!B:B,'DATA PREPPING'!$B$5,Data!A:A,'DATA PREPPING'!$B$18,Data!C:C,'DATA PREPPING'!T672)</f>
        <v>322216</v>
      </c>
      <c r="W672" s="15" t="e">
        <f t="shared" si="21"/>
        <v>#DIV/0!</v>
      </c>
      <c r="X672" s="16">
        <f>AVERAGEIFS(Data!F:F,Data!B:B,'DATA PREPPING'!$B$5,Data!A:A,'DATA PREPPING'!$B$18,Data!C:C,'DATA PREPPING'!T672)</f>
        <v>22634</v>
      </c>
      <c r="Y672" s="16">
        <f t="shared" si="22"/>
        <v>-22634</v>
      </c>
    </row>
    <row r="673" spans="2:25" x14ac:dyDescent="0.2">
      <c r="B673">
        <v>24729</v>
      </c>
      <c r="T673" t="s">
        <v>45</v>
      </c>
      <c r="U673" s="1">
        <f>SUMIFS(Data!E:E,Data!B:B,'DATA PREPPING'!$B$5,Data!A:A,'DATA PREPPING'!$B$18,Data!C:C,'DATA PREPPING'!T673)</f>
        <v>255412</v>
      </c>
      <c r="W673" s="15" t="e">
        <f t="shared" si="21"/>
        <v>#DIV/0!</v>
      </c>
      <c r="X673" s="16">
        <f>AVERAGEIFS(Data!F:F,Data!B:B,'DATA PREPPING'!$B$5,Data!A:A,'DATA PREPPING'!$B$18,Data!C:C,'DATA PREPPING'!T673)</f>
        <v>26657</v>
      </c>
      <c r="Y673" s="16">
        <f t="shared" si="22"/>
        <v>-26657</v>
      </c>
    </row>
    <row r="674" spans="2:25" x14ac:dyDescent="0.2">
      <c r="B674">
        <v>28639</v>
      </c>
      <c r="T674" t="s">
        <v>46</v>
      </c>
      <c r="U674" s="1">
        <f>SUMIFS(Data!E:E,Data!B:B,'DATA PREPPING'!$B$5,Data!A:A,'DATA PREPPING'!$B$18,Data!C:C,'DATA PREPPING'!T674)</f>
        <v>61253</v>
      </c>
      <c r="W674" s="15" t="e">
        <f t="shared" si="21"/>
        <v>#DIV/0!</v>
      </c>
      <c r="X674" s="16">
        <f>AVERAGEIFS(Data!F:F,Data!B:B,'DATA PREPPING'!$B$5,Data!A:A,'DATA PREPPING'!$B$18,Data!C:C,'DATA PREPPING'!T674)</f>
        <v>18945</v>
      </c>
      <c r="Y674" s="16">
        <f t="shared" si="22"/>
        <v>-18945</v>
      </c>
    </row>
    <row r="675" spans="2:25" x14ac:dyDescent="0.2">
      <c r="B675">
        <v>19988</v>
      </c>
      <c r="T675" t="s">
        <v>47</v>
      </c>
      <c r="U675" s="1">
        <f>SUMIFS(Data!E:E,Data!B:B,'DATA PREPPING'!$B$5,Data!A:A,'DATA PREPPING'!$B$18,Data!C:C,'DATA PREPPING'!T675)</f>
        <v>227495</v>
      </c>
      <c r="W675" s="15" t="e">
        <f t="shared" si="21"/>
        <v>#DIV/0!</v>
      </c>
      <c r="X675" s="16">
        <f>AVERAGEIFS(Data!F:F,Data!B:B,'DATA PREPPING'!$B$5,Data!A:A,'DATA PREPPING'!$B$18,Data!C:C,'DATA PREPPING'!T675)</f>
        <v>19473</v>
      </c>
      <c r="Y675" s="16">
        <f t="shared" si="22"/>
        <v>-19473</v>
      </c>
    </row>
    <row r="676" spans="2:25" x14ac:dyDescent="0.2">
      <c r="B676">
        <v>36986</v>
      </c>
      <c r="T676" t="s">
        <v>48</v>
      </c>
      <c r="U676" s="1">
        <f>SUMIFS(Data!E:E,Data!B:B,'DATA PREPPING'!$B$5,Data!A:A,'DATA PREPPING'!$B$18,Data!C:C,'DATA PREPPING'!T676)</f>
        <v>32312</v>
      </c>
      <c r="W676" s="15" t="e">
        <f t="shared" si="21"/>
        <v>#DIV/0!</v>
      </c>
      <c r="X676" s="16">
        <f>AVERAGEIFS(Data!F:F,Data!B:B,'DATA PREPPING'!$B$5,Data!A:A,'DATA PREPPING'!$B$18,Data!C:C,'DATA PREPPING'!T676)</f>
        <v>23041</v>
      </c>
      <c r="Y676" s="16">
        <f t="shared" si="22"/>
        <v>-23041</v>
      </c>
    </row>
    <row r="677" spans="2:25" x14ac:dyDescent="0.2">
      <c r="B677">
        <v>21462</v>
      </c>
      <c r="T677" t="s">
        <v>1</v>
      </c>
      <c r="U677" s="1">
        <f>SUMIFS(Data!E:E,Data!B:B,'DATA PREPPING'!$B$5,Data!A:A,'DATA PREPPING'!$B$18,Data!C:C,'DATA PREPPING'!T677)</f>
        <v>178057</v>
      </c>
      <c r="W677" s="15" t="e">
        <f t="shared" si="21"/>
        <v>#DIV/0!</v>
      </c>
      <c r="X677" s="16">
        <f>AVERAGEIFS(Data!F:F,Data!B:B,'DATA PREPPING'!$B$5,Data!A:A,'DATA PREPPING'!$B$18,Data!C:C,'DATA PREPPING'!T677)</f>
        <v>18554</v>
      </c>
      <c r="Y677" s="16">
        <f t="shared" si="22"/>
        <v>-18554</v>
      </c>
    </row>
    <row r="678" spans="2:25" x14ac:dyDescent="0.2">
      <c r="B678">
        <v>19193</v>
      </c>
      <c r="T678" t="s">
        <v>2</v>
      </c>
      <c r="U678" s="1">
        <f>SUMIFS(Data!E:E,Data!B:B,'DATA PREPPING'!$B$5,Data!A:A,'DATA PREPPING'!$B$18,Data!C:C,'DATA PREPPING'!T678)</f>
        <v>274985</v>
      </c>
      <c r="W678" s="15" t="e">
        <f t="shared" si="21"/>
        <v>#DIV/0!</v>
      </c>
      <c r="X678" s="16">
        <f>AVERAGEIFS(Data!F:F,Data!B:B,'DATA PREPPING'!$B$5,Data!A:A,'DATA PREPPING'!$B$18,Data!C:C,'DATA PREPPING'!T678)</f>
        <v>26810</v>
      </c>
      <c r="Y678" s="16">
        <f t="shared" si="22"/>
        <v>-26810</v>
      </c>
    </row>
    <row r="679" spans="2:25" x14ac:dyDescent="0.2">
      <c r="B679">
        <v>21027</v>
      </c>
      <c r="T679" t="s">
        <v>3</v>
      </c>
      <c r="U679" s="1">
        <f>SUMIFS(Data!E:E,Data!B:B,'DATA PREPPING'!$B$5,Data!A:A,'DATA PREPPING'!$B$18,Data!C:C,'DATA PREPPING'!T679)</f>
        <v>106295</v>
      </c>
      <c r="W679" s="15" t="e">
        <f t="shared" si="21"/>
        <v>#DIV/0!</v>
      </c>
      <c r="X679" s="16">
        <f>AVERAGEIFS(Data!F:F,Data!B:B,'DATA PREPPING'!$B$5,Data!A:A,'DATA PREPPING'!$B$18,Data!C:C,'DATA PREPPING'!T679)</f>
        <v>18414</v>
      </c>
      <c r="Y679" s="16">
        <f t="shared" si="22"/>
        <v>-18414</v>
      </c>
    </row>
    <row r="680" spans="2:25" x14ac:dyDescent="0.2">
      <c r="B680">
        <v>19310</v>
      </c>
      <c r="T680" t="s">
        <v>4</v>
      </c>
      <c r="U680" s="1">
        <f>SUMIFS(Data!E:E,Data!B:B,'DATA PREPPING'!$B$5,Data!A:A,'DATA PREPPING'!$B$18,Data!C:C,'DATA PREPPING'!T680)</f>
        <v>1482600</v>
      </c>
      <c r="W680" s="15" t="e">
        <f t="shared" si="21"/>
        <v>#DIV/0!</v>
      </c>
      <c r="X680" s="16">
        <f>AVERAGEIFS(Data!F:F,Data!B:B,'DATA PREPPING'!$B$5,Data!A:A,'DATA PREPPING'!$B$18,Data!C:C,'DATA PREPPING'!T680)</f>
        <v>36090</v>
      </c>
      <c r="Y680" s="16">
        <f t="shared" si="22"/>
        <v>-36090</v>
      </c>
    </row>
    <row r="681" spans="2:25" x14ac:dyDescent="0.2">
      <c r="B681">
        <v>24338</v>
      </c>
      <c r="T681" t="s">
        <v>5</v>
      </c>
      <c r="U681" s="1">
        <f>SUMIFS(Data!E:E,Data!B:B,'DATA PREPPING'!$B$5,Data!A:A,'DATA PREPPING'!$B$18,Data!C:C,'DATA PREPPING'!T681)</f>
        <v>271680</v>
      </c>
      <c r="W681" s="15" t="e">
        <f t="shared" si="21"/>
        <v>#DIV/0!</v>
      </c>
      <c r="X681" s="16">
        <f>AVERAGEIFS(Data!F:F,Data!B:B,'DATA PREPPING'!$B$5,Data!A:A,'DATA PREPPING'!$B$18,Data!C:C,'DATA PREPPING'!T681)</f>
        <v>28424</v>
      </c>
      <c r="Y681" s="16">
        <f t="shared" si="22"/>
        <v>-28424</v>
      </c>
    </row>
    <row r="682" spans="2:25" x14ac:dyDescent="0.2">
      <c r="B682">
        <v>22945</v>
      </c>
      <c r="T682" t="s">
        <v>6</v>
      </c>
      <c r="U682" s="1">
        <f>SUMIFS(Data!E:E,Data!B:B,'DATA PREPPING'!$B$5,Data!A:A,'DATA PREPPING'!$B$18,Data!C:C,'DATA PREPPING'!T682)</f>
        <v>117365</v>
      </c>
      <c r="W682" s="15" t="e">
        <f t="shared" si="21"/>
        <v>#DIV/0!</v>
      </c>
      <c r="X682" s="16">
        <f>AVERAGEIFS(Data!F:F,Data!B:B,'DATA PREPPING'!$B$5,Data!A:A,'DATA PREPPING'!$B$18,Data!C:C,'DATA PREPPING'!T682)</f>
        <v>26295</v>
      </c>
      <c r="Y682" s="16">
        <f t="shared" si="22"/>
        <v>-26295</v>
      </c>
    </row>
    <row r="683" spans="2:25" x14ac:dyDescent="0.2">
      <c r="B683">
        <v>24733</v>
      </c>
      <c r="T683" t="s">
        <v>7</v>
      </c>
      <c r="U683" s="1">
        <f>SUMIFS(Data!E:E,Data!B:B,'DATA PREPPING'!$B$5,Data!A:A,'DATA PREPPING'!$B$18,Data!C:C,'DATA PREPPING'!T683)</f>
        <v>41103</v>
      </c>
      <c r="W683" s="15" t="e">
        <f t="shared" si="21"/>
        <v>#DIV/0!</v>
      </c>
      <c r="X683" s="16">
        <f>AVERAGEIFS(Data!F:F,Data!B:B,'DATA PREPPING'!$B$5,Data!A:A,'DATA PREPPING'!$B$18,Data!C:C,'DATA PREPPING'!T683)</f>
        <v>22228</v>
      </c>
      <c r="Y683" s="16">
        <f t="shared" si="22"/>
        <v>-22228</v>
      </c>
    </row>
    <row r="684" spans="2:25" x14ac:dyDescent="0.2">
      <c r="B684">
        <v>19677</v>
      </c>
      <c r="T684" t="s">
        <v>8</v>
      </c>
      <c r="U684" s="1">
        <f>SUMIFS(Data!E:E,Data!B:B,'DATA PREPPING'!$B$5,Data!A:A,'DATA PREPPING'!$B$18,Data!C:C,'DATA PREPPING'!T684)</f>
        <v>1007574</v>
      </c>
      <c r="W684" s="15" t="e">
        <f t="shared" si="21"/>
        <v>#DIV/0!</v>
      </c>
      <c r="X684" s="16">
        <f>AVERAGEIFS(Data!F:F,Data!B:B,'DATA PREPPING'!$B$5,Data!A:A,'DATA PREPPING'!$B$18,Data!C:C,'DATA PREPPING'!T684)</f>
        <v>27709</v>
      </c>
      <c r="Y684" s="16">
        <f t="shared" si="22"/>
        <v>-27709</v>
      </c>
    </row>
    <row r="685" spans="2:25" x14ac:dyDescent="0.2">
      <c r="B685">
        <v>18829</v>
      </c>
      <c r="T685" t="s">
        <v>9</v>
      </c>
      <c r="U685" s="1">
        <f>SUMIFS(Data!E:E,Data!B:B,'DATA PREPPING'!$B$5,Data!A:A,'DATA PREPPING'!$B$18,Data!C:C,'DATA PREPPING'!T685)</f>
        <v>414059</v>
      </c>
      <c r="W685" s="15" t="e">
        <f t="shared" si="21"/>
        <v>#DIV/0!</v>
      </c>
      <c r="X685" s="16">
        <f>AVERAGEIFS(Data!F:F,Data!B:B,'DATA PREPPING'!$B$5,Data!A:A,'DATA PREPPING'!$B$18,Data!C:C,'DATA PREPPING'!T685)</f>
        <v>22009</v>
      </c>
      <c r="Y685" s="16">
        <f t="shared" si="22"/>
        <v>-22009</v>
      </c>
    </row>
    <row r="686" spans="2:25" x14ac:dyDescent="0.2">
      <c r="B686">
        <v>23771</v>
      </c>
      <c r="T686" t="s">
        <v>10</v>
      </c>
      <c r="U686" s="1">
        <f>SUMIFS(Data!E:E,Data!B:B,'DATA PREPPING'!$B$5,Data!A:A,'DATA PREPPING'!$B$18,Data!C:C,'DATA PREPPING'!T686)</f>
        <v>74574</v>
      </c>
      <c r="W686" s="15" t="e">
        <f t="shared" si="21"/>
        <v>#DIV/0!</v>
      </c>
      <c r="X686" s="16">
        <f>AVERAGEIFS(Data!F:F,Data!B:B,'DATA PREPPING'!$B$5,Data!A:A,'DATA PREPPING'!$B$18,Data!C:C,'DATA PREPPING'!T686)</f>
        <v>18637</v>
      </c>
      <c r="Y686" s="16">
        <f t="shared" si="22"/>
        <v>-18637</v>
      </c>
    </row>
    <row r="687" spans="2:25" x14ac:dyDescent="0.2">
      <c r="B687">
        <v>23001</v>
      </c>
      <c r="T687" t="s">
        <v>11</v>
      </c>
      <c r="U687" s="1">
        <f>SUMIFS(Data!E:E,Data!B:B,'DATA PREPPING'!$B$5,Data!A:A,'DATA PREPPING'!$B$18,Data!C:C,'DATA PREPPING'!T687)</f>
        <v>462216</v>
      </c>
      <c r="W687" s="15" t="e">
        <f t="shared" si="21"/>
        <v>#DIV/0!</v>
      </c>
      <c r="X687" s="16">
        <f>AVERAGEIFS(Data!F:F,Data!B:B,'DATA PREPPING'!$B$5,Data!A:A,'DATA PREPPING'!$B$18,Data!C:C,'DATA PREPPING'!T687)</f>
        <v>25054</v>
      </c>
      <c r="Y687" s="16">
        <f t="shared" si="22"/>
        <v>-25054</v>
      </c>
    </row>
    <row r="688" spans="2:25" x14ac:dyDescent="0.2">
      <c r="B688">
        <v>21580</v>
      </c>
      <c r="T688" t="s">
        <v>12</v>
      </c>
      <c r="U688" s="1">
        <f>SUMIFS(Data!E:E,Data!B:B,'DATA PREPPING'!$B$5,Data!A:A,'DATA PREPPING'!$B$18,Data!C:C,'DATA PREPPING'!T688)</f>
        <v>263892</v>
      </c>
      <c r="W688" s="15" t="e">
        <f t="shared" si="21"/>
        <v>#DIV/0!</v>
      </c>
      <c r="X688" s="16">
        <f>AVERAGEIFS(Data!F:F,Data!B:B,'DATA PREPPING'!$B$5,Data!A:A,'DATA PREPPING'!$B$18,Data!C:C,'DATA PREPPING'!T688)</f>
        <v>20493</v>
      </c>
      <c r="Y688" s="16">
        <f t="shared" si="22"/>
        <v>-20493</v>
      </c>
    </row>
    <row r="689" spans="2:25" x14ac:dyDescent="0.2">
      <c r="B689">
        <v>26068</v>
      </c>
      <c r="T689" t="s">
        <v>13</v>
      </c>
      <c r="U689" s="1">
        <f>SUMIFS(Data!E:E,Data!B:B,'DATA PREPPING'!$B$5,Data!A:A,'DATA PREPPING'!$B$18,Data!C:C,'DATA PREPPING'!T689)</f>
        <v>118383</v>
      </c>
      <c r="W689" s="15" t="e">
        <f t="shared" si="21"/>
        <v>#DIV/0!</v>
      </c>
      <c r="X689" s="16">
        <f>AVERAGEIFS(Data!F:F,Data!B:B,'DATA PREPPING'!$B$5,Data!A:A,'DATA PREPPING'!$B$18,Data!C:C,'DATA PREPPING'!T689)</f>
        <v>18002</v>
      </c>
      <c r="Y689" s="16">
        <f t="shared" si="22"/>
        <v>-18002</v>
      </c>
    </row>
    <row r="690" spans="2:25" x14ac:dyDescent="0.2">
      <c r="B690">
        <v>22634</v>
      </c>
      <c r="T690" t="s">
        <v>14</v>
      </c>
      <c r="U690" s="1">
        <f>SUMIFS(Data!E:E,Data!B:B,'DATA PREPPING'!$B$5,Data!A:A,'DATA PREPPING'!$B$18,Data!C:C,'DATA PREPPING'!T690)</f>
        <v>110526</v>
      </c>
      <c r="W690" s="15" t="e">
        <f t="shared" si="21"/>
        <v>#DIV/0!</v>
      </c>
      <c r="X690" s="16">
        <f>AVERAGEIFS(Data!F:F,Data!B:B,'DATA PREPPING'!$B$5,Data!A:A,'DATA PREPPING'!$B$18,Data!C:C,'DATA PREPPING'!T690)</f>
        <v>18088</v>
      </c>
      <c r="Y690" s="16">
        <f t="shared" si="22"/>
        <v>-18088</v>
      </c>
    </row>
    <row r="691" spans="2:25" x14ac:dyDescent="0.2">
      <c r="B691">
        <v>26657</v>
      </c>
      <c r="T691" t="s">
        <v>15</v>
      </c>
      <c r="U691" s="1">
        <f>SUMIFS(Data!E:E,Data!B:B,'DATA PREPPING'!$B$5,Data!A:A,'DATA PREPPING'!$B$18,Data!C:C,'DATA PREPPING'!T691)</f>
        <v>165335</v>
      </c>
      <c r="W691" s="15" t="e">
        <f t="shared" si="21"/>
        <v>#DIV/0!</v>
      </c>
      <c r="X691" s="16">
        <f>AVERAGEIFS(Data!F:F,Data!B:B,'DATA PREPPING'!$B$5,Data!A:A,'DATA PREPPING'!$B$18,Data!C:C,'DATA PREPPING'!T691)</f>
        <v>19522</v>
      </c>
      <c r="Y691" s="16">
        <f t="shared" si="22"/>
        <v>-19522</v>
      </c>
    </row>
    <row r="692" spans="2:25" x14ac:dyDescent="0.2">
      <c r="B692">
        <v>18945</v>
      </c>
      <c r="T692" t="s">
        <v>16</v>
      </c>
      <c r="U692" s="1">
        <f>SUMIFS(Data!E:E,Data!B:B,'DATA PREPPING'!$B$5,Data!A:A,'DATA PREPPING'!$B$18,Data!C:C,'DATA PREPPING'!T692)</f>
        <v>188383</v>
      </c>
      <c r="W692" s="15" t="e">
        <f t="shared" si="21"/>
        <v>#DIV/0!</v>
      </c>
      <c r="X692" s="16">
        <f>AVERAGEIFS(Data!F:F,Data!B:B,'DATA PREPPING'!$B$5,Data!A:A,'DATA PREPPING'!$B$18,Data!C:C,'DATA PREPPING'!T692)</f>
        <v>22216</v>
      </c>
      <c r="Y692" s="16">
        <f t="shared" si="22"/>
        <v>-22216</v>
      </c>
    </row>
    <row r="693" spans="2:25" x14ac:dyDescent="0.2">
      <c r="B693">
        <v>19473</v>
      </c>
      <c r="T693" t="s">
        <v>17</v>
      </c>
      <c r="U693" s="1">
        <f>SUMIFS(Data!E:E,Data!B:B,'DATA PREPPING'!$B$5,Data!A:A,'DATA PREPPING'!$B$18,Data!C:C,'DATA PREPPING'!T693)</f>
        <v>51781</v>
      </c>
      <c r="W693" s="15" t="e">
        <f t="shared" si="21"/>
        <v>#DIV/0!</v>
      </c>
      <c r="X693" s="16">
        <f>AVERAGEIFS(Data!F:F,Data!B:B,'DATA PREPPING'!$B$5,Data!A:A,'DATA PREPPING'!$B$18,Data!C:C,'DATA PREPPING'!T693)</f>
        <v>25112</v>
      </c>
      <c r="Y693" s="16">
        <f t="shared" si="22"/>
        <v>-25112</v>
      </c>
    </row>
    <row r="694" spans="2:25" x14ac:dyDescent="0.2">
      <c r="B694">
        <v>23041</v>
      </c>
      <c r="T694" t="s">
        <v>18</v>
      </c>
      <c r="U694" s="1">
        <f>SUMIFS(Data!E:E,Data!B:B,'DATA PREPPING'!$B$5,Data!A:A,'DATA PREPPING'!$B$18,Data!C:C,'DATA PREPPING'!T694)</f>
        <v>210848</v>
      </c>
      <c r="W694" s="15" t="e">
        <f t="shared" si="21"/>
        <v>#DIV/0!</v>
      </c>
      <c r="X694" s="16">
        <f>AVERAGEIFS(Data!F:F,Data!B:B,'DATA PREPPING'!$B$5,Data!A:A,'DATA PREPPING'!$B$18,Data!C:C,'DATA PREPPING'!T694)</f>
        <v>26383</v>
      </c>
      <c r="Y694" s="16">
        <f t="shared" si="22"/>
        <v>-26383</v>
      </c>
    </row>
    <row r="695" spans="2:25" x14ac:dyDescent="0.2">
      <c r="B695">
        <v>18554</v>
      </c>
      <c r="T695" t="s">
        <v>19</v>
      </c>
      <c r="U695" s="1">
        <f>SUMIFS(Data!E:E,Data!B:B,'DATA PREPPING'!$B$5,Data!A:A,'DATA PREPPING'!$B$18,Data!C:C,'DATA PREPPING'!T695)</f>
        <v>262049</v>
      </c>
      <c r="W695" s="15" t="e">
        <f t="shared" si="21"/>
        <v>#DIV/0!</v>
      </c>
      <c r="X695" s="16">
        <f>AVERAGEIFS(Data!F:F,Data!B:B,'DATA PREPPING'!$B$5,Data!A:A,'DATA PREPPING'!$B$18,Data!C:C,'DATA PREPPING'!T695)</f>
        <v>30457</v>
      </c>
      <c r="Y695" s="16">
        <f t="shared" si="22"/>
        <v>-30457</v>
      </c>
    </row>
    <row r="696" spans="2:25" x14ac:dyDescent="0.2">
      <c r="B696">
        <v>26810</v>
      </c>
      <c r="T696" t="s">
        <v>20</v>
      </c>
      <c r="U696" s="1">
        <f>SUMIFS(Data!E:E,Data!B:B,'DATA PREPPING'!$B$5,Data!A:A,'DATA PREPPING'!$B$18,Data!C:C,'DATA PREPPING'!T696)</f>
        <v>323435</v>
      </c>
      <c r="W696" s="15" t="e">
        <f t="shared" si="21"/>
        <v>#DIV/0!</v>
      </c>
      <c r="X696" s="16">
        <f>AVERAGEIFS(Data!F:F,Data!B:B,'DATA PREPPING'!$B$5,Data!A:A,'DATA PREPPING'!$B$18,Data!C:C,'DATA PREPPING'!T696)</f>
        <v>22254</v>
      </c>
      <c r="Y696" s="16">
        <f t="shared" si="22"/>
        <v>-22254</v>
      </c>
    </row>
    <row r="697" spans="2:25" x14ac:dyDescent="0.2">
      <c r="B697">
        <v>18414</v>
      </c>
      <c r="T697" t="s">
        <v>21</v>
      </c>
      <c r="U697" s="1">
        <f>SUMIFS(Data!E:E,Data!B:B,'DATA PREPPING'!$B$5,Data!A:A,'DATA PREPPING'!$B$18,Data!C:C,'DATA PREPPING'!T697)</f>
        <v>204519</v>
      </c>
      <c r="W697" s="15" t="e">
        <f t="shared" si="21"/>
        <v>#DIV/0!</v>
      </c>
      <c r="X697" s="16">
        <f>AVERAGEIFS(Data!F:F,Data!B:B,'DATA PREPPING'!$B$5,Data!A:A,'DATA PREPPING'!$B$18,Data!C:C,'DATA PREPPING'!T697)</f>
        <v>24167</v>
      </c>
      <c r="Y697" s="16">
        <f t="shared" si="22"/>
        <v>-24167</v>
      </c>
    </row>
    <row r="698" spans="2:25" x14ac:dyDescent="0.2">
      <c r="B698">
        <v>36090</v>
      </c>
      <c r="T698" t="s">
        <v>22</v>
      </c>
      <c r="U698" s="1">
        <f>SUMIFS(Data!E:E,Data!B:B,'DATA PREPPING'!$B$5,Data!A:A,'DATA PREPPING'!$B$18,Data!C:C,'DATA PREPPING'!T698)</f>
        <v>118107</v>
      </c>
      <c r="W698" s="15" t="e">
        <f t="shared" si="21"/>
        <v>#DIV/0!</v>
      </c>
      <c r="X698" s="16">
        <f>AVERAGEIFS(Data!F:F,Data!B:B,'DATA PREPPING'!$B$5,Data!A:A,'DATA PREPPING'!$B$18,Data!C:C,'DATA PREPPING'!T698)</f>
        <v>18380</v>
      </c>
      <c r="Y698" s="16">
        <f t="shared" si="22"/>
        <v>-18380</v>
      </c>
    </row>
    <row r="699" spans="2:25" x14ac:dyDescent="0.2">
      <c r="B699">
        <v>28424</v>
      </c>
      <c r="T699" t="s">
        <v>23</v>
      </c>
      <c r="U699" s="1">
        <f>SUMIFS(Data!E:E,Data!B:B,'DATA PREPPING'!$B$5,Data!A:A,'DATA PREPPING'!$B$18,Data!C:C,'DATA PREPPING'!T699)</f>
        <v>253244</v>
      </c>
      <c r="W699" s="15" t="e">
        <f t="shared" si="21"/>
        <v>#DIV/0!</v>
      </c>
      <c r="X699" s="16">
        <f>AVERAGEIFS(Data!F:F,Data!B:B,'DATA PREPPING'!$B$5,Data!A:A,'DATA PREPPING'!$B$18,Data!C:C,'DATA PREPPING'!T699)</f>
        <v>22154</v>
      </c>
      <c r="Y699" s="16">
        <f t="shared" si="22"/>
        <v>-22154</v>
      </c>
    </row>
    <row r="700" spans="2:25" x14ac:dyDescent="0.2">
      <c r="B700">
        <v>26295</v>
      </c>
      <c r="T700" t="s">
        <v>24</v>
      </c>
      <c r="U700" s="1">
        <f>SUMIFS(Data!E:E,Data!B:B,'DATA PREPPING'!$B$5,Data!A:A,'DATA PREPPING'!$B$18,Data!C:C,'DATA PREPPING'!T700)</f>
        <v>58811</v>
      </c>
      <c r="W700" s="15" t="e">
        <f t="shared" si="21"/>
        <v>#DIV/0!</v>
      </c>
      <c r="X700" s="16">
        <f>AVERAGEIFS(Data!F:F,Data!B:B,'DATA PREPPING'!$B$5,Data!A:A,'DATA PREPPING'!$B$18,Data!C:C,'DATA PREPPING'!T700)</f>
        <v>21078</v>
      </c>
      <c r="Y700" s="16">
        <f t="shared" si="22"/>
        <v>-21078</v>
      </c>
    </row>
    <row r="701" spans="2:25" x14ac:dyDescent="0.2">
      <c r="B701">
        <v>22228</v>
      </c>
      <c r="T701" t="s">
        <v>25</v>
      </c>
      <c r="U701" s="1">
        <f>SUMIFS(Data!E:E,Data!B:B,'DATA PREPPING'!$B$5,Data!A:A,'DATA PREPPING'!$B$18,Data!C:C,'DATA PREPPING'!T701)</f>
        <v>79529</v>
      </c>
      <c r="W701" s="15" t="e">
        <f t="shared" si="21"/>
        <v>#DIV/0!</v>
      </c>
      <c r="X701" s="16">
        <f>AVERAGEIFS(Data!F:F,Data!B:B,'DATA PREPPING'!$B$5,Data!A:A,'DATA PREPPING'!$B$18,Data!C:C,'DATA PREPPING'!T701)</f>
        <v>18131</v>
      </c>
      <c r="Y701" s="16">
        <f t="shared" si="22"/>
        <v>-18131</v>
      </c>
    </row>
    <row r="702" spans="2:25" x14ac:dyDescent="0.2">
      <c r="B702">
        <v>27709</v>
      </c>
      <c r="T702" t="s">
        <v>26</v>
      </c>
      <c r="U702" s="1">
        <f>SUMIFS(Data!E:E,Data!B:B,'DATA PREPPING'!$B$5,Data!A:A,'DATA PREPPING'!$B$18,Data!C:C,'DATA PREPPING'!T702)</f>
        <v>255447</v>
      </c>
      <c r="W702" s="15" t="e">
        <f t="shared" si="21"/>
        <v>#DIV/0!</v>
      </c>
      <c r="X702" s="16">
        <f>AVERAGEIFS(Data!F:F,Data!B:B,'DATA PREPPING'!$B$5,Data!A:A,'DATA PREPPING'!$B$18,Data!C:C,'DATA PREPPING'!T702)</f>
        <v>34061</v>
      </c>
      <c r="Y702" s="16">
        <f t="shared" si="22"/>
        <v>-34061</v>
      </c>
    </row>
    <row r="703" spans="2:25" x14ac:dyDescent="0.2">
      <c r="B703">
        <v>22009</v>
      </c>
      <c r="T703" t="s">
        <v>27</v>
      </c>
      <c r="U703" s="1">
        <f>SUMIFS(Data!E:E,Data!B:B,'DATA PREPPING'!$B$5,Data!A:A,'DATA PREPPING'!$B$18,Data!C:C,'DATA PREPPING'!T703)</f>
        <v>57132</v>
      </c>
      <c r="W703" s="15" t="e">
        <f t="shared" si="21"/>
        <v>#DIV/0!</v>
      </c>
      <c r="X703" s="16">
        <f>AVERAGEIFS(Data!F:F,Data!B:B,'DATA PREPPING'!$B$5,Data!A:A,'DATA PREPPING'!$B$18,Data!C:C,'DATA PREPPING'!T703)</f>
        <v>24729</v>
      </c>
      <c r="Y703" s="16">
        <f t="shared" si="22"/>
        <v>-24729</v>
      </c>
    </row>
    <row r="704" spans="2:25" x14ac:dyDescent="0.2">
      <c r="B704">
        <v>18637</v>
      </c>
      <c r="T704" t="s">
        <v>28</v>
      </c>
      <c r="U704" s="1">
        <f>SUMIFS(Data!E:E,Data!B:B,'DATA PREPPING'!$B$5,Data!A:A,'DATA PREPPING'!$B$18,Data!C:C,'DATA PREPPING'!T704)</f>
        <v>281546</v>
      </c>
      <c r="W704" s="15" t="e">
        <f t="shared" si="21"/>
        <v>#DIV/0!</v>
      </c>
      <c r="X704" s="16">
        <f>AVERAGEIFS(Data!F:F,Data!B:B,'DATA PREPPING'!$B$5,Data!A:A,'DATA PREPPING'!$B$18,Data!C:C,'DATA PREPPING'!T704)</f>
        <v>28639</v>
      </c>
      <c r="Y704" s="16">
        <f t="shared" si="22"/>
        <v>-28639</v>
      </c>
    </row>
    <row r="705" spans="2:25" x14ac:dyDescent="0.2">
      <c r="B705">
        <v>25054</v>
      </c>
      <c r="T705" t="s">
        <v>29</v>
      </c>
      <c r="U705" s="1">
        <f>SUMIFS(Data!E:E,Data!B:B,'DATA PREPPING'!$B$5,Data!A:A,'DATA PREPPING'!$B$18,Data!C:C,'DATA PREPPING'!T705)</f>
        <v>78539</v>
      </c>
      <c r="W705" s="15" t="e">
        <f t="shared" si="21"/>
        <v>#DIV/0!</v>
      </c>
      <c r="X705" s="16">
        <f>AVERAGEIFS(Data!F:F,Data!B:B,'DATA PREPPING'!$B$5,Data!A:A,'DATA PREPPING'!$B$18,Data!C:C,'DATA PREPPING'!T705)</f>
        <v>19988</v>
      </c>
      <c r="Y705" s="16">
        <f t="shared" si="22"/>
        <v>-19988</v>
      </c>
    </row>
    <row r="706" spans="2:25" x14ac:dyDescent="0.2">
      <c r="B706">
        <v>20493</v>
      </c>
      <c r="T706" t="s">
        <v>30</v>
      </c>
      <c r="U706" s="1">
        <f>SUMIFS(Data!E:E,Data!B:B,'DATA PREPPING'!$B$5,Data!A:A,'DATA PREPPING'!$B$18,Data!C:C,'DATA PREPPING'!T706)</f>
        <v>632760</v>
      </c>
      <c r="W706" s="15" t="e">
        <f t="shared" si="21"/>
        <v>#DIV/0!</v>
      </c>
      <c r="X706" s="16">
        <f>AVERAGEIFS(Data!F:F,Data!B:B,'DATA PREPPING'!$B$5,Data!A:A,'DATA PREPPING'!$B$18,Data!C:C,'DATA PREPPING'!T706)</f>
        <v>36986</v>
      </c>
      <c r="Y706" s="16">
        <f t="shared" si="22"/>
        <v>-36986</v>
      </c>
    </row>
    <row r="707" spans="2:25" x14ac:dyDescent="0.2">
      <c r="B707">
        <v>18002</v>
      </c>
      <c r="T707" t="s">
        <v>31</v>
      </c>
      <c r="U707" s="1">
        <f>SUMIFS(Data!E:E,Data!B:B,'DATA PREPPING'!$B$5,Data!A:A,'DATA PREPPING'!$B$18,Data!C:C,'DATA PREPPING'!T707)</f>
        <v>420420</v>
      </c>
      <c r="W707" s="15" t="e">
        <f t="shared" si="21"/>
        <v>#DIV/0!</v>
      </c>
      <c r="X707" s="16">
        <f>AVERAGEIFS(Data!F:F,Data!B:B,'DATA PREPPING'!$B$5,Data!A:A,'DATA PREPPING'!$B$18,Data!C:C,'DATA PREPPING'!T707)</f>
        <v>21462</v>
      </c>
      <c r="Y707" s="16">
        <f t="shared" si="22"/>
        <v>-21462</v>
      </c>
    </row>
    <row r="708" spans="2:25" x14ac:dyDescent="0.2">
      <c r="B708">
        <v>18088</v>
      </c>
      <c r="T708" t="s">
        <v>32</v>
      </c>
      <c r="U708" s="1">
        <f>SUMIFS(Data!E:E,Data!B:B,'DATA PREPPING'!$B$5,Data!A:A,'DATA PREPPING'!$B$18,Data!C:C,'DATA PREPPING'!T708)</f>
        <v>34228</v>
      </c>
      <c r="W708" s="15" t="e">
        <f t="shared" si="21"/>
        <v>#DIV/0!</v>
      </c>
      <c r="X708" s="16">
        <f>AVERAGEIFS(Data!F:F,Data!B:B,'DATA PREPPING'!$B$5,Data!A:A,'DATA PREPPING'!$B$18,Data!C:C,'DATA PREPPING'!T708)</f>
        <v>19193</v>
      </c>
      <c r="Y708" s="16">
        <f t="shared" si="22"/>
        <v>-19193</v>
      </c>
    </row>
    <row r="709" spans="2:25" x14ac:dyDescent="0.2">
      <c r="B709">
        <v>19522</v>
      </c>
      <c r="T709" t="s">
        <v>33</v>
      </c>
      <c r="U709" s="1">
        <f>SUMIFS(Data!E:E,Data!B:B,'DATA PREPPING'!$B$5,Data!A:A,'DATA PREPPING'!$B$18,Data!C:C,'DATA PREPPING'!T709)</f>
        <v>466069</v>
      </c>
      <c r="W709" s="15" t="e">
        <f t="shared" si="21"/>
        <v>#DIV/0!</v>
      </c>
      <c r="X709" s="16">
        <f>AVERAGEIFS(Data!F:F,Data!B:B,'DATA PREPPING'!$B$5,Data!A:A,'DATA PREPPING'!$B$18,Data!C:C,'DATA PREPPING'!T709)</f>
        <v>21027</v>
      </c>
      <c r="Y709" s="16">
        <f t="shared" si="22"/>
        <v>-21027</v>
      </c>
    </row>
    <row r="710" spans="2:25" x14ac:dyDescent="0.2">
      <c r="B710">
        <v>22216</v>
      </c>
      <c r="T710" t="s">
        <v>34</v>
      </c>
      <c r="U710" s="1">
        <f>SUMIFS(Data!E:E,Data!B:B,'DATA PREPPING'!$B$5,Data!A:A,'DATA PREPPING'!$B$18,Data!C:C,'DATA PREPPING'!T710)</f>
        <v>156230</v>
      </c>
      <c r="W710" s="15" t="e">
        <f t="shared" ref="W710:W773" si="23">U710/V710*1000</f>
        <v>#DIV/0!</v>
      </c>
      <c r="X710" s="16">
        <f>AVERAGEIFS(Data!F:F,Data!B:B,'DATA PREPPING'!$B$5,Data!A:A,'DATA PREPPING'!$B$18,Data!C:C,'DATA PREPPING'!T710)</f>
        <v>19310</v>
      </c>
      <c r="Y710" s="16">
        <f t="shared" ref="Y710:Y773" si="24">IF($Y$4=$X$4,-X710,W710)</f>
        <v>-19310</v>
      </c>
    </row>
    <row r="711" spans="2:25" x14ac:dyDescent="0.2">
      <c r="B711">
        <v>25112</v>
      </c>
      <c r="T711" t="s">
        <v>35</v>
      </c>
      <c r="U711" s="1">
        <f>SUMIFS(Data!E:E,Data!B:B,'DATA PREPPING'!$B$5,Data!A:A,'DATA PREPPING'!$B$18,Data!C:C,'DATA PREPPING'!T711)</f>
        <v>161570</v>
      </c>
      <c r="W711" s="15" t="e">
        <f t="shared" si="23"/>
        <v>#DIV/0!</v>
      </c>
      <c r="X711" s="16">
        <f>AVERAGEIFS(Data!F:F,Data!B:B,'DATA PREPPING'!$B$5,Data!A:A,'DATA PREPPING'!$B$18,Data!C:C,'DATA PREPPING'!T711)</f>
        <v>24338</v>
      </c>
      <c r="Y711" s="16">
        <f t="shared" si="24"/>
        <v>-24338</v>
      </c>
    </row>
    <row r="712" spans="2:25" x14ac:dyDescent="0.2">
      <c r="B712">
        <v>26383</v>
      </c>
      <c r="T712" t="s">
        <v>36</v>
      </c>
      <c r="U712" s="1">
        <f>SUMIFS(Data!E:E,Data!B:B,'DATA PREPPING'!$B$5,Data!A:A,'DATA PREPPING'!$B$18,Data!C:C,'DATA PREPPING'!T712)</f>
        <v>424092</v>
      </c>
      <c r="W712" s="15" t="e">
        <f t="shared" si="23"/>
        <v>#DIV/0!</v>
      </c>
      <c r="X712" s="16">
        <f>AVERAGEIFS(Data!F:F,Data!B:B,'DATA PREPPING'!$B$5,Data!A:A,'DATA PREPPING'!$B$18,Data!C:C,'DATA PREPPING'!T712)</f>
        <v>22945</v>
      </c>
      <c r="Y712" s="16">
        <f t="shared" si="24"/>
        <v>-22945</v>
      </c>
    </row>
    <row r="713" spans="2:25" x14ac:dyDescent="0.2">
      <c r="B713">
        <v>30457</v>
      </c>
      <c r="T713" t="s">
        <v>37</v>
      </c>
      <c r="U713" s="1">
        <f>SUMIFS(Data!E:E,Data!B:B,'DATA PREPPING'!$B$5,Data!A:A,'DATA PREPPING'!$B$18,Data!C:C,'DATA PREPPING'!T713)</f>
        <v>44621</v>
      </c>
      <c r="W713" s="15" t="e">
        <f t="shared" si="23"/>
        <v>#DIV/0!</v>
      </c>
      <c r="X713" s="16">
        <f>AVERAGEIFS(Data!F:F,Data!B:B,'DATA PREPPING'!$B$5,Data!A:A,'DATA PREPPING'!$B$18,Data!C:C,'DATA PREPPING'!T713)</f>
        <v>24733</v>
      </c>
      <c r="Y713" s="16">
        <f t="shared" si="24"/>
        <v>-24733</v>
      </c>
    </row>
    <row r="714" spans="2:25" x14ac:dyDescent="0.2">
      <c r="B714">
        <v>22254</v>
      </c>
      <c r="T714" t="s">
        <v>38</v>
      </c>
      <c r="U714" s="1">
        <f>SUMIFS(Data!E:E,Data!B:B,'DATA PREPPING'!$B$5,Data!A:A,'DATA PREPPING'!$B$18,Data!C:C,'DATA PREPPING'!T714)</f>
        <v>226959</v>
      </c>
      <c r="W714" s="15" t="e">
        <f t="shared" si="23"/>
        <v>#DIV/0!</v>
      </c>
      <c r="X714" s="16">
        <f>AVERAGEIFS(Data!F:F,Data!B:B,'DATA PREPPING'!$B$5,Data!A:A,'DATA PREPPING'!$B$18,Data!C:C,'DATA PREPPING'!T714)</f>
        <v>19677</v>
      </c>
      <c r="Y714" s="16">
        <f t="shared" si="24"/>
        <v>-19677</v>
      </c>
    </row>
    <row r="715" spans="2:25" x14ac:dyDescent="0.2">
      <c r="B715">
        <v>24167</v>
      </c>
      <c r="T715" t="s">
        <v>39</v>
      </c>
      <c r="U715" s="1">
        <f>SUMIFS(Data!E:E,Data!B:B,'DATA PREPPING'!$B$5,Data!A:A,'DATA PREPPING'!$B$18,Data!C:C,'DATA PREPPING'!T715)</f>
        <v>41000</v>
      </c>
      <c r="W715" s="15" t="e">
        <f t="shared" si="23"/>
        <v>#DIV/0!</v>
      </c>
      <c r="X715" s="16">
        <f>AVERAGEIFS(Data!F:F,Data!B:B,'DATA PREPPING'!$B$5,Data!A:A,'DATA PREPPING'!$B$18,Data!C:C,'DATA PREPPING'!T715)</f>
        <v>18829</v>
      </c>
      <c r="Y715" s="16">
        <f t="shared" si="24"/>
        <v>-18829</v>
      </c>
    </row>
    <row r="716" spans="2:25" x14ac:dyDescent="0.2">
      <c r="B716">
        <v>18380</v>
      </c>
      <c r="T716" t="s">
        <v>40</v>
      </c>
      <c r="U716" s="1">
        <f>SUMIFS(Data!E:E,Data!B:B,'DATA PREPPING'!$B$5,Data!A:A,'DATA PREPPING'!$B$18,Data!C:C,'DATA PREPPING'!T716)</f>
        <v>293033</v>
      </c>
      <c r="W716" s="15" t="e">
        <f t="shared" si="23"/>
        <v>#DIV/0!</v>
      </c>
      <c r="X716" s="16">
        <f>AVERAGEIFS(Data!F:F,Data!B:B,'DATA PREPPING'!$B$5,Data!A:A,'DATA PREPPING'!$B$18,Data!C:C,'DATA PREPPING'!T716)</f>
        <v>23771</v>
      </c>
      <c r="Y716" s="16">
        <f t="shared" si="24"/>
        <v>-23771</v>
      </c>
    </row>
    <row r="717" spans="2:25" x14ac:dyDescent="0.2">
      <c r="B717">
        <v>22154</v>
      </c>
      <c r="T717" t="s">
        <v>41</v>
      </c>
      <c r="U717" s="1">
        <f>SUMIFS(Data!E:E,Data!B:B,'DATA PREPPING'!$B$5,Data!A:A,'DATA PREPPING'!$B$18,Data!C:C,'DATA PREPPING'!T717)</f>
        <v>1178456</v>
      </c>
      <c r="W717" s="15" t="e">
        <f t="shared" si="23"/>
        <v>#DIV/0!</v>
      </c>
      <c r="X717" s="16">
        <f>AVERAGEIFS(Data!F:F,Data!B:B,'DATA PREPPING'!$B$5,Data!A:A,'DATA PREPPING'!$B$18,Data!C:C,'DATA PREPPING'!T717)</f>
        <v>23001</v>
      </c>
      <c r="Y717" s="16">
        <f t="shared" si="24"/>
        <v>-23001</v>
      </c>
    </row>
    <row r="718" spans="2:25" x14ac:dyDescent="0.2">
      <c r="B718">
        <v>21078</v>
      </c>
      <c r="T718" t="s">
        <v>42</v>
      </c>
      <c r="U718" s="1">
        <f>SUMIFS(Data!E:E,Data!B:B,'DATA PREPPING'!$B$5,Data!A:A,'DATA PREPPING'!$B$18,Data!C:C,'DATA PREPPING'!T718)</f>
        <v>133375</v>
      </c>
      <c r="W718" s="15" t="e">
        <f t="shared" si="23"/>
        <v>#DIV/0!</v>
      </c>
      <c r="X718" s="16">
        <f>AVERAGEIFS(Data!F:F,Data!B:B,'DATA PREPPING'!$B$5,Data!A:A,'DATA PREPPING'!$B$18,Data!C:C,'DATA PREPPING'!T718)</f>
        <v>21580</v>
      </c>
      <c r="Y718" s="16">
        <f t="shared" si="24"/>
        <v>-21580</v>
      </c>
    </row>
    <row r="719" spans="2:25" x14ac:dyDescent="0.2">
      <c r="B719">
        <v>18131</v>
      </c>
      <c r="T719" t="s">
        <v>43</v>
      </c>
      <c r="U719" s="1">
        <f>SUMIFS(Data!E:E,Data!B:B,'DATA PREPPING'!$B$5,Data!A:A,'DATA PREPPING'!$B$18,Data!C:C,'DATA PREPPING'!T719)</f>
        <v>25985</v>
      </c>
      <c r="W719" s="15" t="e">
        <f t="shared" si="23"/>
        <v>#DIV/0!</v>
      </c>
      <c r="X719" s="16">
        <f>AVERAGEIFS(Data!F:F,Data!B:B,'DATA PREPPING'!$B$5,Data!A:A,'DATA PREPPING'!$B$18,Data!C:C,'DATA PREPPING'!T719)</f>
        <v>26068</v>
      </c>
      <c r="Y719" s="16">
        <f t="shared" si="24"/>
        <v>-26068</v>
      </c>
    </row>
    <row r="720" spans="2:25" x14ac:dyDescent="0.2">
      <c r="B720">
        <v>34061</v>
      </c>
      <c r="T720" t="s">
        <v>44</v>
      </c>
      <c r="U720" s="1">
        <f>SUMIFS(Data!E:E,Data!B:B,'DATA PREPPING'!$B$5,Data!A:A,'DATA PREPPING'!$B$18,Data!C:C,'DATA PREPPING'!T720)</f>
        <v>322216</v>
      </c>
      <c r="W720" s="15" t="e">
        <f t="shared" si="23"/>
        <v>#DIV/0!</v>
      </c>
      <c r="X720" s="16">
        <f>AVERAGEIFS(Data!F:F,Data!B:B,'DATA PREPPING'!$B$5,Data!A:A,'DATA PREPPING'!$B$18,Data!C:C,'DATA PREPPING'!T720)</f>
        <v>22634</v>
      </c>
      <c r="Y720" s="16">
        <f t="shared" si="24"/>
        <v>-22634</v>
      </c>
    </row>
    <row r="721" spans="2:25" x14ac:dyDescent="0.2">
      <c r="B721">
        <v>24729</v>
      </c>
      <c r="T721" t="s">
        <v>45</v>
      </c>
      <c r="U721" s="1">
        <f>SUMIFS(Data!E:E,Data!B:B,'DATA PREPPING'!$B$5,Data!A:A,'DATA PREPPING'!$B$18,Data!C:C,'DATA PREPPING'!T721)</f>
        <v>255412</v>
      </c>
      <c r="W721" s="15" t="e">
        <f t="shared" si="23"/>
        <v>#DIV/0!</v>
      </c>
      <c r="X721" s="16">
        <f>AVERAGEIFS(Data!F:F,Data!B:B,'DATA PREPPING'!$B$5,Data!A:A,'DATA PREPPING'!$B$18,Data!C:C,'DATA PREPPING'!T721)</f>
        <v>26657</v>
      </c>
      <c r="Y721" s="16">
        <f t="shared" si="24"/>
        <v>-26657</v>
      </c>
    </row>
    <row r="722" spans="2:25" x14ac:dyDescent="0.2">
      <c r="B722">
        <v>28639</v>
      </c>
      <c r="T722" t="s">
        <v>46</v>
      </c>
      <c r="U722" s="1">
        <f>SUMIFS(Data!E:E,Data!B:B,'DATA PREPPING'!$B$5,Data!A:A,'DATA PREPPING'!$B$18,Data!C:C,'DATA PREPPING'!T722)</f>
        <v>61253</v>
      </c>
      <c r="W722" s="15" t="e">
        <f t="shared" si="23"/>
        <v>#DIV/0!</v>
      </c>
      <c r="X722" s="16">
        <f>AVERAGEIFS(Data!F:F,Data!B:B,'DATA PREPPING'!$B$5,Data!A:A,'DATA PREPPING'!$B$18,Data!C:C,'DATA PREPPING'!T722)</f>
        <v>18945</v>
      </c>
      <c r="Y722" s="16">
        <f t="shared" si="24"/>
        <v>-18945</v>
      </c>
    </row>
    <row r="723" spans="2:25" x14ac:dyDescent="0.2">
      <c r="B723">
        <v>19988</v>
      </c>
      <c r="T723" t="s">
        <v>47</v>
      </c>
      <c r="U723" s="1">
        <f>SUMIFS(Data!E:E,Data!B:B,'DATA PREPPING'!$B$5,Data!A:A,'DATA PREPPING'!$B$18,Data!C:C,'DATA PREPPING'!T723)</f>
        <v>227495</v>
      </c>
      <c r="W723" s="15" t="e">
        <f t="shared" si="23"/>
        <v>#DIV/0!</v>
      </c>
      <c r="X723" s="16">
        <f>AVERAGEIFS(Data!F:F,Data!B:B,'DATA PREPPING'!$B$5,Data!A:A,'DATA PREPPING'!$B$18,Data!C:C,'DATA PREPPING'!T723)</f>
        <v>19473</v>
      </c>
      <c r="Y723" s="16">
        <f t="shared" si="24"/>
        <v>-19473</v>
      </c>
    </row>
    <row r="724" spans="2:25" x14ac:dyDescent="0.2">
      <c r="B724">
        <v>36986</v>
      </c>
      <c r="T724" t="s">
        <v>48</v>
      </c>
      <c r="U724" s="1">
        <f>SUMIFS(Data!E:E,Data!B:B,'DATA PREPPING'!$B$5,Data!A:A,'DATA PREPPING'!$B$18,Data!C:C,'DATA PREPPING'!T724)</f>
        <v>32312</v>
      </c>
      <c r="W724" s="15" t="e">
        <f t="shared" si="23"/>
        <v>#DIV/0!</v>
      </c>
      <c r="X724" s="16">
        <f>AVERAGEIFS(Data!F:F,Data!B:B,'DATA PREPPING'!$B$5,Data!A:A,'DATA PREPPING'!$B$18,Data!C:C,'DATA PREPPING'!T724)</f>
        <v>23041</v>
      </c>
      <c r="Y724" s="16">
        <f t="shared" si="24"/>
        <v>-23041</v>
      </c>
    </row>
    <row r="725" spans="2:25" x14ac:dyDescent="0.2">
      <c r="B725">
        <v>21462</v>
      </c>
      <c r="T725" t="s">
        <v>1</v>
      </c>
      <c r="U725" s="1">
        <f>SUMIFS(Data!E:E,Data!B:B,'DATA PREPPING'!$B$5,Data!A:A,'DATA PREPPING'!$B$18,Data!C:C,'DATA PREPPING'!T725)</f>
        <v>178057</v>
      </c>
      <c r="W725" s="15" t="e">
        <f t="shared" si="23"/>
        <v>#DIV/0!</v>
      </c>
      <c r="X725" s="16">
        <f>AVERAGEIFS(Data!F:F,Data!B:B,'DATA PREPPING'!$B$5,Data!A:A,'DATA PREPPING'!$B$18,Data!C:C,'DATA PREPPING'!T725)</f>
        <v>18554</v>
      </c>
      <c r="Y725" s="16">
        <f t="shared" si="24"/>
        <v>-18554</v>
      </c>
    </row>
    <row r="726" spans="2:25" x14ac:dyDescent="0.2">
      <c r="B726">
        <v>19193</v>
      </c>
      <c r="T726" t="s">
        <v>2</v>
      </c>
      <c r="U726" s="1">
        <f>SUMIFS(Data!E:E,Data!B:B,'DATA PREPPING'!$B$5,Data!A:A,'DATA PREPPING'!$B$18,Data!C:C,'DATA PREPPING'!T726)</f>
        <v>274985</v>
      </c>
      <c r="W726" s="15" t="e">
        <f t="shared" si="23"/>
        <v>#DIV/0!</v>
      </c>
      <c r="X726" s="16">
        <f>AVERAGEIFS(Data!F:F,Data!B:B,'DATA PREPPING'!$B$5,Data!A:A,'DATA PREPPING'!$B$18,Data!C:C,'DATA PREPPING'!T726)</f>
        <v>26810</v>
      </c>
      <c r="Y726" s="16">
        <f t="shared" si="24"/>
        <v>-26810</v>
      </c>
    </row>
    <row r="727" spans="2:25" x14ac:dyDescent="0.2">
      <c r="B727">
        <v>21027</v>
      </c>
      <c r="T727" t="s">
        <v>3</v>
      </c>
      <c r="U727" s="1">
        <f>SUMIFS(Data!E:E,Data!B:B,'DATA PREPPING'!$B$5,Data!A:A,'DATA PREPPING'!$B$18,Data!C:C,'DATA PREPPING'!T727)</f>
        <v>106295</v>
      </c>
      <c r="W727" s="15" t="e">
        <f t="shared" si="23"/>
        <v>#DIV/0!</v>
      </c>
      <c r="X727" s="16">
        <f>AVERAGEIFS(Data!F:F,Data!B:B,'DATA PREPPING'!$B$5,Data!A:A,'DATA PREPPING'!$B$18,Data!C:C,'DATA PREPPING'!T727)</f>
        <v>18414</v>
      </c>
      <c r="Y727" s="16">
        <f t="shared" si="24"/>
        <v>-18414</v>
      </c>
    </row>
    <row r="728" spans="2:25" x14ac:dyDescent="0.2">
      <c r="B728">
        <v>19310</v>
      </c>
      <c r="T728" t="s">
        <v>4</v>
      </c>
      <c r="U728" s="1">
        <f>SUMIFS(Data!E:E,Data!B:B,'DATA PREPPING'!$B$5,Data!A:A,'DATA PREPPING'!$B$18,Data!C:C,'DATA PREPPING'!T728)</f>
        <v>1482600</v>
      </c>
      <c r="W728" s="15" t="e">
        <f t="shared" si="23"/>
        <v>#DIV/0!</v>
      </c>
      <c r="X728" s="16">
        <f>AVERAGEIFS(Data!F:F,Data!B:B,'DATA PREPPING'!$B$5,Data!A:A,'DATA PREPPING'!$B$18,Data!C:C,'DATA PREPPING'!T728)</f>
        <v>36090</v>
      </c>
      <c r="Y728" s="16">
        <f t="shared" si="24"/>
        <v>-36090</v>
      </c>
    </row>
    <row r="729" spans="2:25" x14ac:dyDescent="0.2">
      <c r="B729">
        <v>24338</v>
      </c>
      <c r="T729" t="s">
        <v>5</v>
      </c>
      <c r="U729" s="1">
        <f>SUMIFS(Data!E:E,Data!B:B,'DATA PREPPING'!$B$5,Data!A:A,'DATA PREPPING'!$B$18,Data!C:C,'DATA PREPPING'!T729)</f>
        <v>271680</v>
      </c>
      <c r="W729" s="15" t="e">
        <f t="shared" si="23"/>
        <v>#DIV/0!</v>
      </c>
      <c r="X729" s="16">
        <f>AVERAGEIFS(Data!F:F,Data!B:B,'DATA PREPPING'!$B$5,Data!A:A,'DATA PREPPING'!$B$18,Data!C:C,'DATA PREPPING'!T729)</f>
        <v>28424</v>
      </c>
      <c r="Y729" s="16">
        <f t="shared" si="24"/>
        <v>-28424</v>
      </c>
    </row>
    <row r="730" spans="2:25" x14ac:dyDescent="0.2">
      <c r="B730">
        <v>22945</v>
      </c>
      <c r="T730" t="s">
        <v>6</v>
      </c>
      <c r="U730" s="1">
        <f>SUMIFS(Data!E:E,Data!B:B,'DATA PREPPING'!$B$5,Data!A:A,'DATA PREPPING'!$B$18,Data!C:C,'DATA PREPPING'!T730)</f>
        <v>117365</v>
      </c>
      <c r="W730" s="15" t="e">
        <f t="shared" si="23"/>
        <v>#DIV/0!</v>
      </c>
      <c r="X730" s="16">
        <f>AVERAGEIFS(Data!F:F,Data!B:B,'DATA PREPPING'!$B$5,Data!A:A,'DATA PREPPING'!$B$18,Data!C:C,'DATA PREPPING'!T730)</f>
        <v>26295</v>
      </c>
      <c r="Y730" s="16">
        <f t="shared" si="24"/>
        <v>-26295</v>
      </c>
    </row>
    <row r="731" spans="2:25" x14ac:dyDescent="0.2">
      <c r="B731">
        <v>24733</v>
      </c>
      <c r="T731" t="s">
        <v>7</v>
      </c>
      <c r="U731" s="1">
        <f>SUMIFS(Data!E:E,Data!B:B,'DATA PREPPING'!$B$5,Data!A:A,'DATA PREPPING'!$B$18,Data!C:C,'DATA PREPPING'!T731)</f>
        <v>41103</v>
      </c>
      <c r="W731" s="15" t="e">
        <f t="shared" si="23"/>
        <v>#DIV/0!</v>
      </c>
      <c r="X731" s="16">
        <f>AVERAGEIFS(Data!F:F,Data!B:B,'DATA PREPPING'!$B$5,Data!A:A,'DATA PREPPING'!$B$18,Data!C:C,'DATA PREPPING'!T731)</f>
        <v>22228</v>
      </c>
      <c r="Y731" s="16">
        <f t="shared" si="24"/>
        <v>-22228</v>
      </c>
    </row>
    <row r="732" spans="2:25" x14ac:dyDescent="0.2">
      <c r="B732">
        <v>19677</v>
      </c>
      <c r="T732" t="s">
        <v>8</v>
      </c>
      <c r="U732" s="1">
        <f>SUMIFS(Data!E:E,Data!B:B,'DATA PREPPING'!$B$5,Data!A:A,'DATA PREPPING'!$B$18,Data!C:C,'DATA PREPPING'!T732)</f>
        <v>1007574</v>
      </c>
      <c r="W732" s="15" t="e">
        <f t="shared" si="23"/>
        <v>#DIV/0!</v>
      </c>
      <c r="X732" s="16">
        <f>AVERAGEIFS(Data!F:F,Data!B:B,'DATA PREPPING'!$B$5,Data!A:A,'DATA PREPPING'!$B$18,Data!C:C,'DATA PREPPING'!T732)</f>
        <v>27709</v>
      </c>
      <c r="Y732" s="16">
        <f t="shared" si="24"/>
        <v>-27709</v>
      </c>
    </row>
    <row r="733" spans="2:25" x14ac:dyDescent="0.2">
      <c r="B733">
        <v>18829</v>
      </c>
      <c r="T733" t="s">
        <v>9</v>
      </c>
      <c r="U733" s="1">
        <f>SUMIFS(Data!E:E,Data!B:B,'DATA PREPPING'!$B$5,Data!A:A,'DATA PREPPING'!$B$18,Data!C:C,'DATA PREPPING'!T733)</f>
        <v>414059</v>
      </c>
      <c r="W733" s="15" t="e">
        <f t="shared" si="23"/>
        <v>#DIV/0!</v>
      </c>
      <c r="X733" s="16">
        <f>AVERAGEIFS(Data!F:F,Data!B:B,'DATA PREPPING'!$B$5,Data!A:A,'DATA PREPPING'!$B$18,Data!C:C,'DATA PREPPING'!T733)</f>
        <v>22009</v>
      </c>
      <c r="Y733" s="16">
        <f t="shared" si="24"/>
        <v>-22009</v>
      </c>
    </row>
    <row r="734" spans="2:25" x14ac:dyDescent="0.2">
      <c r="B734">
        <v>23771</v>
      </c>
      <c r="T734" t="s">
        <v>10</v>
      </c>
      <c r="U734" s="1">
        <f>SUMIFS(Data!E:E,Data!B:B,'DATA PREPPING'!$B$5,Data!A:A,'DATA PREPPING'!$B$18,Data!C:C,'DATA PREPPING'!T734)</f>
        <v>74574</v>
      </c>
      <c r="W734" s="15" t="e">
        <f t="shared" si="23"/>
        <v>#DIV/0!</v>
      </c>
      <c r="X734" s="16">
        <f>AVERAGEIFS(Data!F:F,Data!B:B,'DATA PREPPING'!$B$5,Data!A:A,'DATA PREPPING'!$B$18,Data!C:C,'DATA PREPPING'!T734)</f>
        <v>18637</v>
      </c>
      <c r="Y734" s="16">
        <f t="shared" si="24"/>
        <v>-18637</v>
      </c>
    </row>
    <row r="735" spans="2:25" x14ac:dyDescent="0.2">
      <c r="B735">
        <v>23001</v>
      </c>
      <c r="T735" t="s">
        <v>11</v>
      </c>
      <c r="U735" s="1">
        <f>SUMIFS(Data!E:E,Data!B:B,'DATA PREPPING'!$B$5,Data!A:A,'DATA PREPPING'!$B$18,Data!C:C,'DATA PREPPING'!T735)</f>
        <v>462216</v>
      </c>
      <c r="W735" s="15" t="e">
        <f t="shared" si="23"/>
        <v>#DIV/0!</v>
      </c>
      <c r="X735" s="16">
        <f>AVERAGEIFS(Data!F:F,Data!B:B,'DATA PREPPING'!$B$5,Data!A:A,'DATA PREPPING'!$B$18,Data!C:C,'DATA PREPPING'!T735)</f>
        <v>25054</v>
      </c>
      <c r="Y735" s="16">
        <f t="shared" si="24"/>
        <v>-25054</v>
      </c>
    </row>
    <row r="736" spans="2:25" x14ac:dyDescent="0.2">
      <c r="B736">
        <v>21580</v>
      </c>
      <c r="T736" t="s">
        <v>12</v>
      </c>
      <c r="U736" s="1">
        <f>SUMIFS(Data!E:E,Data!B:B,'DATA PREPPING'!$B$5,Data!A:A,'DATA PREPPING'!$B$18,Data!C:C,'DATA PREPPING'!T736)</f>
        <v>263892</v>
      </c>
      <c r="W736" s="15" t="e">
        <f t="shared" si="23"/>
        <v>#DIV/0!</v>
      </c>
      <c r="X736" s="16">
        <f>AVERAGEIFS(Data!F:F,Data!B:B,'DATA PREPPING'!$B$5,Data!A:A,'DATA PREPPING'!$B$18,Data!C:C,'DATA PREPPING'!T736)</f>
        <v>20493</v>
      </c>
      <c r="Y736" s="16">
        <f t="shared" si="24"/>
        <v>-20493</v>
      </c>
    </row>
    <row r="737" spans="2:25" x14ac:dyDescent="0.2">
      <c r="B737">
        <v>26068</v>
      </c>
      <c r="T737" t="s">
        <v>13</v>
      </c>
      <c r="U737" s="1">
        <f>SUMIFS(Data!E:E,Data!B:B,'DATA PREPPING'!$B$5,Data!A:A,'DATA PREPPING'!$B$18,Data!C:C,'DATA PREPPING'!T737)</f>
        <v>118383</v>
      </c>
      <c r="W737" s="15" t="e">
        <f t="shared" si="23"/>
        <v>#DIV/0!</v>
      </c>
      <c r="X737" s="16">
        <f>AVERAGEIFS(Data!F:F,Data!B:B,'DATA PREPPING'!$B$5,Data!A:A,'DATA PREPPING'!$B$18,Data!C:C,'DATA PREPPING'!T737)</f>
        <v>18002</v>
      </c>
      <c r="Y737" s="16">
        <f t="shared" si="24"/>
        <v>-18002</v>
      </c>
    </row>
    <row r="738" spans="2:25" x14ac:dyDescent="0.2">
      <c r="B738">
        <v>22634</v>
      </c>
      <c r="T738" t="s">
        <v>14</v>
      </c>
      <c r="U738" s="1">
        <f>SUMIFS(Data!E:E,Data!B:B,'DATA PREPPING'!$B$5,Data!A:A,'DATA PREPPING'!$B$18,Data!C:C,'DATA PREPPING'!T738)</f>
        <v>110526</v>
      </c>
      <c r="W738" s="15" t="e">
        <f t="shared" si="23"/>
        <v>#DIV/0!</v>
      </c>
      <c r="X738" s="16">
        <f>AVERAGEIFS(Data!F:F,Data!B:B,'DATA PREPPING'!$B$5,Data!A:A,'DATA PREPPING'!$B$18,Data!C:C,'DATA PREPPING'!T738)</f>
        <v>18088</v>
      </c>
      <c r="Y738" s="16">
        <f t="shared" si="24"/>
        <v>-18088</v>
      </c>
    </row>
    <row r="739" spans="2:25" x14ac:dyDescent="0.2">
      <c r="B739">
        <v>26657</v>
      </c>
      <c r="T739" t="s">
        <v>15</v>
      </c>
      <c r="U739" s="1">
        <f>SUMIFS(Data!E:E,Data!B:B,'DATA PREPPING'!$B$5,Data!A:A,'DATA PREPPING'!$B$18,Data!C:C,'DATA PREPPING'!T739)</f>
        <v>165335</v>
      </c>
      <c r="W739" s="15" t="e">
        <f t="shared" si="23"/>
        <v>#DIV/0!</v>
      </c>
      <c r="X739" s="16">
        <f>AVERAGEIFS(Data!F:F,Data!B:B,'DATA PREPPING'!$B$5,Data!A:A,'DATA PREPPING'!$B$18,Data!C:C,'DATA PREPPING'!T739)</f>
        <v>19522</v>
      </c>
      <c r="Y739" s="16">
        <f t="shared" si="24"/>
        <v>-19522</v>
      </c>
    </row>
    <row r="740" spans="2:25" x14ac:dyDescent="0.2">
      <c r="B740">
        <v>18945</v>
      </c>
      <c r="T740" t="s">
        <v>16</v>
      </c>
      <c r="U740" s="1">
        <f>SUMIFS(Data!E:E,Data!B:B,'DATA PREPPING'!$B$5,Data!A:A,'DATA PREPPING'!$B$18,Data!C:C,'DATA PREPPING'!T740)</f>
        <v>188383</v>
      </c>
      <c r="W740" s="15" t="e">
        <f t="shared" si="23"/>
        <v>#DIV/0!</v>
      </c>
      <c r="X740" s="16">
        <f>AVERAGEIFS(Data!F:F,Data!B:B,'DATA PREPPING'!$B$5,Data!A:A,'DATA PREPPING'!$B$18,Data!C:C,'DATA PREPPING'!T740)</f>
        <v>22216</v>
      </c>
      <c r="Y740" s="16">
        <f t="shared" si="24"/>
        <v>-22216</v>
      </c>
    </row>
    <row r="741" spans="2:25" x14ac:dyDescent="0.2">
      <c r="B741">
        <v>19473</v>
      </c>
      <c r="T741" t="s">
        <v>17</v>
      </c>
      <c r="U741" s="1">
        <f>SUMIFS(Data!E:E,Data!B:B,'DATA PREPPING'!$B$5,Data!A:A,'DATA PREPPING'!$B$18,Data!C:C,'DATA PREPPING'!T741)</f>
        <v>51781</v>
      </c>
      <c r="W741" s="15" t="e">
        <f t="shared" si="23"/>
        <v>#DIV/0!</v>
      </c>
      <c r="X741" s="16">
        <f>AVERAGEIFS(Data!F:F,Data!B:B,'DATA PREPPING'!$B$5,Data!A:A,'DATA PREPPING'!$B$18,Data!C:C,'DATA PREPPING'!T741)</f>
        <v>25112</v>
      </c>
      <c r="Y741" s="16">
        <f t="shared" si="24"/>
        <v>-25112</v>
      </c>
    </row>
    <row r="742" spans="2:25" x14ac:dyDescent="0.2">
      <c r="B742">
        <v>23041</v>
      </c>
      <c r="T742" t="s">
        <v>18</v>
      </c>
      <c r="U742" s="1">
        <f>SUMIFS(Data!E:E,Data!B:B,'DATA PREPPING'!$B$5,Data!A:A,'DATA PREPPING'!$B$18,Data!C:C,'DATA PREPPING'!T742)</f>
        <v>210848</v>
      </c>
      <c r="W742" s="15" t="e">
        <f t="shared" si="23"/>
        <v>#DIV/0!</v>
      </c>
      <c r="X742" s="16">
        <f>AVERAGEIFS(Data!F:F,Data!B:B,'DATA PREPPING'!$B$5,Data!A:A,'DATA PREPPING'!$B$18,Data!C:C,'DATA PREPPING'!T742)</f>
        <v>26383</v>
      </c>
      <c r="Y742" s="16">
        <f t="shared" si="24"/>
        <v>-26383</v>
      </c>
    </row>
    <row r="743" spans="2:25" x14ac:dyDescent="0.2">
      <c r="B743">
        <v>18554</v>
      </c>
      <c r="T743" t="s">
        <v>19</v>
      </c>
      <c r="U743" s="1">
        <f>SUMIFS(Data!E:E,Data!B:B,'DATA PREPPING'!$B$5,Data!A:A,'DATA PREPPING'!$B$18,Data!C:C,'DATA PREPPING'!T743)</f>
        <v>262049</v>
      </c>
      <c r="W743" s="15" t="e">
        <f t="shared" si="23"/>
        <v>#DIV/0!</v>
      </c>
      <c r="X743" s="16">
        <f>AVERAGEIFS(Data!F:F,Data!B:B,'DATA PREPPING'!$B$5,Data!A:A,'DATA PREPPING'!$B$18,Data!C:C,'DATA PREPPING'!T743)</f>
        <v>30457</v>
      </c>
      <c r="Y743" s="16">
        <f t="shared" si="24"/>
        <v>-30457</v>
      </c>
    </row>
    <row r="744" spans="2:25" x14ac:dyDescent="0.2">
      <c r="B744">
        <v>26810</v>
      </c>
      <c r="T744" t="s">
        <v>20</v>
      </c>
      <c r="U744" s="1">
        <f>SUMIFS(Data!E:E,Data!B:B,'DATA PREPPING'!$B$5,Data!A:A,'DATA PREPPING'!$B$18,Data!C:C,'DATA PREPPING'!T744)</f>
        <v>323435</v>
      </c>
      <c r="W744" s="15" t="e">
        <f t="shared" si="23"/>
        <v>#DIV/0!</v>
      </c>
      <c r="X744" s="16">
        <f>AVERAGEIFS(Data!F:F,Data!B:B,'DATA PREPPING'!$B$5,Data!A:A,'DATA PREPPING'!$B$18,Data!C:C,'DATA PREPPING'!T744)</f>
        <v>22254</v>
      </c>
      <c r="Y744" s="16">
        <f t="shared" si="24"/>
        <v>-22254</v>
      </c>
    </row>
    <row r="745" spans="2:25" x14ac:dyDescent="0.2">
      <c r="B745">
        <v>18414</v>
      </c>
      <c r="T745" t="s">
        <v>21</v>
      </c>
      <c r="U745" s="1">
        <f>SUMIFS(Data!E:E,Data!B:B,'DATA PREPPING'!$B$5,Data!A:A,'DATA PREPPING'!$B$18,Data!C:C,'DATA PREPPING'!T745)</f>
        <v>204519</v>
      </c>
      <c r="W745" s="15" t="e">
        <f t="shared" si="23"/>
        <v>#DIV/0!</v>
      </c>
      <c r="X745" s="16">
        <f>AVERAGEIFS(Data!F:F,Data!B:B,'DATA PREPPING'!$B$5,Data!A:A,'DATA PREPPING'!$B$18,Data!C:C,'DATA PREPPING'!T745)</f>
        <v>24167</v>
      </c>
      <c r="Y745" s="16">
        <f t="shared" si="24"/>
        <v>-24167</v>
      </c>
    </row>
    <row r="746" spans="2:25" x14ac:dyDescent="0.2">
      <c r="B746">
        <v>36090</v>
      </c>
      <c r="T746" t="s">
        <v>22</v>
      </c>
      <c r="U746" s="1">
        <f>SUMIFS(Data!E:E,Data!B:B,'DATA PREPPING'!$B$5,Data!A:A,'DATA PREPPING'!$B$18,Data!C:C,'DATA PREPPING'!T746)</f>
        <v>118107</v>
      </c>
      <c r="W746" s="15" t="e">
        <f t="shared" si="23"/>
        <v>#DIV/0!</v>
      </c>
      <c r="X746" s="16">
        <f>AVERAGEIFS(Data!F:F,Data!B:B,'DATA PREPPING'!$B$5,Data!A:A,'DATA PREPPING'!$B$18,Data!C:C,'DATA PREPPING'!T746)</f>
        <v>18380</v>
      </c>
      <c r="Y746" s="16">
        <f t="shared" si="24"/>
        <v>-18380</v>
      </c>
    </row>
    <row r="747" spans="2:25" x14ac:dyDescent="0.2">
      <c r="B747">
        <v>28424</v>
      </c>
      <c r="T747" t="s">
        <v>23</v>
      </c>
      <c r="U747" s="1">
        <f>SUMIFS(Data!E:E,Data!B:B,'DATA PREPPING'!$B$5,Data!A:A,'DATA PREPPING'!$B$18,Data!C:C,'DATA PREPPING'!T747)</f>
        <v>253244</v>
      </c>
      <c r="W747" s="15" t="e">
        <f t="shared" si="23"/>
        <v>#DIV/0!</v>
      </c>
      <c r="X747" s="16">
        <f>AVERAGEIFS(Data!F:F,Data!B:B,'DATA PREPPING'!$B$5,Data!A:A,'DATA PREPPING'!$B$18,Data!C:C,'DATA PREPPING'!T747)</f>
        <v>22154</v>
      </c>
      <c r="Y747" s="16">
        <f t="shared" si="24"/>
        <v>-22154</v>
      </c>
    </row>
    <row r="748" spans="2:25" x14ac:dyDescent="0.2">
      <c r="B748">
        <v>26295</v>
      </c>
      <c r="T748" t="s">
        <v>24</v>
      </c>
      <c r="U748" s="1">
        <f>SUMIFS(Data!E:E,Data!B:B,'DATA PREPPING'!$B$5,Data!A:A,'DATA PREPPING'!$B$18,Data!C:C,'DATA PREPPING'!T748)</f>
        <v>58811</v>
      </c>
      <c r="W748" s="15" t="e">
        <f t="shared" si="23"/>
        <v>#DIV/0!</v>
      </c>
      <c r="X748" s="16">
        <f>AVERAGEIFS(Data!F:F,Data!B:B,'DATA PREPPING'!$B$5,Data!A:A,'DATA PREPPING'!$B$18,Data!C:C,'DATA PREPPING'!T748)</f>
        <v>21078</v>
      </c>
      <c r="Y748" s="16">
        <f t="shared" si="24"/>
        <v>-21078</v>
      </c>
    </row>
    <row r="749" spans="2:25" x14ac:dyDescent="0.2">
      <c r="B749">
        <v>22228</v>
      </c>
      <c r="T749" t="s">
        <v>25</v>
      </c>
      <c r="U749" s="1">
        <f>SUMIFS(Data!E:E,Data!B:B,'DATA PREPPING'!$B$5,Data!A:A,'DATA PREPPING'!$B$18,Data!C:C,'DATA PREPPING'!T749)</f>
        <v>79529</v>
      </c>
      <c r="W749" s="15" t="e">
        <f t="shared" si="23"/>
        <v>#DIV/0!</v>
      </c>
      <c r="X749" s="16">
        <f>AVERAGEIFS(Data!F:F,Data!B:B,'DATA PREPPING'!$B$5,Data!A:A,'DATA PREPPING'!$B$18,Data!C:C,'DATA PREPPING'!T749)</f>
        <v>18131</v>
      </c>
      <c r="Y749" s="16">
        <f t="shared" si="24"/>
        <v>-18131</v>
      </c>
    </row>
    <row r="750" spans="2:25" x14ac:dyDescent="0.2">
      <c r="B750">
        <v>27709</v>
      </c>
      <c r="T750" t="s">
        <v>26</v>
      </c>
      <c r="U750" s="1">
        <f>SUMIFS(Data!E:E,Data!B:B,'DATA PREPPING'!$B$5,Data!A:A,'DATA PREPPING'!$B$18,Data!C:C,'DATA PREPPING'!T750)</f>
        <v>255447</v>
      </c>
      <c r="W750" s="15" t="e">
        <f t="shared" si="23"/>
        <v>#DIV/0!</v>
      </c>
      <c r="X750" s="16">
        <f>AVERAGEIFS(Data!F:F,Data!B:B,'DATA PREPPING'!$B$5,Data!A:A,'DATA PREPPING'!$B$18,Data!C:C,'DATA PREPPING'!T750)</f>
        <v>34061</v>
      </c>
      <c r="Y750" s="16">
        <f t="shared" si="24"/>
        <v>-34061</v>
      </c>
    </row>
    <row r="751" spans="2:25" x14ac:dyDescent="0.2">
      <c r="B751">
        <v>22009</v>
      </c>
      <c r="T751" t="s">
        <v>27</v>
      </c>
      <c r="U751" s="1">
        <f>SUMIFS(Data!E:E,Data!B:B,'DATA PREPPING'!$B$5,Data!A:A,'DATA PREPPING'!$B$18,Data!C:C,'DATA PREPPING'!T751)</f>
        <v>57132</v>
      </c>
      <c r="W751" s="15" t="e">
        <f t="shared" si="23"/>
        <v>#DIV/0!</v>
      </c>
      <c r="X751" s="16">
        <f>AVERAGEIFS(Data!F:F,Data!B:B,'DATA PREPPING'!$B$5,Data!A:A,'DATA PREPPING'!$B$18,Data!C:C,'DATA PREPPING'!T751)</f>
        <v>24729</v>
      </c>
      <c r="Y751" s="16">
        <f t="shared" si="24"/>
        <v>-24729</v>
      </c>
    </row>
    <row r="752" spans="2:25" x14ac:dyDescent="0.2">
      <c r="B752">
        <v>18637</v>
      </c>
      <c r="T752" t="s">
        <v>28</v>
      </c>
      <c r="U752" s="1">
        <f>SUMIFS(Data!E:E,Data!B:B,'DATA PREPPING'!$B$5,Data!A:A,'DATA PREPPING'!$B$18,Data!C:C,'DATA PREPPING'!T752)</f>
        <v>281546</v>
      </c>
      <c r="W752" s="15" t="e">
        <f t="shared" si="23"/>
        <v>#DIV/0!</v>
      </c>
      <c r="X752" s="16">
        <f>AVERAGEIFS(Data!F:F,Data!B:B,'DATA PREPPING'!$B$5,Data!A:A,'DATA PREPPING'!$B$18,Data!C:C,'DATA PREPPING'!T752)</f>
        <v>28639</v>
      </c>
      <c r="Y752" s="16">
        <f t="shared" si="24"/>
        <v>-28639</v>
      </c>
    </row>
    <row r="753" spans="2:25" x14ac:dyDescent="0.2">
      <c r="B753">
        <v>25054</v>
      </c>
      <c r="T753" t="s">
        <v>29</v>
      </c>
      <c r="U753" s="1">
        <f>SUMIFS(Data!E:E,Data!B:B,'DATA PREPPING'!$B$5,Data!A:A,'DATA PREPPING'!$B$18,Data!C:C,'DATA PREPPING'!T753)</f>
        <v>78539</v>
      </c>
      <c r="W753" s="15" t="e">
        <f t="shared" si="23"/>
        <v>#DIV/0!</v>
      </c>
      <c r="X753" s="16">
        <f>AVERAGEIFS(Data!F:F,Data!B:B,'DATA PREPPING'!$B$5,Data!A:A,'DATA PREPPING'!$B$18,Data!C:C,'DATA PREPPING'!T753)</f>
        <v>19988</v>
      </c>
      <c r="Y753" s="16">
        <f t="shared" si="24"/>
        <v>-19988</v>
      </c>
    </row>
    <row r="754" spans="2:25" x14ac:dyDescent="0.2">
      <c r="B754">
        <v>20493</v>
      </c>
      <c r="T754" t="s">
        <v>30</v>
      </c>
      <c r="U754" s="1">
        <f>SUMIFS(Data!E:E,Data!B:B,'DATA PREPPING'!$B$5,Data!A:A,'DATA PREPPING'!$B$18,Data!C:C,'DATA PREPPING'!T754)</f>
        <v>632760</v>
      </c>
      <c r="W754" s="15" t="e">
        <f t="shared" si="23"/>
        <v>#DIV/0!</v>
      </c>
      <c r="X754" s="16">
        <f>AVERAGEIFS(Data!F:F,Data!B:B,'DATA PREPPING'!$B$5,Data!A:A,'DATA PREPPING'!$B$18,Data!C:C,'DATA PREPPING'!T754)</f>
        <v>36986</v>
      </c>
      <c r="Y754" s="16">
        <f t="shared" si="24"/>
        <v>-36986</v>
      </c>
    </row>
    <row r="755" spans="2:25" x14ac:dyDescent="0.2">
      <c r="B755">
        <v>18002</v>
      </c>
      <c r="T755" t="s">
        <v>31</v>
      </c>
      <c r="U755" s="1">
        <f>SUMIFS(Data!E:E,Data!B:B,'DATA PREPPING'!$B$5,Data!A:A,'DATA PREPPING'!$B$18,Data!C:C,'DATA PREPPING'!T755)</f>
        <v>420420</v>
      </c>
      <c r="W755" s="15" t="e">
        <f t="shared" si="23"/>
        <v>#DIV/0!</v>
      </c>
      <c r="X755" s="16">
        <f>AVERAGEIFS(Data!F:F,Data!B:B,'DATA PREPPING'!$B$5,Data!A:A,'DATA PREPPING'!$B$18,Data!C:C,'DATA PREPPING'!T755)</f>
        <v>21462</v>
      </c>
      <c r="Y755" s="16">
        <f t="shared" si="24"/>
        <v>-21462</v>
      </c>
    </row>
    <row r="756" spans="2:25" x14ac:dyDescent="0.2">
      <c r="B756">
        <v>18088</v>
      </c>
      <c r="T756" t="s">
        <v>32</v>
      </c>
      <c r="U756" s="1">
        <f>SUMIFS(Data!E:E,Data!B:B,'DATA PREPPING'!$B$5,Data!A:A,'DATA PREPPING'!$B$18,Data!C:C,'DATA PREPPING'!T756)</f>
        <v>34228</v>
      </c>
      <c r="W756" s="15" t="e">
        <f t="shared" si="23"/>
        <v>#DIV/0!</v>
      </c>
      <c r="X756" s="16">
        <f>AVERAGEIFS(Data!F:F,Data!B:B,'DATA PREPPING'!$B$5,Data!A:A,'DATA PREPPING'!$B$18,Data!C:C,'DATA PREPPING'!T756)</f>
        <v>19193</v>
      </c>
      <c r="Y756" s="16">
        <f t="shared" si="24"/>
        <v>-19193</v>
      </c>
    </row>
    <row r="757" spans="2:25" x14ac:dyDescent="0.2">
      <c r="B757">
        <v>19522</v>
      </c>
      <c r="T757" t="s">
        <v>33</v>
      </c>
      <c r="U757" s="1">
        <f>SUMIFS(Data!E:E,Data!B:B,'DATA PREPPING'!$B$5,Data!A:A,'DATA PREPPING'!$B$18,Data!C:C,'DATA PREPPING'!T757)</f>
        <v>466069</v>
      </c>
      <c r="W757" s="15" t="e">
        <f t="shared" si="23"/>
        <v>#DIV/0!</v>
      </c>
      <c r="X757" s="16">
        <f>AVERAGEIFS(Data!F:F,Data!B:B,'DATA PREPPING'!$B$5,Data!A:A,'DATA PREPPING'!$B$18,Data!C:C,'DATA PREPPING'!T757)</f>
        <v>21027</v>
      </c>
      <c r="Y757" s="16">
        <f t="shared" si="24"/>
        <v>-21027</v>
      </c>
    </row>
    <row r="758" spans="2:25" x14ac:dyDescent="0.2">
      <c r="B758">
        <v>22216</v>
      </c>
      <c r="T758" t="s">
        <v>34</v>
      </c>
      <c r="U758" s="1">
        <f>SUMIFS(Data!E:E,Data!B:B,'DATA PREPPING'!$B$5,Data!A:A,'DATA PREPPING'!$B$18,Data!C:C,'DATA PREPPING'!T758)</f>
        <v>156230</v>
      </c>
      <c r="W758" s="15" t="e">
        <f t="shared" si="23"/>
        <v>#DIV/0!</v>
      </c>
      <c r="X758" s="16">
        <f>AVERAGEIFS(Data!F:F,Data!B:B,'DATA PREPPING'!$B$5,Data!A:A,'DATA PREPPING'!$B$18,Data!C:C,'DATA PREPPING'!T758)</f>
        <v>19310</v>
      </c>
      <c r="Y758" s="16">
        <f t="shared" si="24"/>
        <v>-19310</v>
      </c>
    </row>
    <row r="759" spans="2:25" x14ac:dyDescent="0.2">
      <c r="B759">
        <v>25112</v>
      </c>
      <c r="T759" t="s">
        <v>35</v>
      </c>
      <c r="U759" s="1">
        <f>SUMIFS(Data!E:E,Data!B:B,'DATA PREPPING'!$B$5,Data!A:A,'DATA PREPPING'!$B$18,Data!C:C,'DATA PREPPING'!T759)</f>
        <v>161570</v>
      </c>
      <c r="W759" s="15" t="e">
        <f t="shared" si="23"/>
        <v>#DIV/0!</v>
      </c>
      <c r="X759" s="16">
        <f>AVERAGEIFS(Data!F:F,Data!B:B,'DATA PREPPING'!$B$5,Data!A:A,'DATA PREPPING'!$B$18,Data!C:C,'DATA PREPPING'!T759)</f>
        <v>24338</v>
      </c>
      <c r="Y759" s="16">
        <f t="shared" si="24"/>
        <v>-24338</v>
      </c>
    </row>
    <row r="760" spans="2:25" x14ac:dyDescent="0.2">
      <c r="B760">
        <v>26383</v>
      </c>
      <c r="T760" t="s">
        <v>36</v>
      </c>
      <c r="U760" s="1">
        <f>SUMIFS(Data!E:E,Data!B:B,'DATA PREPPING'!$B$5,Data!A:A,'DATA PREPPING'!$B$18,Data!C:C,'DATA PREPPING'!T760)</f>
        <v>424092</v>
      </c>
      <c r="W760" s="15" t="e">
        <f t="shared" si="23"/>
        <v>#DIV/0!</v>
      </c>
      <c r="X760" s="16">
        <f>AVERAGEIFS(Data!F:F,Data!B:B,'DATA PREPPING'!$B$5,Data!A:A,'DATA PREPPING'!$B$18,Data!C:C,'DATA PREPPING'!T760)</f>
        <v>22945</v>
      </c>
      <c r="Y760" s="16">
        <f t="shared" si="24"/>
        <v>-22945</v>
      </c>
    </row>
    <row r="761" spans="2:25" x14ac:dyDescent="0.2">
      <c r="B761">
        <v>30457</v>
      </c>
      <c r="T761" t="s">
        <v>37</v>
      </c>
      <c r="U761" s="1">
        <f>SUMIFS(Data!E:E,Data!B:B,'DATA PREPPING'!$B$5,Data!A:A,'DATA PREPPING'!$B$18,Data!C:C,'DATA PREPPING'!T761)</f>
        <v>44621</v>
      </c>
      <c r="W761" s="15" t="e">
        <f t="shared" si="23"/>
        <v>#DIV/0!</v>
      </c>
      <c r="X761" s="16">
        <f>AVERAGEIFS(Data!F:F,Data!B:B,'DATA PREPPING'!$B$5,Data!A:A,'DATA PREPPING'!$B$18,Data!C:C,'DATA PREPPING'!T761)</f>
        <v>24733</v>
      </c>
      <c r="Y761" s="16">
        <f t="shared" si="24"/>
        <v>-24733</v>
      </c>
    </row>
    <row r="762" spans="2:25" x14ac:dyDescent="0.2">
      <c r="B762">
        <v>22254</v>
      </c>
      <c r="T762" t="s">
        <v>38</v>
      </c>
      <c r="U762" s="1">
        <f>SUMIFS(Data!E:E,Data!B:B,'DATA PREPPING'!$B$5,Data!A:A,'DATA PREPPING'!$B$18,Data!C:C,'DATA PREPPING'!T762)</f>
        <v>226959</v>
      </c>
      <c r="W762" s="15" t="e">
        <f t="shared" si="23"/>
        <v>#DIV/0!</v>
      </c>
      <c r="X762" s="16">
        <f>AVERAGEIFS(Data!F:F,Data!B:B,'DATA PREPPING'!$B$5,Data!A:A,'DATA PREPPING'!$B$18,Data!C:C,'DATA PREPPING'!T762)</f>
        <v>19677</v>
      </c>
      <c r="Y762" s="16">
        <f t="shared" si="24"/>
        <v>-19677</v>
      </c>
    </row>
    <row r="763" spans="2:25" x14ac:dyDescent="0.2">
      <c r="B763">
        <v>24167</v>
      </c>
      <c r="T763" t="s">
        <v>39</v>
      </c>
      <c r="U763" s="1">
        <f>SUMIFS(Data!E:E,Data!B:B,'DATA PREPPING'!$B$5,Data!A:A,'DATA PREPPING'!$B$18,Data!C:C,'DATA PREPPING'!T763)</f>
        <v>41000</v>
      </c>
      <c r="W763" s="15" t="e">
        <f t="shared" si="23"/>
        <v>#DIV/0!</v>
      </c>
      <c r="X763" s="16">
        <f>AVERAGEIFS(Data!F:F,Data!B:B,'DATA PREPPING'!$B$5,Data!A:A,'DATA PREPPING'!$B$18,Data!C:C,'DATA PREPPING'!T763)</f>
        <v>18829</v>
      </c>
      <c r="Y763" s="16">
        <f t="shared" si="24"/>
        <v>-18829</v>
      </c>
    </row>
    <row r="764" spans="2:25" x14ac:dyDescent="0.2">
      <c r="B764">
        <v>18380</v>
      </c>
      <c r="T764" t="s">
        <v>40</v>
      </c>
      <c r="U764" s="1">
        <f>SUMIFS(Data!E:E,Data!B:B,'DATA PREPPING'!$B$5,Data!A:A,'DATA PREPPING'!$B$18,Data!C:C,'DATA PREPPING'!T764)</f>
        <v>293033</v>
      </c>
      <c r="W764" s="15" t="e">
        <f t="shared" si="23"/>
        <v>#DIV/0!</v>
      </c>
      <c r="X764" s="16">
        <f>AVERAGEIFS(Data!F:F,Data!B:B,'DATA PREPPING'!$B$5,Data!A:A,'DATA PREPPING'!$B$18,Data!C:C,'DATA PREPPING'!T764)</f>
        <v>23771</v>
      </c>
      <c r="Y764" s="16">
        <f t="shared" si="24"/>
        <v>-23771</v>
      </c>
    </row>
    <row r="765" spans="2:25" x14ac:dyDescent="0.2">
      <c r="B765">
        <v>22154</v>
      </c>
      <c r="T765" t="s">
        <v>41</v>
      </c>
      <c r="U765" s="1">
        <f>SUMIFS(Data!E:E,Data!B:B,'DATA PREPPING'!$B$5,Data!A:A,'DATA PREPPING'!$B$18,Data!C:C,'DATA PREPPING'!T765)</f>
        <v>1178456</v>
      </c>
      <c r="W765" s="15" t="e">
        <f t="shared" si="23"/>
        <v>#DIV/0!</v>
      </c>
      <c r="X765" s="16">
        <f>AVERAGEIFS(Data!F:F,Data!B:B,'DATA PREPPING'!$B$5,Data!A:A,'DATA PREPPING'!$B$18,Data!C:C,'DATA PREPPING'!T765)</f>
        <v>23001</v>
      </c>
      <c r="Y765" s="16">
        <f t="shared" si="24"/>
        <v>-23001</v>
      </c>
    </row>
    <row r="766" spans="2:25" x14ac:dyDescent="0.2">
      <c r="B766">
        <v>21078</v>
      </c>
      <c r="T766" t="s">
        <v>42</v>
      </c>
      <c r="U766" s="1">
        <f>SUMIFS(Data!E:E,Data!B:B,'DATA PREPPING'!$B$5,Data!A:A,'DATA PREPPING'!$B$18,Data!C:C,'DATA PREPPING'!T766)</f>
        <v>133375</v>
      </c>
      <c r="W766" s="15" t="e">
        <f t="shared" si="23"/>
        <v>#DIV/0!</v>
      </c>
      <c r="X766" s="16">
        <f>AVERAGEIFS(Data!F:F,Data!B:B,'DATA PREPPING'!$B$5,Data!A:A,'DATA PREPPING'!$B$18,Data!C:C,'DATA PREPPING'!T766)</f>
        <v>21580</v>
      </c>
      <c r="Y766" s="16">
        <f t="shared" si="24"/>
        <v>-21580</v>
      </c>
    </row>
    <row r="767" spans="2:25" x14ac:dyDescent="0.2">
      <c r="B767">
        <v>18131</v>
      </c>
      <c r="T767" t="s">
        <v>43</v>
      </c>
      <c r="U767" s="1">
        <f>SUMIFS(Data!E:E,Data!B:B,'DATA PREPPING'!$B$5,Data!A:A,'DATA PREPPING'!$B$18,Data!C:C,'DATA PREPPING'!T767)</f>
        <v>25985</v>
      </c>
      <c r="W767" s="15" t="e">
        <f t="shared" si="23"/>
        <v>#DIV/0!</v>
      </c>
      <c r="X767" s="16">
        <f>AVERAGEIFS(Data!F:F,Data!B:B,'DATA PREPPING'!$B$5,Data!A:A,'DATA PREPPING'!$B$18,Data!C:C,'DATA PREPPING'!T767)</f>
        <v>26068</v>
      </c>
      <c r="Y767" s="16">
        <f t="shared" si="24"/>
        <v>-26068</v>
      </c>
    </row>
    <row r="768" spans="2:25" x14ac:dyDescent="0.2">
      <c r="B768">
        <v>34061</v>
      </c>
      <c r="T768" t="s">
        <v>44</v>
      </c>
      <c r="U768" s="1">
        <f>SUMIFS(Data!E:E,Data!B:B,'DATA PREPPING'!$B$5,Data!A:A,'DATA PREPPING'!$B$18,Data!C:C,'DATA PREPPING'!T768)</f>
        <v>322216</v>
      </c>
      <c r="W768" s="15" t="e">
        <f t="shared" si="23"/>
        <v>#DIV/0!</v>
      </c>
      <c r="X768" s="16">
        <f>AVERAGEIFS(Data!F:F,Data!B:B,'DATA PREPPING'!$B$5,Data!A:A,'DATA PREPPING'!$B$18,Data!C:C,'DATA PREPPING'!T768)</f>
        <v>22634</v>
      </c>
      <c r="Y768" s="16">
        <f t="shared" si="24"/>
        <v>-22634</v>
      </c>
    </row>
    <row r="769" spans="2:25" x14ac:dyDescent="0.2">
      <c r="B769">
        <v>24729</v>
      </c>
      <c r="T769" t="s">
        <v>45</v>
      </c>
      <c r="U769" s="1">
        <f>SUMIFS(Data!E:E,Data!B:B,'DATA PREPPING'!$B$5,Data!A:A,'DATA PREPPING'!$B$18,Data!C:C,'DATA PREPPING'!T769)</f>
        <v>255412</v>
      </c>
      <c r="W769" s="15" t="e">
        <f t="shared" si="23"/>
        <v>#DIV/0!</v>
      </c>
      <c r="X769" s="16">
        <f>AVERAGEIFS(Data!F:F,Data!B:B,'DATA PREPPING'!$B$5,Data!A:A,'DATA PREPPING'!$B$18,Data!C:C,'DATA PREPPING'!T769)</f>
        <v>26657</v>
      </c>
      <c r="Y769" s="16">
        <f t="shared" si="24"/>
        <v>-26657</v>
      </c>
    </row>
    <row r="770" spans="2:25" x14ac:dyDescent="0.2">
      <c r="B770">
        <v>28639</v>
      </c>
      <c r="T770" t="s">
        <v>46</v>
      </c>
      <c r="U770" s="1">
        <f>SUMIFS(Data!E:E,Data!B:B,'DATA PREPPING'!$B$5,Data!A:A,'DATA PREPPING'!$B$18,Data!C:C,'DATA PREPPING'!T770)</f>
        <v>61253</v>
      </c>
      <c r="W770" s="15" t="e">
        <f t="shared" si="23"/>
        <v>#DIV/0!</v>
      </c>
      <c r="X770" s="16">
        <f>AVERAGEIFS(Data!F:F,Data!B:B,'DATA PREPPING'!$B$5,Data!A:A,'DATA PREPPING'!$B$18,Data!C:C,'DATA PREPPING'!T770)</f>
        <v>18945</v>
      </c>
      <c r="Y770" s="16">
        <f t="shared" si="24"/>
        <v>-18945</v>
      </c>
    </row>
    <row r="771" spans="2:25" x14ac:dyDescent="0.2">
      <c r="B771">
        <v>19988</v>
      </c>
      <c r="T771" t="s">
        <v>47</v>
      </c>
      <c r="U771" s="1">
        <f>SUMIFS(Data!E:E,Data!B:B,'DATA PREPPING'!$B$5,Data!A:A,'DATA PREPPING'!$B$18,Data!C:C,'DATA PREPPING'!T771)</f>
        <v>227495</v>
      </c>
      <c r="W771" s="15" t="e">
        <f t="shared" si="23"/>
        <v>#DIV/0!</v>
      </c>
      <c r="X771" s="16">
        <f>AVERAGEIFS(Data!F:F,Data!B:B,'DATA PREPPING'!$B$5,Data!A:A,'DATA PREPPING'!$B$18,Data!C:C,'DATA PREPPING'!T771)</f>
        <v>19473</v>
      </c>
      <c r="Y771" s="16">
        <f t="shared" si="24"/>
        <v>-19473</v>
      </c>
    </row>
    <row r="772" spans="2:25" x14ac:dyDescent="0.2">
      <c r="B772">
        <v>36986</v>
      </c>
      <c r="T772" t="s">
        <v>48</v>
      </c>
      <c r="U772" s="1">
        <f>SUMIFS(Data!E:E,Data!B:B,'DATA PREPPING'!$B$5,Data!A:A,'DATA PREPPING'!$B$18,Data!C:C,'DATA PREPPING'!T772)</f>
        <v>32312</v>
      </c>
      <c r="W772" s="15" t="e">
        <f t="shared" si="23"/>
        <v>#DIV/0!</v>
      </c>
      <c r="X772" s="16">
        <f>AVERAGEIFS(Data!F:F,Data!B:B,'DATA PREPPING'!$B$5,Data!A:A,'DATA PREPPING'!$B$18,Data!C:C,'DATA PREPPING'!T772)</f>
        <v>23041</v>
      </c>
      <c r="Y772" s="16">
        <f t="shared" si="24"/>
        <v>-23041</v>
      </c>
    </row>
    <row r="773" spans="2:25" x14ac:dyDescent="0.2">
      <c r="B773">
        <v>21462</v>
      </c>
      <c r="T773" t="s">
        <v>1</v>
      </c>
      <c r="U773" s="1">
        <f>SUMIFS(Data!E:E,Data!B:B,'DATA PREPPING'!$B$5,Data!A:A,'DATA PREPPING'!$B$18,Data!C:C,'DATA PREPPING'!T773)</f>
        <v>178057</v>
      </c>
      <c r="W773" s="15" t="e">
        <f t="shared" si="23"/>
        <v>#DIV/0!</v>
      </c>
      <c r="X773" s="16">
        <f>AVERAGEIFS(Data!F:F,Data!B:B,'DATA PREPPING'!$B$5,Data!A:A,'DATA PREPPING'!$B$18,Data!C:C,'DATA PREPPING'!T773)</f>
        <v>18554</v>
      </c>
      <c r="Y773" s="16">
        <f t="shared" si="24"/>
        <v>-18554</v>
      </c>
    </row>
    <row r="774" spans="2:25" x14ac:dyDescent="0.2">
      <c r="B774">
        <v>19193</v>
      </c>
      <c r="T774" t="s">
        <v>2</v>
      </c>
      <c r="U774" s="1">
        <f>SUMIFS(Data!E:E,Data!B:B,'DATA PREPPING'!$B$5,Data!A:A,'DATA PREPPING'!$B$18,Data!C:C,'DATA PREPPING'!T774)</f>
        <v>274985</v>
      </c>
      <c r="W774" s="15" t="e">
        <f t="shared" ref="W774:W837" si="25">U774/V774*1000</f>
        <v>#DIV/0!</v>
      </c>
      <c r="X774" s="16">
        <f>AVERAGEIFS(Data!F:F,Data!B:B,'DATA PREPPING'!$B$5,Data!A:A,'DATA PREPPING'!$B$18,Data!C:C,'DATA PREPPING'!T774)</f>
        <v>26810</v>
      </c>
      <c r="Y774" s="16">
        <f t="shared" ref="Y774:Y837" si="26">IF($Y$4=$X$4,-X774,W774)</f>
        <v>-26810</v>
      </c>
    </row>
    <row r="775" spans="2:25" x14ac:dyDescent="0.2">
      <c r="B775">
        <v>21027</v>
      </c>
      <c r="T775" t="s">
        <v>3</v>
      </c>
      <c r="U775" s="1">
        <f>SUMIFS(Data!E:E,Data!B:B,'DATA PREPPING'!$B$5,Data!A:A,'DATA PREPPING'!$B$18,Data!C:C,'DATA PREPPING'!T775)</f>
        <v>106295</v>
      </c>
      <c r="W775" s="15" t="e">
        <f t="shared" si="25"/>
        <v>#DIV/0!</v>
      </c>
      <c r="X775" s="16">
        <f>AVERAGEIFS(Data!F:F,Data!B:B,'DATA PREPPING'!$B$5,Data!A:A,'DATA PREPPING'!$B$18,Data!C:C,'DATA PREPPING'!T775)</f>
        <v>18414</v>
      </c>
      <c r="Y775" s="16">
        <f t="shared" si="26"/>
        <v>-18414</v>
      </c>
    </row>
    <row r="776" spans="2:25" x14ac:dyDescent="0.2">
      <c r="B776">
        <v>19310</v>
      </c>
      <c r="T776" t="s">
        <v>4</v>
      </c>
      <c r="U776" s="1">
        <f>SUMIFS(Data!E:E,Data!B:B,'DATA PREPPING'!$B$5,Data!A:A,'DATA PREPPING'!$B$18,Data!C:C,'DATA PREPPING'!T776)</f>
        <v>1482600</v>
      </c>
      <c r="W776" s="15" t="e">
        <f t="shared" si="25"/>
        <v>#DIV/0!</v>
      </c>
      <c r="X776" s="16">
        <f>AVERAGEIFS(Data!F:F,Data!B:B,'DATA PREPPING'!$B$5,Data!A:A,'DATA PREPPING'!$B$18,Data!C:C,'DATA PREPPING'!T776)</f>
        <v>36090</v>
      </c>
      <c r="Y776" s="16">
        <f t="shared" si="26"/>
        <v>-36090</v>
      </c>
    </row>
    <row r="777" spans="2:25" x14ac:dyDescent="0.2">
      <c r="B777">
        <v>24338</v>
      </c>
      <c r="T777" t="s">
        <v>5</v>
      </c>
      <c r="U777" s="1">
        <f>SUMIFS(Data!E:E,Data!B:B,'DATA PREPPING'!$B$5,Data!A:A,'DATA PREPPING'!$B$18,Data!C:C,'DATA PREPPING'!T777)</f>
        <v>271680</v>
      </c>
      <c r="W777" s="15" t="e">
        <f t="shared" si="25"/>
        <v>#DIV/0!</v>
      </c>
      <c r="X777" s="16">
        <f>AVERAGEIFS(Data!F:F,Data!B:B,'DATA PREPPING'!$B$5,Data!A:A,'DATA PREPPING'!$B$18,Data!C:C,'DATA PREPPING'!T777)</f>
        <v>28424</v>
      </c>
      <c r="Y777" s="16">
        <f t="shared" si="26"/>
        <v>-28424</v>
      </c>
    </row>
    <row r="778" spans="2:25" x14ac:dyDescent="0.2">
      <c r="B778">
        <v>22945</v>
      </c>
      <c r="T778" t="s">
        <v>6</v>
      </c>
      <c r="U778" s="1">
        <f>SUMIFS(Data!E:E,Data!B:B,'DATA PREPPING'!$B$5,Data!A:A,'DATA PREPPING'!$B$18,Data!C:C,'DATA PREPPING'!T778)</f>
        <v>117365</v>
      </c>
      <c r="W778" s="15" t="e">
        <f t="shared" si="25"/>
        <v>#DIV/0!</v>
      </c>
      <c r="X778" s="16">
        <f>AVERAGEIFS(Data!F:F,Data!B:B,'DATA PREPPING'!$B$5,Data!A:A,'DATA PREPPING'!$B$18,Data!C:C,'DATA PREPPING'!T778)</f>
        <v>26295</v>
      </c>
      <c r="Y778" s="16">
        <f t="shared" si="26"/>
        <v>-26295</v>
      </c>
    </row>
    <row r="779" spans="2:25" x14ac:dyDescent="0.2">
      <c r="B779">
        <v>24733</v>
      </c>
      <c r="T779" t="s">
        <v>7</v>
      </c>
      <c r="U779" s="1">
        <f>SUMIFS(Data!E:E,Data!B:B,'DATA PREPPING'!$B$5,Data!A:A,'DATA PREPPING'!$B$18,Data!C:C,'DATA PREPPING'!T779)</f>
        <v>41103</v>
      </c>
      <c r="W779" s="15" t="e">
        <f t="shared" si="25"/>
        <v>#DIV/0!</v>
      </c>
      <c r="X779" s="16">
        <f>AVERAGEIFS(Data!F:F,Data!B:B,'DATA PREPPING'!$B$5,Data!A:A,'DATA PREPPING'!$B$18,Data!C:C,'DATA PREPPING'!T779)</f>
        <v>22228</v>
      </c>
      <c r="Y779" s="16">
        <f t="shared" si="26"/>
        <v>-22228</v>
      </c>
    </row>
    <row r="780" spans="2:25" x14ac:dyDescent="0.2">
      <c r="B780">
        <v>19677</v>
      </c>
      <c r="T780" t="s">
        <v>8</v>
      </c>
      <c r="U780" s="1">
        <f>SUMIFS(Data!E:E,Data!B:B,'DATA PREPPING'!$B$5,Data!A:A,'DATA PREPPING'!$B$18,Data!C:C,'DATA PREPPING'!T780)</f>
        <v>1007574</v>
      </c>
      <c r="W780" s="15" t="e">
        <f t="shared" si="25"/>
        <v>#DIV/0!</v>
      </c>
      <c r="X780" s="16">
        <f>AVERAGEIFS(Data!F:F,Data!B:B,'DATA PREPPING'!$B$5,Data!A:A,'DATA PREPPING'!$B$18,Data!C:C,'DATA PREPPING'!T780)</f>
        <v>27709</v>
      </c>
      <c r="Y780" s="16">
        <f t="shared" si="26"/>
        <v>-27709</v>
      </c>
    </row>
    <row r="781" spans="2:25" x14ac:dyDescent="0.2">
      <c r="B781">
        <v>18829</v>
      </c>
      <c r="T781" t="s">
        <v>9</v>
      </c>
      <c r="U781" s="1">
        <f>SUMIFS(Data!E:E,Data!B:B,'DATA PREPPING'!$B$5,Data!A:A,'DATA PREPPING'!$B$18,Data!C:C,'DATA PREPPING'!T781)</f>
        <v>414059</v>
      </c>
      <c r="W781" s="15" t="e">
        <f t="shared" si="25"/>
        <v>#DIV/0!</v>
      </c>
      <c r="X781" s="16">
        <f>AVERAGEIFS(Data!F:F,Data!B:B,'DATA PREPPING'!$B$5,Data!A:A,'DATA PREPPING'!$B$18,Data!C:C,'DATA PREPPING'!T781)</f>
        <v>22009</v>
      </c>
      <c r="Y781" s="16">
        <f t="shared" si="26"/>
        <v>-22009</v>
      </c>
    </row>
    <row r="782" spans="2:25" x14ac:dyDescent="0.2">
      <c r="B782">
        <v>23771</v>
      </c>
      <c r="T782" t="s">
        <v>10</v>
      </c>
      <c r="U782" s="1">
        <f>SUMIFS(Data!E:E,Data!B:B,'DATA PREPPING'!$B$5,Data!A:A,'DATA PREPPING'!$B$18,Data!C:C,'DATA PREPPING'!T782)</f>
        <v>74574</v>
      </c>
      <c r="W782" s="15" t="e">
        <f t="shared" si="25"/>
        <v>#DIV/0!</v>
      </c>
      <c r="X782" s="16">
        <f>AVERAGEIFS(Data!F:F,Data!B:B,'DATA PREPPING'!$B$5,Data!A:A,'DATA PREPPING'!$B$18,Data!C:C,'DATA PREPPING'!T782)</f>
        <v>18637</v>
      </c>
      <c r="Y782" s="16">
        <f t="shared" si="26"/>
        <v>-18637</v>
      </c>
    </row>
    <row r="783" spans="2:25" x14ac:dyDescent="0.2">
      <c r="B783">
        <v>23001</v>
      </c>
      <c r="T783" t="s">
        <v>11</v>
      </c>
      <c r="U783" s="1">
        <f>SUMIFS(Data!E:E,Data!B:B,'DATA PREPPING'!$B$5,Data!A:A,'DATA PREPPING'!$B$18,Data!C:C,'DATA PREPPING'!T783)</f>
        <v>462216</v>
      </c>
      <c r="W783" s="15" t="e">
        <f t="shared" si="25"/>
        <v>#DIV/0!</v>
      </c>
      <c r="X783" s="16">
        <f>AVERAGEIFS(Data!F:F,Data!B:B,'DATA PREPPING'!$B$5,Data!A:A,'DATA PREPPING'!$B$18,Data!C:C,'DATA PREPPING'!T783)</f>
        <v>25054</v>
      </c>
      <c r="Y783" s="16">
        <f t="shared" si="26"/>
        <v>-25054</v>
      </c>
    </row>
    <row r="784" spans="2:25" x14ac:dyDescent="0.2">
      <c r="B784">
        <v>21580</v>
      </c>
      <c r="T784" t="s">
        <v>12</v>
      </c>
      <c r="U784" s="1">
        <f>SUMIFS(Data!E:E,Data!B:B,'DATA PREPPING'!$B$5,Data!A:A,'DATA PREPPING'!$B$18,Data!C:C,'DATA PREPPING'!T784)</f>
        <v>263892</v>
      </c>
      <c r="W784" s="15" t="e">
        <f t="shared" si="25"/>
        <v>#DIV/0!</v>
      </c>
      <c r="X784" s="16">
        <f>AVERAGEIFS(Data!F:F,Data!B:B,'DATA PREPPING'!$B$5,Data!A:A,'DATA PREPPING'!$B$18,Data!C:C,'DATA PREPPING'!T784)</f>
        <v>20493</v>
      </c>
      <c r="Y784" s="16">
        <f t="shared" si="26"/>
        <v>-20493</v>
      </c>
    </row>
    <row r="785" spans="2:25" x14ac:dyDescent="0.2">
      <c r="B785">
        <v>26068</v>
      </c>
      <c r="T785" t="s">
        <v>13</v>
      </c>
      <c r="U785" s="1">
        <f>SUMIFS(Data!E:E,Data!B:B,'DATA PREPPING'!$B$5,Data!A:A,'DATA PREPPING'!$B$18,Data!C:C,'DATA PREPPING'!T785)</f>
        <v>118383</v>
      </c>
      <c r="W785" s="15" t="e">
        <f t="shared" si="25"/>
        <v>#DIV/0!</v>
      </c>
      <c r="X785" s="16">
        <f>AVERAGEIFS(Data!F:F,Data!B:B,'DATA PREPPING'!$B$5,Data!A:A,'DATA PREPPING'!$B$18,Data!C:C,'DATA PREPPING'!T785)</f>
        <v>18002</v>
      </c>
      <c r="Y785" s="16">
        <f t="shared" si="26"/>
        <v>-18002</v>
      </c>
    </row>
    <row r="786" spans="2:25" x14ac:dyDescent="0.2">
      <c r="B786">
        <v>22634</v>
      </c>
      <c r="T786" t="s">
        <v>14</v>
      </c>
      <c r="U786" s="1">
        <f>SUMIFS(Data!E:E,Data!B:B,'DATA PREPPING'!$B$5,Data!A:A,'DATA PREPPING'!$B$18,Data!C:C,'DATA PREPPING'!T786)</f>
        <v>110526</v>
      </c>
      <c r="W786" s="15" t="e">
        <f t="shared" si="25"/>
        <v>#DIV/0!</v>
      </c>
      <c r="X786" s="16">
        <f>AVERAGEIFS(Data!F:F,Data!B:B,'DATA PREPPING'!$B$5,Data!A:A,'DATA PREPPING'!$B$18,Data!C:C,'DATA PREPPING'!T786)</f>
        <v>18088</v>
      </c>
      <c r="Y786" s="16">
        <f t="shared" si="26"/>
        <v>-18088</v>
      </c>
    </row>
    <row r="787" spans="2:25" x14ac:dyDescent="0.2">
      <c r="B787">
        <v>26657</v>
      </c>
      <c r="T787" t="s">
        <v>15</v>
      </c>
      <c r="U787" s="1">
        <f>SUMIFS(Data!E:E,Data!B:B,'DATA PREPPING'!$B$5,Data!A:A,'DATA PREPPING'!$B$18,Data!C:C,'DATA PREPPING'!T787)</f>
        <v>165335</v>
      </c>
      <c r="W787" s="15" t="e">
        <f t="shared" si="25"/>
        <v>#DIV/0!</v>
      </c>
      <c r="X787" s="16">
        <f>AVERAGEIFS(Data!F:F,Data!B:B,'DATA PREPPING'!$B$5,Data!A:A,'DATA PREPPING'!$B$18,Data!C:C,'DATA PREPPING'!T787)</f>
        <v>19522</v>
      </c>
      <c r="Y787" s="16">
        <f t="shared" si="26"/>
        <v>-19522</v>
      </c>
    </row>
    <row r="788" spans="2:25" x14ac:dyDescent="0.2">
      <c r="B788">
        <v>18945</v>
      </c>
      <c r="T788" t="s">
        <v>16</v>
      </c>
      <c r="U788" s="1">
        <f>SUMIFS(Data!E:E,Data!B:B,'DATA PREPPING'!$B$5,Data!A:A,'DATA PREPPING'!$B$18,Data!C:C,'DATA PREPPING'!T788)</f>
        <v>188383</v>
      </c>
      <c r="W788" s="15" t="e">
        <f t="shared" si="25"/>
        <v>#DIV/0!</v>
      </c>
      <c r="X788" s="16">
        <f>AVERAGEIFS(Data!F:F,Data!B:B,'DATA PREPPING'!$B$5,Data!A:A,'DATA PREPPING'!$B$18,Data!C:C,'DATA PREPPING'!T788)</f>
        <v>22216</v>
      </c>
      <c r="Y788" s="16">
        <f t="shared" si="26"/>
        <v>-22216</v>
      </c>
    </row>
    <row r="789" spans="2:25" x14ac:dyDescent="0.2">
      <c r="B789">
        <v>19473</v>
      </c>
      <c r="T789" t="s">
        <v>17</v>
      </c>
      <c r="U789" s="1">
        <f>SUMIFS(Data!E:E,Data!B:B,'DATA PREPPING'!$B$5,Data!A:A,'DATA PREPPING'!$B$18,Data!C:C,'DATA PREPPING'!T789)</f>
        <v>51781</v>
      </c>
      <c r="W789" s="15" t="e">
        <f t="shared" si="25"/>
        <v>#DIV/0!</v>
      </c>
      <c r="X789" s="16">
        <f>AVERAGEIFS(Data!F:F,Data!B:B,'DATA PREPPING'!$B$5,Data!A:A,'DATA PREPPING'!$B$18,Data!C:C,'DATA PREPPING'!T789)</f>
        <v>25112</v>
      </c>
      <c r="Y789" s="16">
        <f t="shared" si="26"/>
        <v>-25112</v>
      </c>
    </row>
    <row r="790" spans="2:25" x14ac:dyDescent="0.2">
      <c r="B790">
        <v>23041</v>
      </c>
      <c r="T790" t="s">
        <v>18</v>
      </c>
      <c r="U790" s="1">
        <f>SUMIFS(Data!E:E,Data!B:B,'DATA PREPPING'!$B$5,Data!A:A,'DATA PREPPING'!$B$18,Data!C:C,'DATA PREPPING'!T790)</f>
        <v>210848</v>
      </c>
      <c r="W790" s="15" t="e">
        <f t="shared" si="25"/>
        <v>#DIV/0!</v>
      </c>
      <c r="X790" s="16">
        <f>AVERAGEIFS(Data!F:F,Data!B:B,'DATA PREPPING'!$B$5,Data!A:A,'DATA PREPPING'!$B$18,Data!C:C,'DATA PREPPING'!T790)</f>
        <v>26383</v>
      </c>
      <c r="Y790" s="16">
        <f t="shared" si="26"/>
        <v>-26383</v>
      </c>
    </row>
    <row r="791" spans="2:25" x14ac:dyDescent="0.2">
      <c r="B791">
        <v>18554</v>
      </c>
      <c r="T791" t="s">
        <v>19</v>
      </c>
      <c r="U791" s="1">
        <f>SUMIFS(Data!E:E,Data!B:B,'DATA PREPPING'!$B$5,Data!A:A,'DATA PREPPING'!$B$18,Data!C:C,'DATA PREPPING'!T791)</f>
        <v>262049</v>
      </c>
      <c r="W791" s="15" t="e">
        <f t="shared" si="25"/>
        <v>#DIV/0!</v>
      </c>
      <c r="X791" s="16">
        <f>AVERAGEIFS(Data!F:F,Data!B:B,'DATA PREPPING'!$B$5,Data!A:A,'DATA PREPPING'!$B$18,Data!C:C,'DATA PREPPING'!T791)</f>
        <v>30457</v>
      </c>
      <c r="Y791" s="16">
        <f t="shared" si="26"/>
        <v>-30457</v>
      </c>
    </row>
    <row r="792" spans="2:25" x14ac:dyDescent="0.2">
      <c r="B792">
        <v>26810</v>
      </c>
      <c r="T792" t="s">
        <v>20</v>
      </c>
      <c r="U792" s="1">
        <f>SUMIFS(Data!E:E,Data!B:B,'DATA PREPPING'!$B$5,Data!A:A,'DATA PREPPING'!$B$18,Data!C:C,'DATA PREPPING'!T792)</f>
        <v>323435</v>
      </c>
      <c r="W792" s="15" t="e">
        <f t="shared" si="25"/>
        <v>#DIV/0!</v>
      </c>
      <c r="X792" s="16">
        <f>AVERAGEIFS(Data!F:F,Data!B:B,'DATA PREPPING'!$B$5,Data!A:A,'DATA PREPPING'!$B$18,Data!C:C,'DATA PREPPING'!T792)</f>
        <v>22254</v>
      </c>
      <c r="Y792" s="16">
        <f t="shared" si="26"/>
        <v>-22254</v>
      </c>
    </row>
    <row r="793" spans="2:25" x14ac:dyDescent="0.2">
      <c r="B793">
        <v>18414</v>
      </c>
      <c r="T793" t="s">
        <v>21</v>
      </c>
      <c r="U793" s="1">
        <f>SUMIFS(Data!E:E,Data!B:B,'DATA PREPPING'!$B$5,Data!A:A,'DATA PREPPING'!$B$18,Data!C:C,'DATA PREPPING'!T793)</f>
        <v>204519</v>
      </c>
      <c r="W793" s="15" t="e">
        <f t="shared" si="25"/>
        <v>#DIV/0!</v>
      </c>
      <c r="X793" s="16">
        <f>AVERAGEIFS(Data!F:F,Data!B:B,'DATA PREPPING'!$B$5,Data!A:A,'DATA PREPPING'!$B$18,Data!C:C,'DATA PREPPING'!T793)</f>
        <v>24167</v>
      </c>
      <c r="Y793" s="16">
        <f t="shared" si="26"/>
        <v>-24167</v>
      </c>
    </row>
    <row r="794" spans="2:25" x14ac:dyDescent="0.2">
      <c r="B794">
        <v>36090</v>
      </c>
      <c r="T794" t="s">
        <v>22</v>
      </c>
      <c r="U794" s="1">
        <f>SUMIFS(Data!E:E,Data!B:B,'DATA PREPPING'!$B$5,Data!A:A,'DATA PREPPING'!$B$18,Data!C:C,'DATA PREPPING'!T794)</f>
        <v>118107</v>
      </c>
      <c r="W794" s="15" t="e">
        <f t="shared" si="25"/>
        <v>#DIV/0!</v>
      </c>
      <c r="X794" s="16">
        <f>AVERAGEIFS(Data!F:F,Data!B:B,'DATA PREPPING'!$B$5,Data!A:A,'DATA PREPPING'!$B$18,Data!C:C,'DATA PREPPING'!T794)</f>
        <v>18380</v>
      </c>
      <c r="Y794" s="16">
        <f t="shared" si="26"/>
        <v>-18380</v>
      </c>
    </row>
    <row r="795" spans="2:25" x14ac:dyDescent="0.2">
      <c r="B795">
        <v>28424</v>
      </c>
      <c r="T795" t="s">
        <v>23</v>
      </c>
      <c r="U795" s="1">
        <f>SUMIFS(Data!E:E,Data!B:B,'DATA PREPPING'!$B$5,Data!A:A,'DATA PREPPING'!$B$18,Data!C:C,'DATA PREPPING'!T795)</f>
        <v>253244</v>
      </c>
      <c r="W795" s="15" t="e">
        <f t="shared" si="25"/>
        <v>#DIV/0!</v>
      </c>
      <c r="X795" s="16">
        <f>AVERAGEIFS(Data!F:F,Data!B:B,'DATA PREPPING'!$B$5,Data!A:A,'DATA PREPPING'!$B$18,Data!C:C,'DATA PREPPING'!T795)</f>
        <v>22154</v>
      </c>
      <c r="Y795" s="16">
        <f t="shared" si="26"/>
        <v>-22154</v>
      </c>
    </row>
    <row r="796" spans="2:25" x14ac:dyDescent="0.2">
      <c r="B796">
        <v>26295</v>
      </c>
      <c r="T796" t="s">
        <v>24</v>
      </c>
      <c r="U796" s="1">
        <f>SUMIFS(Data!E:E,Data!B:B,'DATA PREPPING'!$B$5,Data!A:A,'DATA PREPPING'!$B$18,Data!C:C,'DATA PREPPING'!T796)</f>
        <v>58811</v>
      </c>
      <c r="W796" s="15" t="e">
        <f t="shared" si="25"/>
        <v>#DIV/0!</v>
      </c>
      <c r="X796" s="16">
        <f>AVERAGEIFS(Data!F:F,Data!B:B,'DATA PREPPING'!$B$5,Data!A:A,'DATA PREPPING'!$B$18,Data!C:C,'DATA PREPPING'!T796)</f>
        <v>21078</v>
      </c>
      <c r="Y796" s="16">
        <f t="shared" si="26"/>
        <v>-21078</v>
      </c>
    </row>
    <row r="797" spans="2:25" x14ac:dyDescent="0.2">
      <c r="B797">
        <v>22228</v>
      </c>
      <c r="T797" t="s">
        <v>25</v>
      </c>
      <c r="U797" s="1">
        <f>SUMIFS(Data!E:E,Data!B:B,'DATA PREPPING'!$B$5,Data!A:A,'DATA PREPPING'!$B$18,Data!C:C,'DATA PREPPING'!T797)</f>
        <v>79529</v>
      </c>
      <c r="W797" s="15" t="e">
        <f t="shared" si="25"/>
        <v>#DIV/0!</v>
      </c>
      <c r="X797" s="16">
        <f>AVERAGEIFS(Data!F:F,Data!B:B,'DATA PREPPING'!$B$5,Data!A:A,'DATA PREPPING'!$B$18,Data!C:C,'DATA PREPPING'!T797)</f>
        <v>18131</v>
      </c>
      <c r="Y797" s="16">
        <f t="shared" si="26"/>
        <v>-18131</v>
      </c>
    </row>
    <row r="798" spans="2:25" x14ac:dyDescent="0.2">
      <c r="B798">
        <v>27709</v>
      </c>
      <c r="T798" t="s">
        <v>26</v>
      </c>
      <c r="U798" s="1">
        <f>SUMIFS(Data!E:E,Data!B:B,'DATA PREPPING'!$B$5,Data!A:A,'DATA PREPPING'!$B$18,Data!C:C,'DATA PREPPING'!T798)</f>
        <v>255447</v>
      </c>
      <c r="W798" s="15" t="e">
        <f t="shared" si="25"/>
        <v>#DIV/0!</v>
      </c>
      <c r="X798" s="16">
        <f>AVERAGEIFS(Data!F:F,Data!B:B,'DATA PREPPING'!$B$5,Data!A:A,'DATA PREPPING'!$B$18,Data!C:C,'DATA PREPPING'!T798)</f>
        <v>34061</v>
      </c>
      <c r="Y798" s="16">
        <f t="shared" si="26"/>
        <v>-34061</v>
      </c>
    </row>
    <row r="799" spans="2:25" x14ac:dyDescent="0.2">
      <c r="B799">
        <v>22009</v>
      </c>
      <c r="T799" t="s">
        <v>27</v>
      </c>
      <c r="U799" s="1">
        <f>SUMIFS(Data!E:E,Data!B:B,'DATA PREPPING'!$B$5,Data!A:A,'DATA PREPPING'!$B$18,Data!C:C,'DATA PREPPING'!T799)</f>
        <v>57132</v>
      </c>
      <c r="W799" s="15" t="e">
        <f t="shared" si="25"/>
        <v>#DIV/0!</v>
      </c>
      <c r="X799" s="16">
        <f>AVERAGEIFS(Data!F:F,Data!B:B,'DATA PREPPING'!$B$5,Data!A:A,'DATA PREPPING'!$B$18,Data!C:C,'DATA PREPPING'!T799)</f>
        <v>24729</v>
      </c>
      <c r="Y799" s="16">
        <f t="shared" si="26"/>
        <v>-24729</v>
      </c>
    </row>
    <row r="800" spans="2:25" x14ac:dyDescent="0.2">
      <c r="B800">
        <v>18637</v>
      </c>
      <c r="T800" t="s">
        <v>28</v>
      </c>
      <c r="U800" s="1">
        <f>SUMIFS(Data!E:E,Data!B:B,'DATA PREPPING'!$B$5,Data!A:A,'DATA PREPPING'!$B$18,Data!C:C,'DATA PREPPING'!T800)</f>
        <v>281546</v>
      </c>
      <c r="W800" s="15" t="e">
        <f t="shared" si="25"/>
        <v>#DIV/0!</v>
      </c>
      <c r="X800" s="16">
        <f>AVERAGEIFS(Data!F:F,Data!B:B,'DATA PREPPING'!$B$5,Data!A:A,'DATA PREPPING'!$B$18,Data!C:C,'DATA PREPPING'!T800)</f>
        <v>28639</v>
      </c>
      <c r="Y800" s="16">
        <f t="shared" si="26"/>
        <v>-28639</v>
      </c>
    </row>
    <row r="801" spans="2:25" x14ac:dyDescent="0.2">
      <c r="B801">
        <v>25054</v>
      </c>
      <c r="T801" t="s">
        <v>29</v>
      </c>
      <c r="U801" s="1">
        <f>SUMIFS(Data!E:E,Data!B:B,'DATA PREPPING'!$B$5,Data!A:A,'DATA PREPPING'!$B$18,Data!C:C,'DATA PREPPING'!T801)</f>
        <v>78539</v>
      </c>
      <c r="W801" s="15" t="e">
        <f t="shared" si="25"/>
        <v>#DIV/0!</v>
      </c>
      <c r="X801" s="16">
        <f>AVERAGEIFS(Data!F:F,Data!B:B,'DATA PREPPING'!$B$5,Data!A:A,'DATA PREPPING'!$B$18,Data!C:C,'DATA PREPPING'!T801)</f>
        <v>19988</v>
      </c>
      <c r="Y801" s="16">
        <f t="shared" si="26"/>
        <v>-19988</v>
      </c>
    </row>
    <row r="802" spans="2:25" x14ac:dyDescent="0.2">
      <c r="B802">
        <v>20493</v>
      </c>
      <c r="T802" t="s">
        <v>30</v>
      </c>
      <c r="U802" s="1">
        <f>SUMIFS(Data!E:E,Data!B:B,'DATA PREPPING'!$B$5,Data!A:A,'DATA PREPPING'!$B$18,Data!C:C,'DATA PREPPING'!T802)</f>
        <v>632760</v>
      </c>
      <c r="W802" s="15" t="e">
        <f t="shared" si="25"/>
        <v>#DIV/0!</v>
      </c>
      <c r="X802" s="16">
        <f>AVERAGEIFS(Data!F:F,Data!B:B,'DATA PREPPING'!$B$5,Data!A:A,'DATA PREPPING'!$B$18,Data!C:C,'DATA PREPPING'!T802)</f>
        <v>36986</v>
      </c>
      <c r="Y802" s="16">
        <f t="shared" si="26"/>
        <v>-36986</v>
      </c>
    </row>
    <row r="803" spans="2:25" x14ac:dyDescent="0.2">
      <c r="B803">
        <v>18002</v>
      </c>
      <c r="T803" t="s">
        <v>31</v>
      </c>
      <c r="U803" s="1">
        <f>SUMIFS(Data!E:E,Data!B:B,'DATA PREPPING'!$B$5,Data!A:A,'DATA PREPPING'!$B$18,Data!C:C,'DATA PREPPING'!T803)</f>
        <v>420420</v>
      </c>
      <c r="W803" s="15" t="e">
        <f t="shared" si="25"/>
        <v>#DIV/0!</v>
      </c>
      <c r="X803" s="16">
        <f>AVERAGEIFS(Data!F:F,Data!B:B,'DATA PREPPING'!$B$5,Data!A:A,'DATA PREPPING'!$B$18,Data!C:C,'DATA PREPPING'!T803)</f>
        <v>21462</v>
      </c>
      <c r="Y803" s="16">
        <f t="shared" si="26"/>
        <v>-21462</v>
      </c>
    </row>
    <row r="804" spans="2:25" x14ac:dyDescent="0.2">
      <c r="B804">
        <v>18088</v>
      </c>
      <c r="T804" t="s">
        <v>32</v>
      </c>
      <c r="U804" s="1">
        <f>SUMIFS(Data!E:E,Data!B:B,'DATA PREPPING'!$B$5,Data!A:A,'DATA PREPPING'!$B$18,Data!C:C,'DATA PREPPING'!T804)</f>
        <v>34228</v>
      </c>
      <c r="W804" s="15" t="e">
        <f t="shared" si="25"/>
        <v>#DIV/0!</v>
      </c>
      <c r="X804" s="16">
        <f>AVERAGEIFS(Data!F:F,Data!B:B,'DATA PREPPING'!$B$5,Data!A:A,'DATA PREPPING'!$B$18,Data!C:C,'DATA PREPPING'!T804)</f>
        <v>19193</v>
      </c>
      <c r="Y804" s="16">
        <f t="shared" si="26"/>
        <v>-19193</v>
      </c>
    </row>
    <row r="805" spans="2:25" x14ac:dyDescent="0.2">
      <c r="B805">
        <v>19522</v>
      </c>
      <c r="T805" t="s">
        <v>33</v>
      </c>
      <c r="U805" s="1">
        <f>SUMIFS(Data!E:E,Data!B:B,'DATA PREPPING'!$B$5,Data!A:A,'DATA PREPPING'!$B$18,Data!C:C,'DATA PREPPING'!T805)</f>
        <v>466069</v>
      </c>
      <c r="W805" s="15" t="e">
        <f t="shared" si="25"/>
        <v>#DIV/0!</v>
      </c>
      <c r="X805" s="16">
        <f>AVERAGEIFS(Data!F:F,Data!B:B,'DATA PREPPING'!$B$5,Data!A:A,'DATA PREPPING'!$B$18,Data!C:C,'DATA PREPPING'!T805)</f>
        <v>21027</v>
      </c>
      <c r="Y805" s="16">
        <f t="shared" si="26"/>
        <v>-21027</v>
      </c>
    </row>
    <row r="806" spans="2:25" x14ac:dyDescent="0.2">
      <c r="B806">
        <v>22216</v>
      </c>
      <c r="T806" t="s">
        <v>34</v>
      </c>
      <c r="U806" s="1">
        <f>SUMIFS(Data!E:E,Data!B:B,'DATA PREPPING'!$B$5,Data!A:A,'DATA PREPPING'!$B$18,Data!C:C,'DATA PREPPING'!T806)</f>
        <v>156230</v>
      </c>
      <c r="W806" s="15" t="e">
        <f t="shared" si="25"/>
        <v>#DIV/0!</v>
      </c>
      <c r="X806" s="16">
        <f>AVERAGEIFS(Data!F:F,Data!B:B,'DATA PREPPING'!$B$5,Data!A:A,'DATA PREPPING'!$B$18,Data!C:C,'DATA PREPPING'!T806)</f>
        <v>19310</v>
      </c>
      <c r="Y806" s="16">
        <f t="shared" si="26"/>
        <v>-19310</v>
      </c>
    </row>
    <row r="807" spans="2:25" x14ac:dyDescent="0.2">
      <c r="B807">
        <v>25112</v>
      </c>
      <c r="T807" t="s">
        <v>35</v>
      </c>
      <c r="U807" s="1">
        <f>SUMIFS(Data!E:E,Data!B:B,'DATA PREPPING'!$B$5,Data!A:A,'DATA PREPPING'!$B$18,Data!C:C,'DATA PREPPING'!T807)</f>
        <v>161570</v>
      </c>
      <c r="W807" s="15" t="e">
        <f t="shared" si="25"/>
        <v>#DIV/0!</v>
      </c>
      <c r="X807" s="16">
        <f>AVERAGEIFS(Data!F:F,Data!B:B,'DATA PREPPING'!$B$5,Data!A:A,'DATA PREPPING'!$B$18,Data!C:C,'DATA PREPPING'!T807)</f>
        <v>24338</v>
      </c>
      <c r="Y807" s="16">
        <f t="shared" si="26"/>
        <v>-24338</v>
      </c>
    </row>
    <row r="808" spans="2:25" x14ac:dyDescent="0.2">
      <c r="B808">
        <v>26383</v>
      </c>
      <c r="T808" t="s">
        <v>36</v>
      </c>
      <c r="U808" s="1">
        <f>SUMIFS(Data!E:E,Data!B:B,'DATA PREPPING'!$B$5,Data!A:A,'DATA PREPPING'!$B$18,Data!C:C,'DATA PREPPING'!T808)</f>
        <v>424092</v>
      </c>
      <c r="W808" s="15" t="e">
        <f t="shared" si="25"/>
        <v>#DIV/0!</v>
      </c>
      <c r="X808" s="16">
        <f>AVERAGEIFS(Data!F:F,Data!B:B,'DATA PREPPING'!$B$5,Data!A:A,'DATA PREPPING'!$B$18,Data!C:C,'DATA PREPPING'!T808)</f>
        <v>22945</v>
      </c>
      <c r="Y808" s="16">
        <f t="shared" si="26"/>
        <v>-22945</v>
      </c>
    </row>
    <row r="809" spans="2:25" x14ac:dyDescent="0.2">
      <c r="B809">
        <v>30457</v>
      </c>
      <c r="T809" t="s">
        <v>37</v>
      </c>
      <c r="U809" s="1">
        <f>SUMIFS(Data!E:E,Data!B:B,'DATA PREPPING'!$B$5,Data!A:A,'DATA PREPPING'!$B$18,Data!C:C,'DATA PREPPING'!T809)</f>
        <v>44621</v>
      </c>
      <c r="W809" s="15" t="e">
        <f t="shared" si="25"/>
        <v>#DIV/0!</v>
      </c>
      <c r="X809" s="16">
        <f>AVERAGEIFS(Data!F:F,Data!B:B,'DATA PREPPING'!$B$5,Data!A:A,'DATA PREPPING'!$B$18,Data!C:C,'DATA PREPPING'!T809)</f>
        <v>24733</v>
      </c>
      <c r="Y809" s="16">
        <f t="shared" si="26"/>
        <v>-24733</v>
      </c>
    </row>
    <row r="810" spans="2:25" x14ac:dyDescent="0.2">
      <c r="B810">
        <v>22254</v>
      </c>
      <c r="T810" t="s">
        <v>38</v>
      </c>
      <c r="U810" s="1">
        <f>SUMIFS(Data!E:E,Data!B:B,'DATA PREPPING'!$B$5,Data!A:A,'DATA PREPPING'!$B$18,Data!C:C,'DATA PREPPING'!T810)</f>
        <v>226959</v>
      </c>
      <c r="W810" s="15" t="e">
        <f t="shared" si="25"/>
        <v>#DIV/0!</v>
      </c>
      <c r="X810" s="16">
        <f>AVERAGEIFS(Data!F:F,Data!B:B,'DATA PREPPING'!$B$5,Data!A:A,'DATA PREPPING'!$B$18,Data!C:C,'DATA PREPPING'!T810)</f>
        <v>19677</v>
      </c>
      <c r="Y810" s="16">
        <f t="shared" si="26"/>
        <v>-19677</v>
      </c>
    </row>
    <row r="811" spans="2:25" x14ac:dyDescent="0.2">
      <c r="B811">
        <v>24167</v>
      </c>
      <c r="T811" t="s">
        <v>39</v>
      </c>
      <c r="U811" s="1">
        <f>SUMIFS(Data!E:E,Data!B:B,'DATA PREPPING'!$B$5,Data!A:A,'DATA PREPPING'!$B$18,Data!C:C,'DATA PREPPING'!T811)</f>
        <v>41000</v>
      </c>
      <c r="W811" s="15" t="e">
        <f t="shared" si="25"/>
        <v>#DIV/0!</v>
      </c>
      <c r="X811" s="16">
        <f>AVERAGEIFS(Data!F:F,Data!B:B,'DATA PREPPING'!$B$5,Data!A:A,'DATA PREPPING'!$B$18,Data!C:C,'DATA PREPPING'!T811)</f>
        <v>18829</v>
      </c>
      <c r="Y811" s="16">
        <f t="shared" si="26"/>
        <v>-18829</v>
      </c>
    </row>
    <row r="812" spans="2:25" x14ac:dyDescent="0.2">
      <c r="B812">
        <v>18380</v>
      </c>
      <c r="T812" t="s">
        <v>40</v>
      </c>
      <c r="U812" s="1">
        <f>SUMIFS(Data!E:E,Data!B:B,'DATA PREPPING'!$B$5,Data!A:A,'DATA PREPPING'!$B$18,Data!C:C,'DATA PREPPING'!T812)</f>
        <v>293033</v>
      </c>
      <c r="W812" s="15" t="e">
        <f t="shared" si="25"/>
        <v>#DIV/0!</v>
      </c>
      <c r="X812" s="16">
        <f>AVERAGEIFS(Data!F:F,Data!B:B,'DATA PREPPING'!$B$5,Data!A:A,'DATA PREPPING'!$B$18,Data!C:C,'DATA PREPPING'!T812)</f>
        <v>23771</v>
      </c>
      <c r="Y812" s="16">
        <f t="shared" si="26"/>
        <v>-23771</v>
      </c>
    </row>
    <row r="813" spans="2:25" x14ac:dyDescent="0.2">
      <c r="B813">
        <v>22154</v>
      </c>
      <c r="T813" t="s">
        <v>41</v>
      </c>
      <c r="U813" s="1">
        <f>SUMIFS(Data!E:E,Data!B:B,'DATA PREPPING'!$B$5,Data!A:A,'DATA PREPPING'!$B$18,Data!C:C,'DATA PREPPING'!T813)</f>
        <v>1178456</v>
      </c>
      <c r="W813" s="15" t="e">
        <f t="shared" si="25"/>
        <v>#DIV/0!</v>
      </c>
      <c r="X813" s="16">
        <f>AVERAGEIFS(Data!F:F,Data!B:B,'DATA PREPPING'!$B$5,Data!A:A,'DATA PREPPING'!$B$18,Data!C:C,'DATA PREPPING'!T813)</f>
        <v>23001</v>
      </c>
      <c r="Y813" s="16">
        <f t="shared" si="26"/>
        <v>-23001</v>
      </c>
    </row>
    <row r="814" spans="2:25" x14ac:dyDescent="0.2">
      <c r="B814">
        <v>21078</v>
      </c>
      <c r="T814" t="s">
        <v>42</v>
      </c>
      <c r="U814" s="1">
        <f>SUMIFS(Data!E:E,Data!B:B,'DATA PREPPING'!$B$5,Data!A:A,'DATA PREPPING'!$B$18,Data!C:C,'DATA PREPPING'!T814)</f>
        <v>133375</v>
      </c>
      <c r="W814" s="15" t="e">
        <f t="shared" si="25"/>
        <v>#DIV/0!</v>
      </c>
      <c r="X814" s="16">
        <f>AVERAGEIFS(Data!F:F,Data!B:B,'DATA PREPPING'!$B$5,Data!A:A,'DATA PREPPING'!$B$18,Data!C:C,'DATA PREPPING'!T814)</f>
        <v>21580</v>
      </c>
      <c r="Y814" s="16">
        <f t="shared" si="26"/>
        <v>-21580</v>
      </c>
    </row>
    <row r="815" spans="2:25" x14ac:dyDescent="0.2">
      <c r="B815">
        <v>18131</v>
      </c>
      <c r="T815" t="s">
        <v>43</v>
      </c>
      <c r="U815" s="1">
        <f>SUMIFS(Data!E:E,Data!B:B,'DATA PREPPING'!$B$5,Data!A:A,'DATA PREPPING'!$B$18,Data!C:C,'DATA PREPPING'!T815)</f>
        <v>25985</v>
      </c>
      <c r="W815" s="15" t="e">
        <f t="shared" si="25"/>
        <v>#DIV/0!</v>
      </c>
      <c r="X815" s="16">
        <f>AVERAGEIFS(Data!F:F,Data!B:B,'DATA PREPPING'!$B$5,Data!A:A,'DATA PREPPING'!$B$18,Data!C:C,'DATA PREPPING'!T815)</f>
        <v>26068</v>
      </c>
      <c r="Y815" s="16">
        <f t="shared" si="26"/>
        <v>-26068</v>
      </c>
    </row>
    <row r="816" spans="2:25" x14ac:dyDescent="0.2">
      <c r="B816">
        <v>34061</v>
      </c>
      <c r="T816" t="s">
        <v>44</v>
      </c>
      <c r="U816" s="1">
        <f>SUMIFS(Data!E:E,Data!B:B,'DATA PREPPING'!$B$5,Data!A:A,'DATA PREPPING'!$B$18,Data!C:C,'DATA PREPPING'!T816)</f>
        <v>322216</v>
      </c>
      <c r="W816" s="15" t="e">
        <f t="shared" si="25"/>
        <v>#DIV/0!</v>
      </c>
      <c r="X816" s="16">
        <f>AVERAGEIFS(Data!F:F,Data!B:B,'DATA PREPPING'!$B$5,Data!A:A,'DATA PREPPING'!$B$18,Data!C:C,'DATA PREPPING'!T816)</f>
        <v>22634</v>
      </c>
      <c r="Y816" s="16">
        <f t="shared" si="26"/>
        <v>-22634</v>
      </c>
    </row>
    <row r="817" spans="2:25" x14ac:dyDescent="0.2">
      <c r="B817">
        <v>24729</v>
      </c>
      <c r="T817" t="s">
        <v>45</v>
      </c>
      <c r="U817" s="1">
        <f>SUMIFS(Data!E:E,Data!B:B,'DATA PREPPING'!$B$5,Data!A:A,'DATA PREPPING'!$B$18,Data!C:C,'DATA PREPPING'!T817)</f>
        <v>255412</v>
      </c>
      <c r="W817" s="15" t="e">
        <f t="shared" si="25"/>
        <v>#DIV/0!</v>
      </c>
      <c r="X817" s="16">
        <f>AVERAGEIFS(Data!F:F,Data!B:B,'DATA PREPPING'!$B$5,Data!A:A,'DATA PREPPING'!$B$18,Data!C:C,'DATA PREPPING'!T817)</f>
        <v>26657</v>
      </c>
      <c r="Y817" s="16">
        <f t="shared" si="26"/>
        <v>-26657</v>
      </c>
    </row>
    <row r="818" spans="2:25" x14ac:dyDescent="0.2">
      <c r="B818">
        <v>28639</v>
      </c>
      <c r="T818" t="s">
        <v>46</v>
      </c>
      <c r="U818" s="1">
        <f>SUMIFS(Data!E:E,Data!B:B,'DATA PREPPING'!$B$5,Data!A:A,'DATA PREPPING'!$B$18,Data!C:C,'DATA PREPPING'!T818)</f>
        <v>61253</v>
      </c>
      <c r="W818" s="15" t="e">
        <f t="shared" si="25"/>
        <v>#DIV/0!</v>
      </c>
      <c r="X818" s="16">
        <f>AVERAGEIFS(Data!F:F,Data!B:B,'DATA PREPPING'!$B$5,Data!A:A,'DATA PREPPING'!$B$18,Data!C:C,'DATA PREPPING'!T818)</f>
        <v>18945</v>
      </c>
      <c r="Y818" s="16">
        <f t="shared" si="26"/>
        <v>-18945</v>
      </c>
    </row>
    <row r="819" spans="2:25" x14ac:dyDescent="0.2">
      <c r="B819">
        <v>19988</v>
      </c>
      <c r="T819" t="s">
        <v>47</v>
      </c>
      <c r="U819" s="1">
        <f>SUMIFS(Data!E:E,Data!B:B,'DATA PREPPING'!$B$5,Data!A:A,'DATA PREPPING'!$B$18,Data!C:C,'DATA PREPPING'!T819)</f>
        <v>227495</v>
      </c>
      <c r="W819" s="15" t="e">
        <f t="shared" si="25"/>
        <v>#DIV/0!</v>
      </c>
      <c r="X819" s="16">
        <f>AVERAGEIFS(Data!F:F,Data!B:B,'DATA PREPPING'!$B$5,Data!A:A,'DATA PREPPING'!$B$18,Data!C:C,'DATA PREPPING'!T819)</f>
        <v>19473</v>
      </c>
      <c r="Y819" s="16">
        <f t="shared" si="26"/>
        <v>-19473</v>
      </c>
    </row>
    <row r="820" spans="2:25" x14ac:dyDescent="0.2">
      <c r="B820">
        <v>36986</v>
      </c>
      <c r="T820" t="s">
        <v>48</v>
      </c>
      <c r="U820" s="1">
        <f>SUMIFS(Data!E:E,Data!B:B,'DATA PREPPING'!$B$5,Data!A:A,'DATA PREPPING'!$B$18,Data!C:C,'DATA PREPPING'!T820)</f>
        <v>32312</v>
      </c>
      <c r="W820" s="15" t="e">
        <f t="shared" si="25"/>
        <v>#DIV/0!</v>
      </c>
      <c r="X820" s="16">
        <f>AVERAGEIFS(Data!F:F,Data!B:B,'DATA PREPPING'!$B$5,Data!A:A,'DATA PREPPING'!$B$18,Data!C:C,'DATA PREPPING'!T820)</f>
        <v>23041</v>
      </c>
      <c r="Y820" s="16">
        <f t="shared" si="26"/>
        <v>-23041</v>
      </c>
    </row>
    <row r="821" spans="2:25" x14ac:dyDescent="0.2">
      <c r="B821">
        <v>21462</v>
      </c>
      <c r="T821" t="s">
        <v>1</v>
      </c>
      <c r="U821" s="1">
        <f>SUMIFS(Data!E:E,Data!B:B,'DATA PREPPING'!$B$5,Data!A:A,'DATA PREPPING'!$B$18,Data!C:C,'DATA PREPPING'!T821)</f>
        <v>178057</v>
      </c>
      <c r="W821" s="15" t="e">
        <f t="shared" si="25"/>
        <v>#DIV/0!</v>
      </c>
      <c r="X821" s="16">
        <f>AVERAGEIFS(Data!F:F,Data!B:B,'DATA PREPPING'!$B$5,Data!A:A,'DATA PREPPING'!$B$18,Data!C:C,'DATA PREPPING'!T821)</f>
        <v>18554</v>
      </c>
      <c r="Y821" s="16">
        <f t="shared" si="26"/>
        <v>-18554</v>
      </c>
    </row>
    <row r="822" spans="2:25" x14ac:dyDescent="0.2">
      <c r="B822">
        <v>19193</v>
      </c>
      <c r="T822" t="s">
        <v>2</v>
      </c>
      <c r="U822" s="1">
        <f>SUMIFS(Data!E:E,Data!B:B,'DATA PREPPING'!$B$5,Data!A:A,'DATA PREPPING'!$B$18,Data!C:C,'DATA PREPPING'!T822)</f>
        <v>274985</v>
      </c>
      <c r="W822" s="15" t="e">
        <f t="shared" si="25"/>
        <v>#DIV/0!</v>
      </c>
      <c r="X822" s="16">
        <f>AVERAGEIFS(Data!F:F,Data!B:B,'DATA PREPPING'!$B$5,Data!A:A,'DATA PREPPING'!$B$18,Data!C:C,'DATA PREPPING'!T822)</f>
        <v>26810</v>
      </c>
      <c r="Y822" s="16">
        <f t="shared" si="26"/>
        <v>-26810</v>
      </c>
    </row>
    <row r="823" spans="2:25" x14ac:dyDescent="0.2">
      <c r="B823">
        <v>21027</v>
      </c>
      <c r="T823" t="s">
        <v>3</v>
      </c>
      <c r="U823" s="1">
        <f>SUMIFS(Data!E:E,Data!B:B,'DATA PREPPING'!$B$5,Data!A:A,'DATA PREPPING'!$B$18,Data!C:C,'DATA PREPPING'!T823)</f>
        <v>106295</v>
      </c>
      <c r="W823" s="15" t="e">
        <f t="shared" si="25"/>
        <v>#DIV/0!</v>
      </c>
      <c r="X823" s="16">
        <f>AVERAGEIFS(Data!F:F,Data!B:B,'DATA PREPPING'!$B$5,Data!A:A,'DATA PREPPING'!$B$18,Data!C:C,'DATA PREPPING'!T823)</f>
        <v>18414</v>
      </c>
      <c r="Y823" s="16">
        <f t="shared" si="26"/>
        <v>-18414</v>
      </c>
    </row>
    <row r="824" spans="2:25" x14ac:dyDescent="0.2">
      <c r="B824">
        <v>19310</v>
      </c>
      <c r="T824" t="s">
        <v>4</v>
      </c>
      <c r="U824" s="1">
        <f>SUMIFS(Data!E:E,Data!B:B,'DATA PREPPING'!$B$5,Data!A:A,'DATA PREPPING'!$B$18,Data!C:C,'DATA PREPPING'!T824)</f>
        <v>1482600</v>
      </c>
      <c r="W824" s="15" t="e">
        <f t="shared" si="25"/>
        <v>#DIV/0!</v>
      </c>
      <c r="X824" s="16">
        <f>AVERAGEIFS(Data!F:F,Data!B:B,'DATA PREPPING'!$B$5,Data!A:A,'DATA PREPPING'!$B$18,Data!C:C,'DATA PREPPING'!T824)</f>
        <v>36090</v>
      </c>
      <c r="Y824" s="16">
        <f t="shared" si="26"/>
        <v>-36090</v>
      </c>
    </row>
    <row r="825" spans="2:25" x14ac:dyDescent="0.2">
      <c r="B825">
        <v>24338</v>
      </c>
      <c r="T825" t="s">
        <v>5</v>
      </c>
      <c r="U825" s="1">
        <f>SUMIFS(Data!E:E,Data!B:B,'DATA PREPPING'!$B$5,Data!A:A,'DATA PREPPING'!$B$18,Data!C:C,'DATA PREPPING'!T825)</f>
        <v>271680</v>
      </c>
      <c r="W825" s="15" t="e">
        <f t="shared" si="25"/>
        <v>#DIV/0!</v>
      </c>
      <c r="X825" s="16">
        <f>AVERAGEIFS(Data!F:F,Data!B:B,'DATA PREPPING'!$B$5,Data!A:A,'DATA PREPPING'!$B$18,Data!C:C,'DATA PREPPING'!T825)</f>
        <v>28424</v>
      </c>
      <c r="Y825" s="16">
        <f t="shared" si="26"/>
        <v>-28424</v>
      </c>
    </row>
    <row r="826" spans="2:25" x14ac:dyDescent="0.2">
      <c r="B826">
        <v>22945</v>
      </c>
      <c r="T826" t="s">
        <v>6</v>
      </c>
      <c r="U826" s="1">
        <f>SUMIFS(Data!E:E,Data!B:B,'DATA PREPPING'!$B$5,Data!A:A,'DATA PREPPING'!$B$18,Data!C:C,'DATA PREPPING'!T826)</f>
        <v>117365</v>
      </c>
      <c r="W826" s="15" t="e">
        <f t="shared" si="25"/>
        <v>#DIV/0!</v>
      </c>
      <c r="X826" s="16">
        <f>AVERAGEIFS(Data!F:F,Data!B:B,'DATA PREPPING'!$B$5,Data!A:A,'DATA PREPPING'!$B$18,Data!C:C,'DATA PREPPING'!T826)</f>
        <v>26295</v>
      </c>
      <c r="Y826" s="16">
        <f t="shared" si="26"/>
        <v>-26295</v>
      </c>
    </row>
    <row r="827" spans="2:25" x14ac:dyDescent="0.2">
      <c r="B827">
        <v>24733</v>
      </c>
      <c r="T827" t="s">
        <v>7</v>
      </c>
      <c r="U827" s="1">
        <f>SUMIFS(Data!E:E,Data!B:B,'DATA PREPPING'!$B$5,Data!A:A,'DATA PREPPING'!$B$18,Data!C:C,'DATA PREPPING'!T827)</f>
        <v>41103</v>
      </c>
      <c r="W827" s="15" t="e">
        <f t="shared" si="25"/>
        <v>#DIV/0!</v>
      </c>
      <c r="X827" s="16">
        <f>AVERAGEIFS(Data!F:F,Data!B:B,'DATA PREPPING'!$B$5,Data!A:A,'DATA PREPPING'!$B$18,Data!C:C,'DATA PREPPING'!T827)</f>
        <v>22228</v>
      </c>
      <c r="Y827" s="16">
        <f t="shared" si="26"/>
        <v>-22228</v>
      </c>
    </row>
    <row r="828" spans="2:25" x14ac:dyDescent="0.2">
      <c r="B828">
        <v>19677</v>
      </c>
      <c r="T828" t="s">
        <v>8</v>
      </c>
      <c r="U828" s="1">
        <f>SUMIFS(Data!E:E,Data!B:B,'DATA PREPPING'!$B$5,Data!A:A,'DATA PREPPING'!$B$18,Data!C:C,'DATA PREPPING'!T828)</f>
        <v>1007574</v>
      </c>
      <c r="W828" s="15" t="e">
        <f t="shared" si="25"/>
        <v>#DIV/0!</v>
      </c>
      <c r="X828" s="16">
        <f>AVERAGEIFS(Data!F:F,Data!B:B,'DATA PREPPING'!$B$5,Data!A:A,'DATA PREPPING'!$B$18,Data!C:C,'DATA PREPPING'!T828)</f>
        <v>27709</v>
      </c>
      <c r="Y828" s="16">
        <f t="shared" si="26"/>
        <v>-27709</v>
      </c>
    </row>
    <row r="829" spans="2:25" x14ac:dyDescent="0.2">
      <c r="B829">
        <v>18829</v>
      </c>
      <c r="T829" t="s">
        <v>9</v>
      </c>
      <c r="U829" s="1">
        <f>SUMIFS(Data!E:E,Data!B:B,'DATA PREPPING'!$B$5,Data!A:A,'DATA PREPPING'!$B$18,Data!C:C,'DATA PREPPING'!T829)</f>
        <v>414059</v>
      </c>
      <c r="W829" s="15" t="e">
        <f t="shared" si="25"/>
        <v>#DIV/0!</v>
      </c>
      <c r="X829" s="16">
        <f>AVERAGEIFS(Data!F:F,Data!B:B,'DATA PREPPING'!$B$5,Data!A:A,'DATA PREPPING'!$B$18,Data!C:C,'DATA PREPPING'!T829)</f>
        <v>22009</v>
      </c>
      <c r="Y829" s="16">
        <f t="shared" si="26"/>
        <v>-22009</v>
      </c>
    </row>
    <row r="830" spans="2:25" x14ac:dyDescent="0.2">
      <c r="B830">
        <v>23771</v>
      </c>
      <c r="T830" t="s">
        <v>10</v>
      </c>
      <c r="U830" s="1">
        <f>SUMIFS(Data!E:E,Data!B:B,'DATA PREPPING'!$B$5,Data!A:A,'DATA PREPPING'!$B$18,Data!C:C,'DATA PREPPING'!T830)</f>
        <v>74574</v>
      </c>
      <c r="W830" s="15" t="e">
        <f t="shared" si="25"/>
        <v>#DIV/0!</v>
      </c>
      <c r="X830" s="16">
        <f>AVERAGEIFS(Data!F:F,Data!B:B,'DATA PREPPING'!$B$5,Data!A:A,'DATA PREPPING'!$B$18,Data!C:C,'DATA PREPPING'!T830)</f>
        <v>18637</v>
      </c>
      <c r="Y830" s="16">
        <f t="shared" si="26"/>
        <v>-18637</v>
      </c>
    </row>
    <row r="831" spans="2:25" x14ac:dyDescent="0.2">
      <c r="B831">
        <v>23001</v>
      </c>
      <c r="T831" t="s">
        <v>11</v>
      </c>
      <c r="U831" s="1">
        <f>SUMIFS(Data!E:E,Data!B:B,'DATA PREPPING'!$B$5,Data!A:A,'DATA PREPPING'!$B$18,Data!C:C,'DATA PREPPING'!T831)</f>
        <v>462216</v>
      </c>
      <c r="W831" s="15" t="e">
        <f t="shared" si="25"/>
        <v>#DIV/0!</v>
      </c>
      <c r="X831" s="16">
        <f>AVERAGEIFS(Data!F:F,Data!B:B,'DATA PREPPING'!$B$5,Data!A:A,'DATA PREPPING'!$B$18,Data!C:C,'DATA PREPPING'!T831)</f>
        <v>25054</v>
      </c>
      <c r="Y831" s="16">
        <f t="shared" si="26"/>
        <v>-25054</v>
      </c>
    </row>
    <row r="832" spans="2:25" x14ac:dyDescent="0.2">
      <c r="B832">
        <v>21580</v>
      </c>
      <c r="T832" t="s">
        <v>12</v>
      </c>
      <c r="U832" s="1">
        <f>SUMIFS(Data!E:E,Data!B:B,'DATA PREPPING'!$B$5,Data!A:A,'DATA PREPPING'!$B$18,Data!C:C,'DATA PREPPING'!T832)</f>
        <v>263892</v>
      </c>
      <c r="W832" s="15" t="e">
        <f t="shared" si="25"/>
        <v>#DIV/0!</v>
      </c>
      <c r="X832" s="16">
        <f>AVERAGEIFS(Data!F:F,Data!B:B,'DATA PREPPING'!$B$5,Data!A:A,'DATA PREPPING'!$B$18,Data!C:C,'DATA PREPPING'!T832)</f>
        <v>20493</v>
      </c>
      <c r="Y832" s="16">
        <f t="shared" si="26"/>
        <v>-20493</v>
      </c>
    </row>
    <row r="833" spans="2:25" x14ac:dyDescent="0.2">
      <c r="B833">
        <v>26068</v>
      </c>
      <c r="T833" t="s">
        <v>13</v>
      </c>
      <c r="U833" s="1">
        <f>SUMIFS(Data!E:E,Data!B:B,'DATA PREPPING'!$B$5,Data!A:A,'DATA PREPPING'!$B$18,Data!C:C,'DATA PREPPING'!T833)</f>
        <v>118383</v>
      </c>
      <c r="W833" s="15" t="e">
        <f t="shared" si="25"/>
        <v>#DIV/0!</v>
      </c>
      <c r="X833" s="16">
        <f>AVERAGEIFS(Data!F:F,Data!B:B,'DATA PREPPING'!$B$5,Data!A:A,'DATA PREPPING'!$B$18,Data!C:C,'DATA PREPPING'!T833)</f>
        <v>18002</v>
      </c>
      <c r="Y833" s="16">
        <f t="shared" si="26"/>
        <v>-18002</v>
      </c>
    </row>
    <row r="834" spans="2:25" x14ac:dyDescent="0.2">
      <c r="B834">
        <v>22634</v>
      </c>
      <c r="T834" t="s">
        <v>14</v>
      </c>
      <c r="U834" s="1">
        <f>SUMIFS(Data!E:E,Data!B:B,'DATA PREPPING'!$B$5,Data!A:A,'DATA PREPPING'!$B$18,Data!C:C,'DATA PREPPING'!T834)</f>
        <v>110526</v>
      </c>
      <c r="W834" s="15" t="e">
        <f t="shared" si="25"/>
        <v>#DIV/0!</v>
      </c>
      <c r="X834" s="16">
        <f>AVERAGEIFS(Data!F:F,Data!B:B,'DATA PREPPING'!$B$5,Data!A:A,'DATA PREPPING'!$B$18,Data!C:C,'DATA PREPPING'!T834)</f>
        <v>18088</v>
      </c>
      <c r="Y834" s="16">
        <f t="shared" si="26"/>
        <v>-18088</v>
      </c>
    </row>
    <row r="835" spans="2:25" x14ac:dyDescent="0.2">
      <c r="B835">
        <v>26657</v>
      </c>
      <c r="T835" t="s">
        <v>15</v>
      </c>
      <c r="U835" s="1">
        <f>SUMIFS(Data!E:E,Data!B:B,'DATA PREPPING'!$B$5,Data!A:A,'DATA PREPPING'!$B$18,Data!C:C,'DATA PREPPING'!T835)</f>
        <v>165335</v>
      </c>
      <c r="W835" s="15" t="e">
        <f t="shared" si="25"/>
        <v>#DIV/0!</v>
      </c>
      <c r="X835" s="16">
        <f>AVERAGEIFS(Data!F:F,Data!B:B,'DATA PREPPING'!$B$5,Data!A:A,'DATA PREPPING'!$B$18,Data!C:C,'DATA PREPPING'!T835)</f>
        <v>19522</v>
      </c>
      <c r="Y835" s="16">
        <f t="shared" si="26"/>
        <v>-19522</v>
      </c>
    </row>
    <row r="836" spans="2:25" x14ac:dyDescent="0.2">
      <c r="B836">
        <v>18945</v>
      </c>
      <c r="T836" t="s">
        <v>16</v>
      </c>
      <c r="U836" s="1">
        <f>SUMIFS(Data!E:E,Data!B:B,'DATA PREPPING'!$B$5,Data!A:A,'DATA PREPPING'!$B$18,Data!C:C,'DATA PREPPING'!T836)</f>
        <v>188383</v>
      </c>
      <c r="W836" s="15" t="e">
        <f t="shared" si="25"/>
        <v>#DIV/0!</v>
      </c>
      <c r="X836" s="16">
        <f>AVERAGEIFS(Data!F:F,Data!B:B,'DATA PREPPING'!$B$5,Data!A:A,'DATA PREPPING'!$B$18,Data!C:C,'DATA PREPPING'!T836)</f>
        <v>22216</v>
      </c>
      <c r="Y836" s="16">
        <f t="shared" si="26"/>
        <v>-22216</v>
      </c>
    </row>
    <row r="837" spans="2:25" x14ac:dyDescent="0.2">
      <c r="B837">
        <v>19473</v>
      </c>
      <c r="T837" t="s">
        <v>17</v>
      </c>
      <c r="U837" s="1">
        <f>SUMIFS(Data!E:E,Data!B:B,'DATA PREPPING'!$B$5,Data!A:A,'DATA PREPPING'!$B$18,Data!C:C,'DATA PREPPING'!T837)</f>
        <v>51781</v>
      </c>
      <c r="W837" s="15" t="e">
        <f t="shared" si="25"/>
        <v>#DIV/0!</v>
      </c>
      <c r="X837" s="16">
        <f>AVERAGEIFS(Data!F:F,Data!B:B,'DATA PREPPING'!$B$5,Data!A:A,'DATA PREPPING'!$B$18,Data!C:C,'DATA PREPPING'!T837)</f>
        <v>25112</v>
      </c>
      <c r="Y837" s="16">
        <f t="shared" si="26"/>
        <v>-25112</v>
      </c>
    </row>
    <row r="838" spans="2:25" x14ac:dyDescent="0.2">
      <c r="B838">
        <v>23041</v>
      </c>
      <c r="T838" t="s">
        <v>18</v>
      </c>
      <c r="U838" s="1">
        <f>SUMIFS(Data!E:E,Data!B:B,'DATA PREPPING'!$B$5,Data!A:A,'DATA PREPPING'!$B$18,Data!C:C,'DATA PREPPING'!T838)</f>
        <v>210848</v>
      </c>
      <c r="W838" s="15" t="e">
        <f t="shared" ref="W838:W901" si="27">U838/V838*1000</f>
        <v>#DIV/0!</v>
      </c>
      <c r="X838" s="16">
        <f>AVERAGEIFS(Data!F:F,Data!B:B,'DATA PREPPING'!$B$5,Data!A:A,'DATA PREPPING'!$B$18,Data!C:C,'DATA PREPPING'!T838)</f>
        <v>26383</v>
      </c>
      <c r="Y838" s="16">
        <f t="shared" ref="Y838:Y901" si="28">IF($Y$4=$X$4,-X838,W838)</f>
        <v>-26383</v>
      </c>
    </row>
    <row r="839" spans="2:25" x14ac:dyDescent="0.2">
      <c r="B839">
        <v>18554</v>
      </c>
      <c r="T839" t="s">
        <v>19</v>
      </c>
      <c r="U839" s="1">
        <f>SUMIFS(Data!E:E,Data!B:B,'DATA PREPPING'!$B$5,Data!A:A,'DATA PREPPING'!$B$18,Data!C:C,'DATA PREPPING'!T839)</f>
        <v>262049</v>
      </c>
      <c r="W839" s="15" t="e">
        <f t="shared" si="27"/>
        <v>#DIV/0!</v>
      </c>
      <c r="X839" s="16">
        <f>AVERAGEIFS(Data!F:F,Data!B:B,'DATA PREPPING'!$B$5,Data!A:A,'DATA PREPPING'!$B$18,Data!C:C,'DATA PREPPING'!T839)</f>
        <v>30457</v>
      </c>
      <c r="Y839" s="16">
        <f t="shared" si="28"/>
        <v>-30457</v>
      </c>
    </row>
    <row r="840" spans="2:25" x14ac:dyDescent="0.2">
      <c r="B840">
        <v>26810</v>
      </c>
      <c r="T840" t="s">
        <v>20</v>
      </c>
      <c r="U840" s="1">
        <f>SUMIFS(Data!E:E,Data!B:B,'DATA PREPPING'!$B$5,Data!A:A,'DATA PREPPING'!$B$18,Data!C:C,'DATA PREPPING'!T840)</f>
        <v>323435</v>
      </c>
      <c r="W840" s="15" t="e">
        <f t="shared" si="27"/>
        <v>#DIV/0!</v>
      </c>
      <c r="X840" s="16">
        <f>AVERAGEIFS(Data!F:F,Data!B:B,'DATA PREPPING'!$B$5,Data!A:A,'DATA PREPPING'!$B$18,Data!C:C,'DATA PREPPING'!T840)</f>
        <v>22254</v>
      </c>
      <c r="Y840" s="16">
        <f t="shared" si="28"/>
        <v>-22254</v>
      </c>
    </row>
    <row r="841" spans="2:25" x14ac:dyDescent="0.2">
      <c r="B841">
        <v>18414</v>
      </c>
      <c r="T841" t="s">
        <v>21</v>
      </c>
      <c r="U841" s="1">
        <f>SUMIFS(Data!E:E,Data!B:B,'DATA PREPPING'!$B$5,Data!A:A,'DATA PREPPING'!$B$18,Data!C:C,'DATA PREPPING'!T841)</f>
        <v>204519</v>
      </c>
      <c r="W841" s="15" t="e">
        <f t="shared" si="27"/>
        <v>#DIV/0!</v>
      </c>
      <c r="X841" s="16">
        <f>AVERAGEIFS(Data!F:F,Data!B:B,'DATA PREPPING'!$B$5,Data!A:A,'DATA PREPPING'!$B$18,Data!C:C,'DATA PREPPING'!T841)</f>
        <v>24167</v>
      </c>
      <c r="Y841" s="16">
        <f t="shared" si="28"/>
        <v>-24167</v>
      </c>
    </row>
    <row r="842" spans="2:25" x14ac:dyDescent="0.2">
      <c r="B842">
        <v>36090</v>
      </c>
      <c r="T842" t="s">
        <v>22</v>
      </c>
      <c r="U842" s="1">
        <f>SUMIFS(Data!E:E,Data!B:B,'DATA PREPPING'!$B$5,Data!A:A,'DATA PREPPING'!$B$18,Data!C:C,'DATA PREPPING'!T842)</f>
        <v>118107</v>
      </c>
      <c r="W842" s="15" t="e">
        <f t="shared" si="27"/>
        <v>#DIV/0!</v>
      </c>
      <c r="X842" s="16">
        <f>AVERAGEIFS(Data!F:F,Data!B:B,'DATA PREPPING'!$B$5,Data!A:A,'DATA PREPPING'!$B$18,Data!C:C,'DATA PREPPING'!T842)</f>
        <v>18380</v>
      </c>
      <c r="Y842" s="16">
        <f t="shared" si="28"/>
        <v>-18380</v>
      </c>
    </row>
    <row r="843" spans="2:25" x14ac:dyDescent="0.2">
      <c r="B843">
        <v>28424</v>
      </c>
      <c r="T843" t="s">
        <v>23</v>
      </c>
      <c r="U843" s="1">
        <f>SUMIFS(Data!E:E,Data!B:B,'DATA PREPPING'!$B$5,Data!A:A,'DATA PREPPING'!$B$18,Data!C:C,'DATA PREPPING'!T843)</f>
        <v>253244</v>
      </c>
      <c r="W843" s="15" t="e">
        <f t="shared" si="27"/>
        <v>#DIV/0!</v>
      </c>
      <c r="X843" s="16">
        <f>AVERAGEIFS(Data!F:F,Data!B:B,'DATA PREPPING'!$B$5,Data!A:A,'DATA PREPPING'!$B$18,Data!C:C,'DATA PREPPING'!T843)</f>
        <v>22154</v>
      </c>
      <c r="Y843" s="16">
        <f t="shared" si="28"/>
        <v>-22154</v>
      </c>
    </row>
    <row r="844" spans="2:25" x14ac:dyDescent="0.2">
      <c r="B844">
        <v>26295</v>
      </c>
      <c r="T844" t="s">
        <v>24</v>
      </c>
      <c r="U844" s="1">
        <f>SUMIFS(Data!E:E,Data!B:B,'DATA PREPPING'!$B$5,Data!A:A,'DATA PREPPING'!$B$18,Data!C:C,'DATA PREPPING'!T844)</f>
        <v>58811</v>
      </c>
      <c r="W844" s="15" t="e">
        <f t="shared" si="27"/>
        <v>#DIV/0!</v>
      </c>
      <c r="X844" s="16">
        <f>AVERAGEIFS(Data!F:F,Data!B:B,'DATA PREPPING'!$B$5,Data!A:A,'DATA PREPPING'!$B$18,Data!C:C,'DATA PREPPING'!T844)</f>
        <v>21078</v>
      </c>
      <c r="Y844" s="16">
        <f t="shared" si="28"/>
        <v>-21078</v>
      </c>
    </row>
    <row r="845" spans="2:25" x14ac:dyDescent="0.2">
      <c r="B845">
        <v>22228</v>
      </c>
      <c r="T845" t="s">
        <v>25</v>
      </c>
      <c r="U845" s="1">
        <f>SUMIFS(Data!E:E,Data!B:B,'DATA PREPPING'!$B$5,Data!A:A,'DATA PREPPING'!$B$18,Data!C:C,'DATA PREPPING'!T845)</f>
        <v>79529</v>
      </c>
      <c r="W845" s="15" t="e">
        <f t="shared" si="27"/>
        <v>#DIV/0!</v>
      </c>
      <c r="X845" s="16">
        <f>AVERAGEIFS(Data!F:F,Data!B:B,'DATA PREPPING'!$B$5,Data!A:A,'DATA PREPPING'!$B$18,Data!C:C,'DATA PREPPING'!T845)</f>
        <v>18131</v>
      </c>
      <c r="Y845" s="16">
        <f t="shared" si="28"/>
        <v>-18131</v>
      </c>
    </row>
    <row r="846" spans="2:25" x14ac:dyDescent="0.2">
      <c r="B846">
        <v>27709</v>
      </c>
      <c r="T846" t="s">
        <v>26</v>
      </c>
      <c r="U846" s="1">
        <f>SUMIFS(Data!E:E,Data!B:B,'DATA PREPPING'!$B$5,Data!A:A,'DATA PREPPING'!$B$18,Data!C:C,'DATA PREPPING'!T846)</f>
        <v>255447</v>
      </c>
      <c r="W846" s="15" t="e">
        <f t="shared" si="27"/>
        <v>#DIV/0!</v>
      </c>
      <c r="X846" s="16">
        <f>AVERAGEIFS(Data!F:F,Data!B:B,'DATA PREPPING'!$B$5,Data!A:A,'DATA PREPPING'!$B$18,Data!C:C,'DATA PREPPING'!T846)</f>
        <v>34061</v>
      </c>
      <c r="Y846" s="16">
        <f t="shared" si="28"/>
        <v>-34061</v>
      </c>
    </row>
    <row r="847" spans="2:25" x14ac:dyDescent="0.2">
      <c r="B847">
        <v>22009</v>
      </c>
      <c r="T847" t="s">
        <v>27</v>
      </c>
      <c r="U847" s="1">
        <f>SUMIFS(Data!E:E,Data!B:B,'DATA PREPPING'!$B$5,Data!A:A,'DATA PREPPING'!$B$18,Data!C:C,'DATA PREPPING'!T847)</f>
        <v>57132</v>
      </c>
      <c r="W847" s="15" t="e">
        <f t="shared" si="27"/>
        <v>#DIV/0!</v>
      </c>
      <c r="X847" s="16">
        <f>AVERAGEIFS(Data!F:F,Data!B:B,'DATA PREPPING'!$B$5,Data!A:A,'DATA PREPPING'!$B$18,Data!C:C,'DATA PREPPING'!T847)</f>
        <v>24729</v>
      </c>
      <c r="Y847" s="16">
        <f t="shared" si="28"/>
        <v>-24729</v>
      </c>
    </row>
    <row r="848" spans="2:25" x14ac:dyDescent="0.2">
      <c r="B848">
        <v>18637</v>
      </c>
      <c r="T848" t="s">
        <v>28</v>
      </c>
      <c r="U848" s="1">
        <f>SUMIFS(Data!E:E,Data!B:B,'DATA PREPPING'!$B$5,Data!A:A,'DATA PREPPING'!$B$18,Data!C:C,'DATA PREPPING'!T848)</f>
        <v>281546</v>
      </c>
      <c r="W848" s="15" t="e">
        <f t="shared" si="27"/>
        <v>#DIV/0!</v>
      </c>
      <c r="X848" s="16">
        <f>AVERAGEIFS(Data!F:F,Data!B:B,'DATA PREPPING'!$B$5,Data!A:A,'DATA PREPPING'!$B$18,Data!C:C,'DATA PREPPING'!T848)</f>
        <v>28639</v>
      </c>
      <c r="Y848" s="16">
        <f t="shared" si="28"/>
        <v>-28639</v>
      </c>
    </row>
    <row r="849" spans="2:25" x14ac:dyDescent="0.2">
      <c r="B849">
        <v>25054</v>
      </c>
      <c r="T849" t="s">
        <v>29</v>
      </c>
      <c r="U849" s="1">
        <f>SUMIFS(Data!E:E,Data!B:B,'DATA PREPPING'!$B$5,Data!A:A,'DATA PREPPING'!$B$18,Data!C:C,'DATA PREPPING'!T849)</f>
        <v>78539</v>
      </c>
      <c r="W849" s="15" t="e">
        <f t="shared" si="27"/>
        <v>#DIV/0!</v>
      </c>
      <c r="X849" s="16">
        <f>AVERAGEIFS(Data!F:F,Data!B:B,'DATA PREPPING'!$B$5,Data!A:A,'DATA PREPPING'!$B$18,Data!C:C,'DATA PREPPING'!T849)</f>
        <v>19988</v>
      </c>
      <c r="Y849" s="16">
        <f t="shared" si="28"/>
        <v>-19988</v>
      </c>
    </row>
    <row r="850" spans="2:25" x14ac:dyDescent="0.2">
      <c r="B850">
        <v>20493</v>
      </c>
      <c r="T850" t="s">
        <v>30</v>
      </c>
      <c r="U850" s="1">
        <f>SUMIFS(Data!E:E,Data!B:B,'DATA PREPPING'!$B$5,Data!A:A,'DATA PREPPING'!$B$18,Data!C:C,'DATA PREPPING'!T850)</f>
        <v>632760</v>
      </c>
      <c r="W850" s="15" t="e">
        <f t="shared" si="27"/>
        <v>#DIV/0!</v>
      </c>
      <c r="X850" s="16">
        <f>AVERAGEIFS(Data!F:F,Data!B:B,'DATA PREPPING'!$B$5,Data!A:A,'DATA PREPPING'!$B$18,Data!C:C,'DATA PREPPING'!T850)</f>
        <v>36986</v>
      </c>
      <c r="Y850" s="16">
        <f t="shared" si="28"/>
        <v>-36986</v>
      </c>
    </row>
    <row r="851" spans="2:25" x14ac:dyDescent="0.2">
      <c r="B851">
        <v>18002</v>
      </c>
      <c r="T851" t="s">
        <v>31</v>
      </c>
      <c r="U851" s="1">
        <f>SUMIFS(Data!E:E,Data!B:B,'DATA PREPPING'!$B$5,Data!A:A,'DATA PREPPING'!$B$18,Data!C:C,'DATA PREPPING'!T851)</f>
        <v>420420</v>
      </c>
      <c r="W851" s="15" t="e">
        <f t="shared" si="27"/>
        <v>#DIV/0!</v>
      </c>
      <c r="X851" s="16">
        <f>AVERAGEIFS(Data!F:F,Data!B:B,'DATA PREPPING'!$B$5,Data!A:A,'DATA PREPPING'!$B$18,Data!C:C,'DATA PREPPING'!T851)</f>
        <v>21462</v>
      </c>
      <c r="Y851" s="16">
        <f t="shared" si="28"/>
        <v>-21462</v>
      </c>
    </row>
    <row r="852" spans="2:25" x14ac:dyDescent="0.2">
      <c r="B852">
        <v>18088</v>
      </c>
      <c r="T852" t="s">
        <v>32</v>
      </c>
      <c r="U852" s="1">
        <f>SUMIFS(Data!E:E,Data!B:B,'DATA PREPPING'!$B$5,Data!A:A,'DATA PREPPING'!$B$18,Data!C:C,'DATA PREPPING'!T852)</f>
        <v>34228</v>
      </c>
      <c r="W852" s="15" t="e">
        <f t="shared" si="27"/>
        <v>#DIV/0!</v>
      </c>
      <c r="X852" s="16">
        <f>AVERAGEIFS(Data!F:F,Data!B:B,'DATA PREPPING'!$B$5,Data!A:A,'DATA PREPPING'!$B$18,Data!C:C,'DATA PREPPING'!T852)</f>
        <v>19193</v>
      </c>
      <c r="Y852" s="16">
        <f t="shared" si="28"/>
        <v>-19193</v>
      </c>
    </row>
    <row r="853" spans="2:25" x14ac:dyDescent="0.2">
      <c r="B853">
        <v>19522</v>
      </c>
      <c r="T853" t="s">
        <v>33</v>
      </c>
      <c r="U853" s="1">
        <f>SUMIFS(Data!E:E,Data!B:B,'DATA PREPPING'!$B$5,Data!A:A,'DATA PREPPING'!$B$18,Data!C:C,'DATA PREPPING'!T853)</f>
        <v>466069</v>
      </c>
      <c r="W853" s="15" t="e">
        <f t="shared" si="27"/>
        <v>#DIV/0!</v>
      </c>
      <c r="X853" s="16">
        <f>AVERAGEIFS(Data!F:F,Data!B:B,'DATA PREPPING'!$B$5,Data!A:A,'DATA PREPPING'!$B$18,Data!C:C,'DATA PREPPING'!T853)</f>
        <v>21027</v>
      </c>
      <c r="Y853" s="16">
        <f t="shared" si="28"/>
        <v>-21027</v>
      </c>
    </row>
    <row r="854" spans="2:25" x14ac:dyDescent="0.2">
      <c r="B854">
        <v>22216</v>
      </c>
      <c r="T854" t="s">
        <v>34</v>
      </c>
      <c r="U854" s="1">
        <f>SUMIFS(Data!E:E,Data!B:B,'DATA PREPPING'!$B$5,Data!A:A,'DATA PREPPING'!$B$18,Data!C:C,'DATA PREPPING'!T854)</f>
        <v>156230</v>
      </c>
      <c r="W854" s="15" t="e">
        <f t="shared" si="27"/>
        <v>#DIV/0!</v>
      </c>
      <c r="X854" s="16">
        <f>AVERAGEIFS(Data!F:F,Data!B:B,'DATA PREPPING'!$B$5,Data!A:A,'DATA PREPPING'!$B$18,Data!C:C,'DATA PREPPING'!T854)</f>
        <v>19310</v>
      </c>
      <c r="Y854" s="16">
        <f t="shared" si="28"/>
        <v>-19310</v>
      </c>
    </row>
    <row r="855" spans="2:25" x14ac:dyDescent="0.2">
      <c r="B855">
        <v>25112</v>
      </c>
      <c r="T855" t="s">
        <v>35</v>
      </c>
      <c r="U855" s="1">
        <f>SUMIFS(Data!E:E,Data!B:B,'DATA PREPPING'!$B$5,Data!A:A,'DATA PREPPING'!$B$18,Data!C:C,'DATA PREPPING'!T855)</f>
        <v>161570</v>
      </c>
      <c r="W855" s="15" t="e">
        <f t="shared" si="27"/>
        <v>#DIV/0!</v>
      </c>
      <c r="X855" s="16">
        <f>AVERAGEIFS(Data!F:F,Data!B:B,'DATA PREPPING'!$B$5,Data!A:A,'DATA PREPPING'!$B$18,Data!C:C,'DATA PREPPING'!T855)</f>
        <v>24338</v>
      </c>
      <c r="Y855" s="16">
        <f t="shared" si="28"/>
        <v>-24338</v>
      </c>
    </row>
    <row r="856" spans="2:25" x14ac:dyDescent="0.2">
      <c r="B856">
        <v>26383</v>
      </c>
      <c r="T856" t="s">
        <v>36</v>
      </c>
      <c r="U856" s="1">
        <f>SUMIFS(Data!E:E,Data!B:B,'DATA PREPPING'!$B$5,Data!A:A,'DATA PREPPING'!$B$18,Data!C:C,'DATA PREPPING'!T856)</f>
        <v>424092</v>
      </c>
      <c r="W856" s="15" t="e">
        <f t="shared" si="27"/>
        <v>#DIV/0!</v>
      </c>
      <c r="X856" s="16">
        <f>AVERAGEIFS(Data!F:F,Data!B:B,'DATA PREPPING'!$B$5,Data!A:A,'DATA PREPPING'!$B$18,Data!C:C,'DATA PREPPING'!T856)</f>
        <v>22945</v>
      </c>
      <c r="Y856" s="16">
        <f t="shared" si="28"/>
        <v>-22945</v>
      </c>
    </row>
    <row r="857" spans="2:25" x14ac:dyDescent="0.2">
      <c r="B857">
        <v>30457</v>
      </c>
      <c r="T857" t="s">
        <v>37</v>
      </c>
      <c r="U857" s="1">
        <f>SUMIFS(Data!E:E,Data!B:B,'DATA PREPPING'!$B$5,Data!A:A,'DATA PREPPING'!$B$18,Data!C:C,'DATA PREPPING'!T857)</f>
        <v>44621</v>
      </c>
      <c r="W857" s="15" t="e">
        <f t="shared" si="27"/>
        <v>#DIV/0!</v>
      </c>
      <c r="X857" s="16">
        <f>AVERAGEIFS(Data!F:F,Data!B:B,'DATA PREPPING'!$B$5,Data!A:A,'DATA PREPPING'!$B$18,Data!C:C,'DATA PREPPING'!T857)</f>
        <v>24733</v>
      </c>
      <c r="Y857" s="16">
        <f t="shared" si="28"/>
        <v>-24733</v>
      </c>
    </row>
    <row r="858" spans="2:25" x14ac:dyDescent="0.2">
      <c r="B858">
        <v>22254</v>
      </c>
      <c r="T858" t="s">
        <v>38</v>
      </c>
      <c r="U858" s="1">
        <f>SUMIFS(Data!E:E,Data!B:B,'DATA PREPPING'!$B$5,Data!A:A,'DATA PREPPING'!$B$18,Data!C:C,'DATA PREPPING'!T858)</f>
        <v>226959</v>
      </c>
      <c r="W858" s="15" t="e">
        <f t="shared" si="27"/>
        <v>#DIV/0!</v>
      </c>
      <c r="X858" s="16">
        <f>AVERAGEIFS(Data!F:F,Data!B:B,'DATA PREPPING'!$B$5,Data!A:A,'DATA PREPPING'!$B$18,Data!C:C,'DATA PREPPING'!T858)</f>
        <v>19677</v>
      </c>
      <c r="Y858" s="16">
        <f t="shared" si="28"/>
        <v>-19677</v>
      </c>
    </row>
    <row r="859" spans="2:25" x14ac:dyDescent="0.2">
      <c r="B859">
        <v>24167</v>
      </c>
      <c r="T859" t="s">
        <v>39</v>
      </c>
      <c r="U859" s="1">
        <f>SUMIFS(Data!E:E,Data!B:B,'DATA PREPPING'!$B$5,Data!A:A,'DATA PREPPING'!$B$18,Data!C:C,'DATA PREPPING'!T859)</f>
        <v>41000</v>
      </c>
      <c r="W859" s="15" t="e">
        <f t="shared" si="27"/>
        <v>#DIV/0!</v>
      </c>
      <c r="X859" s="16">
        <f>AVERAGEIFS(Data!F:F,Data!B:B,'DATA PREPPING'!$B$5,Data!A:A,'DATA PREPPING'!$B$18,Data!C:C,'DATA PREPPING'!T859)</f>
        <v>18829</v>
      </c>
      <c r="Y859" s="16">
        <f t="shared" si="28"/>
        <v>-18829</v>
      </c>
    </row>
    <row r="860" spans="2:25" x14ac:dyDescent="0.2">
      <c r="B860">
        <v>18380</v>
      </c>
      <c r="T860" t="s">
        <v>40</v>
      </c>
      <c r="U860" s="1">
        <f>SUMIFS(Data!E:E,Data!B:B,'DATA PREPPING'!$B$5,Data!A:A,'DATA PREPPING'!$B$18,Data!C:C,'DATA PREPPING'!T860)</f>
        <v>293033</v>
      </c>
      <c r="W860" s="15" t="e">
        <f t="shared" si="27"/>
        <v>#DIV/0!</v>
      </c>
      <c r="X860" s="16">
        <f>AVERAGEIFS(Data!F:F,Data!B:B,'DATA PREPPING'!$B$5,Data!A:A,'DATA PREPPING'!$B$18,Data!C:C,'DATA PREPPING'!T860)</f>
        <v>23771</v>
      </c>
      <c r="Y860" s="16">
        <f t="shared" si="28"/>
        <v>-23771</v>
      </c>
    </row>
    <row r="861" spans="2:25" x14ac:dyDescent="0.2">
      <c r="B861">
        <v>22154</v>
      </c>
      <c r="T861" t="s">
        <v>41</v>
      </c>
      <c r="U861" s="1">
        <f>SUMIFS(Data!E:E,Data!B:B,'DATA PREPPING'!$B$5,Data!A:A,'DATA PREPPING'!$B$18,Data!C:C,'DATA PREPPING'!T861)</f>
        <v>1178456</v>
      </c>
      <c r="W861" s="15" t="e">
        <f t="shared" si="27"/>
        <v>#DIV/0!</v>
      </c>
      <c r="X861" s="16">
        <f>AVERAGEIFS(Data!F:F,Data!B:B,'DATA PREPPING'!$B$5,Data!A:A,'DATA PREPPING'!$B$18,Data!C:C,'DATA PREPPING'!T861)</f>
        <v>23001</v>
      </c>
      <c r="Y861" s="16">
        <f t="shared" si="28"/>
        <v>-23001</v>
      </c>
    </row>
    <row r="862" spans="2:25" x14ac:dyDescent="0.2">
      <c r="B862">
        <v>21078</v>
      </c>
      <c r="T862" t="s">
        <v>42</v>
      </c>
      <c r="U862" s="1">
        <f>SUMIFS(Data!E:E,Data!B:B,'DATA PREPPING'!$B$5,Data!A:A,'DATA PREPPING'!$B$18,Data!C:C,'DATA PREPPING'!T862)</f>
        <v>133375</v>
      </c>
      <c r="W862" s="15" t="e">
        <f t="shared" si="27"/>
        <v>#DIV/0!</v>
      </c>
      <c r="X862" s="16">
        <f>AVERAGEIFS(Data!F:F,Data!B:B,'DATA PREPPING'!$B$5,Data!A:A,'DATA PREPPING'!$B$18,Data!C:C,'DATA PREPPING'!T862)</f>
        <v>21580</v>
      </c>
      <c r="Y862" s="16">
        <f t="shared" si="28"/>
        <v>-21580</v>
      </c>
    </row>
    <row r="863" spans="2:25" x14ac:dyDescent="0.2">
      <c r="B863">
        <v>18131</v>
      </c>
      <c r="T863" t="s">
        <v>43</v>
      </c>
      <c r="U863" s="1">
        <f>SUMIFS(Data!E:E,Data!B:B,'DATA PREPPING'!$B$5,Data!A:A,'DATA PREPPING'!$B$18,Data!C:C,'DATA PREPPING'!T863)</f>
        <v>25985</v>
      </c>
      <c r="W863" s="15" t="e">
        <f t="shared" si="27"/>
        <v>#DIV/0!</v>
      </c>
      <c r="X863" s="16">
        <f>AVERAGEIFS(Data!F:F,Data!B:B,'DATA PREPPING'!$B$5,Data!A:A,'DATA PREPPING'!$B$18,Data!C:C,'DATA PREPPING'!T863)</f>
        <v>26068</v>
      </c>
      <c r="Y863" s="16">
        <f t="shared" si="28"/>
        <v>-26068</v>
      </c>
    </row>
    <row r="864" spans="2:25" x14ac:dyDescent="0.2">
      <c r="B864">
        <v>34061</v>
      </c>
      <c r="T864" t="s">
        <v>44</v>
      </c>
      <c r="U864" s="1">
        <f>SUMIFS(Data!E:E,Data!B:B,'DATA PREPPING'!$B$5,Data!A:A,'DATA PREPPING'!$B$18,Data!C:C,'DATA PREPPING'!T864)</f>
        <v>322216</v>
      </c>
      <c r="W864" s="15" t="e">
        <f t="shared" si="27"/>
        <v>#DIV/0!</v>
      </c>
      <c r="X864" s="16">
        <f>AVERAGEIFS(Data!F:F,Data!B:B,'DATA PREPPING'!$B$5,Data!A:A,'DATA PREPPING'!$B$18,Data!C:C,'DATA PREPPING'!T864)</f>
        <v>22634</v>
      </c>
      <c r="Y864" s="16">
        <f t="shared" si="28"/>
        <v>-22634</v>
      </c>
    </row>
    <row r="865" spans="2:25" x14ac:dyDescent="0.2">
      <c r="B865">
        <v>24729</v>
      </c>
      <c r="T865" t="s">
        <v>45</v>
      </c>
      <c r="U865" s="1">
        <f>SUMIFS(Data!E:E,Data!B:B,'DATA PREPPING'!$B$5,Data!A:A,'DATA PREPPING'!$B$18,Data!C:C,'DATA PREPPING'!T865)</f>
        <v>255412</v>
      </c>
      <c r="W865" s="15" t="e">
        <f t="shared" si="27"/>
        <v>#DIV/0!</v>
      </c>
      <c r="X865" s="16">
        <f>AVERAGEIFS(Data!F:F,Data!B:B,'DATA PREPPING'!$B$5,Data!A:A,'DATA PREPPING'!$B$18,Data!C:C,'DATA PREPPING'!T865)</f>
        <v>26657</v>
      </c>
      <c r="Y865" s="16">
        <f t="shared" si="28"/>
        <v>-26657</v>
      </c>
    </row>
    <row r="866" spans="2:25" x14ac:dyDescent="0.2">
      <c r="B866">
        <v>28639</v>
      </c>
      <c r="T866" t="s">
        <v>46</v>
      </c>
      <c r="U866" s="1">
        <f>SUMIFS(Data!E:E,Data!B:B,'DATA PREPPING'!$B$5,Data!A:A,'DATA PREPPING'!$B$18,Data!C:C,'DATA PREPPING'!T866)</f>
        <v>61253</v>
      </c>
      <c r="W866" s="15" t="e">
        <f t="shared" si="27"/>
        <v>#DIV/0!</v>
      </c>
      <c r="X866" s="16">
        <f>AVERAGEIFS(Data!F:F,Data!B:B,'DATA PREPPING'!$B$5,Data!A:A,'DATA PREPPING'!$B$18,Data!C:C,'DATA PREPPING'!T866)</f>
        <v>18945</v>
      </c>
      <c r="Y866" s="16">
        <f t="shared" si="28"/>
        <v>-18945</v>
      </c>
    </row>
    <row r="867" spans="2:25" x14ac:dyDescent="0.2">
      <c r="B867">
        <v>19988</v>
      </c>
      <c r="T867" t="s">
        <v>47</v>
      </c>
      <c r="U867" s="1">
        <f>SUMIFS(Data!E:E,Data!B:B,'DATA PREPPING'!$B$5,Data!A:A,'DATA PREPPING'!$B$18,Data!C:C,'DATA PREPPING'!T867)</f>
        <v>227495</v>
      </c>
      <c r="W867" s="15" t="e">
        <f t="shared" si="27"/>
        <v>#DIV/0!</v>
      </c>
      <c r="X867" s="16">
        <f>AVERAGEIFS(Data!F:F,Data!B:B,'DATA PREPPING'!$B$5,Data!A:A,'DATA PREPPING'!$B$18,Data!C:C,'DATA PREPPING'!T867)</f>
        <v>19473</v>
      </c>
      <c r="Y867" s="16">
        <f t="shared" si="28"/>
        <v>-19473</v>
      </c>
    </row>
    <row r="868" spans="2:25" x14ac:dyDescent="0.2">
      <c r="B868">
        <v>36986</v>
      </c>
      <c r="T868" t="s">
        <v>48</v>
      </c>
      <c r="U868" s="1">
        <f>SUMIFS(Data!E:E,Data!B:B,'DATA PREPPING'!$B$5,Data!A:A,'DATA PREPPING'!$B$18,Data!C:C,'DATA PREPPING'!T868)</f>
        <v>32312</v>
      </c>
      <c r="W868" s="15" t="e">
        <f t="shared" si="27"/>
        <v>#DIV/0!</v>
      </c>
      <c r="X868" s="16">
        <f>AVERAGEIFS(Data!F:F,Data!B:B,'DATA PREPPING'!$B$5,Data!A:A,'DATA PREPPING'!$B$18,Data!C:C,'DATA PREPPING'!T868)</f>
        <v>23041</v>
      </c>
      <c r="Y868" s="16">
        <f t="shared" si="28"/>
        <v>-23041</v>
      </c>
    </row>
    <row r="869" spans="2:25" x14ac:dyDescent="0.2">
      <c r="B869">
        <v>21462</v>
      </c>
      <c r="T869" t="s">
        <v>1</v>
      </c>
      <c r="U869" s="1">
        <f>SUMIFS(Data!E:E,Data!B:B,'DATA PREPPING'!$B$5,Data!A:A,'DATA PREPPING'!$B$18,Data!C:C,'DATA PREPPING'!T869)</f>
        <v>178057</v>
      </c>
      <c r="W869" s="15" t="e">
        <f t="shared" si="27"/>
        <v>#DIV/0!</v>
      </c>
      <c r="X869" s="16">
        <f>AVERAGEIFS(Data!F:F,Data!B:B,'DATA PREPPING'!$B$5,Data!A:A,'DATA PREPPING'!$B$18,Data!C:C,'DATA PREPPING'!T869)</f>
        <v>18554</v>
      </c>
      <c r="Y869" s="16">
        <f t="shared" si="28"/>
        <v>-18554</v>
      </c>
    </row>
    <row r="870" spans="2:25" x14ac:dyDescent="0.2">
      <c r="B870">
        <v>19193</v>
      </c>
      <c r="T870" t="s">
        <v>2</v>
      </c>
      <c r="U870" s="1">
        <f>SUMIFS(Data!E:E,Data!B:B,'DATA PREPPING'!$B$5,Data!A:A,'DATA PREPPING'!$B$18,Data!C:C,'DATA PREPPING'!T870)</f>
        <v>274985</v>
      </c>
      <c r="W870" s="15" t="e">
        <f t="shared" si="27"/>
        <v>#DIV/0!</v>
      </c>
      <c r="X870" s="16">
        <f>AVERAGEIFS(Data!F:F,Data!B:B,'DATA PREPPING'!$B$5,Data!A:A,'DATA PREPPING'!$B$18,Data!C:C,'DATA PREPPING'!T870)</f>
        <v>26810</v>
      </c>
      <c r="Y870" s="16">
        <f t="shared" si="28"/>
        <v>-26810</v>
      </c>
    </row>
    <row r="871" spans="2:25" x14ac:dyDescent="0.2">
      <c r="B871">
        <v>21027</v>
      </c>
      <c r="T871" t="s">
        <v>3</v>
      </c>
      <c r="U871" s="1">
        <f>SUMIFS(Data!E:E,Data!B:B,'DATA PREPPING'!$B$5,Data!A:A,'DATA PREPPING'!$B$18,Data!C:C,'DATA PREPPING'!T871)</f>
        <v>106295</v>
      </c>
      <c r="W871" s="15" t="e">
        <f t="shared" si="27"/>
        <v>#DIV/0!</v>
      </c>
      <c r="X871" s="16">
        <f>AVERAGEIFS(Data!F:F,Data!B:B,'DATA PREPPING'!$B$5,Data!A:A,'DATA PREPPING'!$B$18,Data!C:C,'DATA PREPPING'!T871)</f>
        <v>18414</v>
      </c>
      <c r="Y871" s="16">
        <f t="shared" si="28"/>
        <v>-18414</v>
      </c>
    </row>
    <row r="872" spans="2:25" x14ac:dyDescent="0.2">
      <c r="B872">
        <v>19310</v>
      </c>
      <c r="T872" t="s">
        <v>4</v>
      </c>
      <c r="U872" s="1">
        <f>SUMIFS(Data!E:E,Data!B:B,'DATA PREPPING'!$B$5,Data!A:A,'DATA PREPPING'!$B$18,Data!C:C,'DATA PREPPING'!T872)</f>
        <v>1482600</v>
      </c>
      <c r="W872" s="15" t="e">
        <f t="shared" si="27"/>
        <v>#DIV/0!</v>
      </c>
      <c r="X872" s="16">
        <f>AVERAGEIFS(Data!F:F,Data!B:B,'DATA PREPPING'!$B$5,Data!A:A,'DATA PREPPING'!$B$18,Data!C:C,'DATA PREPPING'!T872)</f>
        <v>36090</v>
      </c>
      <c r="Y872" s="16">
        <f t="shared" si="28"/>
        <v>-36090</v>
      </c>
    </row>
    <row r="873" spans="2:25" x14ac:dyDescent="0.2">
      <c r="B873">
        <v>24338</v>
      </c>
      <c r="T873" t="s">
        <v>5</v>
      </c>
      <c r="U873" s="1">
        <f>SUMIFS(Data!E:E,Data!B:B,'DATA PREPPING'!$B$5,Data!A:A,'DATA PREPPING'!$B$18,Data!C:C,'DATA PREPPING'!T873)</f>
        <v>271680</v>
      </c>
      <c r="W873" s="15" t="e">
        <f t="shared" si="27"/>
        <v>#DIV/0!</v>
      </c>
      <c r="X873" s="16">
        <f>AVERAGEIFS(Data!F:F,Data!B:B,'DATA PREPPING'!$B$5,Data!A:A,'DATA PREPPING'!$B$18,Data!C:C,'DATA PREPPING'!T873)</f>
        <v>28424</v>
      </c>
      <c r="Y873" s="16">
        <f t="shared" si="28"/>
        <v>-28424</v>
      </c>
    </row>
    <row r="874" spans="2:25" x14ac:dyDescent="0.2">
      <c r="B874">
        <v>22945</v>
      </c>
      <c r="T874" t="s">
        <v>6</v>
      </c>
      <c r="U874" s="1">
        <f>SUMIFS(Data!E:E,Data!B:B,'DATA PREPPING'!$B$5,Data!A:A,'DATA PREPPING'!$B$18,Data!C:C,'DATA PREPPING'!T874)</f>
        <v>117365</v>
      </c>
      <c r="W874" s="15" t="e">
        <f t="shared" si="27"/>
        <v>#DIV/0!</v>
      </c>
      <c r="X874" s="16">
        <f>AVERAGEIFS(Data!F:F,Data!B:B,'DATA PREPPING'!$B$5,Data!A:A,'DATA PREPPING'!$B$18,Data!C:C,'DATA PREPPING'!T874)</f>
        <v>26295</v>
      </c>
      <c r="Y874" s="16">
        <f t="shared" si="28"/>
        <v>-26295</v>
      </c>
    </row>
    <row r="875" spans="2:25" x14ac:dyDescent="0.2">
      <c r="B875">
        <v>24733</v>
      </c>
      <c r="T875" t="s">
        <v>7</v>
      </c>
      <c r="U875" s="1">
        <f>SUMIFS(Data!E:E,Data!B:B,'DATA PREPPING'!$B$5,Data!A:A,'DATA PREPPING'!$B$18,Data!C:C,'DATA PREPPING'!T875)</f>
        <v>41103</v>
      </c>
      <c r="W875" s="15" t="e">
        <f t="shared" si="27"/>
        <v>#DIV/0!</v>
      </c>
      <c r="X875" s="16">
        <f>AVERAGEIFS(Data!F:F,Data!B:B,'DATA PREPPING'!$B$5,Data!A:A,'DATA PREPPING'!$B$18,Data!C:C,'DATA PREPPING'!T875)</f>
        <v>22228</v>
      </c>
      <c r="Y875" s="16">
        <f t="shared" si="28"/>
        <v>-22228</v>
      </c>
    </row>
    <row r="876" spans="2:25" x14ac:dyDescent="0.2">
      <c r="B876">
        <v>19677</v>
      </c>
      <c r="T876" t="s">
        <v>8</v>
      </c>
      <c r="U876" s="1">
        <f>SUMIFS(Data!E:E,Data!B:B,'DATA PREPPING'!$B$5,Data!A:A,'DATA PREPPING'!$B$18,Data!C:C,'DATA PREPPING'!T876)</f>
        <v>1007574</v>
      </c>
      <c r="W876" s="15" t="e">
        <f t="shared" si="27"/>
        <v>#DIV/0!</v>
      </c>
      <c r="X876" s="16">
        <f>AVERAGEIFS(Data!F:F,Data!B:B,'DATA PREPPING'!$B$5,Data!A:A,'DATA PREPPING'!$B$18,Data!C:C,'DATA PREPPING'!T876)</f>
        <v>27709</v>
      </c>
      <c r="Y876" s="16">
        <f t="shared" si="28"/>
        <v>-27709</v>
      </c>
    </row>
    <row r="877" spans="2:25" x14ac:dyDescent="0.2">
      <c r="B877">
        <v>18829</v>
      </c>
      <c r="T877" t="s">
        <v>9</v>
      </c>
      <c r="U877" s="1">
        <f>SUMIFS(Data!E:E,Data!B:B,'DATA PREPPING'!$B$5,Data!A:A,'DATA PREPPING'!$B$18,Data!C:C,'DATA PREPPING'!T877)</f>
        <v>414059</v>
      </c>
      <c r="W877" s="15" t="e">
        <f t="shared" si="27"/>
        <v>#DIV/0!</v>
      </c>
      <c r="X877" s="16">
        <f>AVERAGEIFS(Data!F:F,Data!B:B,'DATA PREPPING'!$B$5,Data!A:A,'DATA PREPPING'!$B$18,Data!C:C,'DATA PREPPING'!T877)</f>
        <v>22009</v>
      </c>
      <c r="Y877" s="16">
        <f t="shared" si="28"/>
        <v>-22009</v>
      </c>
    </row>
    <row r="878" spans="2:25" x14ac:dyDescent="0.2">
      <c r="B878">
        <v>23771</v>
      </c>
      <c r="T878" t="s">
        <v>10</v>
      </c>
      <c r="U878" s="1">
        <f>SUMIFS(Data!E:E,Data!B:B,'DATA PREPPING'!$B$5,Data!A:A,'DATA PREPPING'!$B$18,Data!C:C,'DATA PREPPING'!T878)</f>
        <v>74574</v>
      </c>
      <c r="W878" s="15" t="e">
        <f t="shared" si="27"/>
        <v>#DIV/0!</v>
      </c>
      <c r="X878" s="16">
        <f>AVERAGEIFS(Data!F:F,Data!B:B,'DATA PREPPING'!$B$5,Data!A:A,'DATA PREPPING'!$B$18,Data!C:C,'DATA PREPPING'!T878)</f>
        <v>18637</v>
      </c>
      <c r="Y878" s="16">
        <f t="shared" si="28"/>
        <v>-18637</v>
      </c>
    </row>
    <row r="879" spans="2:25" x14ac:dyDescent="0.2">
      <c r="B879">
        <v>23001</v>
      </c>
      <c r="T879" t="s">
        <v>11</v>
      </c>
      <c r="U879" s="1">
        <f>SUMIFS(Data!E:E,Data!B:B,'DATA PREPPING'!$B$5,Data!A:A,'DATA PREPPING'!$B$18,Data!C:C,'DATA PREPPING'!T879)</f>
        <v>462216</v>
      </c>
      <c r="W879" s="15" t="e">
        <f t="shared" si="27"/>
        <v>#DIV/0!</v>
      </c>
      <c r="X879" s="16">
        <f>AVERAGEIFS(Data!F:F,Data!B:B,'DATA PREPPING'!$B$5,Data!A:A,'DATA PREPPING'!$B$18,Data!C:C,'DATA PREPPING'!T879)</f>
        <v>25054</v>
      </c>
      <c r="Y879" s="16">
        <f t="shared" si="28"/>
        <v>-25054</v>
      </c>
    </row>
    <row r="880" spans="2:25" x14ac:dyDescent="0.2">
      <c r="B880">
        <v>21580</v>
      </c>
      <c r="T880" t="s">
        <v>12</v>
      </c>
      <c r="U880" s="1">
        <f>SUMIFS(Data!E:E,Data!B:B,'DATA PREPPING'!$B$5,Data!A:A,'DATA PREPPING'!$B$18,Data!C:C,'DATA PREPPING'!T880)</f>
        <v>263892</v>
      </c>
      <c r="W880" s="15" t="e">
        <f t="shared" si="27"/>
        <v>#DIV/0!</v>
      </c>
      <c r="X880" s="16">
        <f>AVERAGEIFS(Data!F:F,Data!B:B,'DATA PREPPING'!$B$5,Data!A:A,'DATA PREPPING'!$B$18,Data!C:C,'DATA PREPPING'!T880)</f>
        <v>20493</v>
      </c>
      <c r="Y880" s="16">
        <f t="shared" si="28"/>
        <v>-20493</v>
      </c>
    </row>
    <row r="881" spans="2:25" x14ac:dyDescent="0.2">
      <c r="B881">
        <v>26068</v>
      </c>
      <c r="T881" t="s">
        <v>13</v>
      </c>
      <c r="U881" s="1">
        <f>SUMIFS(Data!E:E,Data!B:B,'DATA PREPPING'!$B$5,Data!A:A,'DATA PREPPING'!$B$18,Data!C:C,'DATA PREPPING'!T881)</f>
        <v>118383</v>
      </c>
      <c r="W881" s="15" t="e">
        <f t="shared" si="27"/>
        <v>#DIV/0!</v>
      </c>
      <c r="X881" s="16">
        <f>AVERAGEIFS(Data!F:F,Data!B:B,'DATA PREPPING'!$B$5,Data!A:A,'DATA PREPPING'!$B$18,Data!C:C,'DATA PREPPING'!T881)</f>
        <v>18002</v>
      </c>
      <c r="Y881" s="16">
        <f t="shared" si="28"/>
        <v>-18002</v>
      </c>
    </row>
    <row r="882" spans="2:25" x14ac:dyDescent="0.2">
      <c r="B882">
        <v>22634</v>
      </c>
      <c r="T882" t="s">
        <v>14</v>
      </c>
      <c r="U882" s="1">
        <f>SUMIFS(Data!E:E,Data!B:B,'DATA PREPPING'!$B$5,Data!A:A,'DATA PREPPING'!$B$18,Data!C:C,'DATA PREPPING'!T882)</f>
        <v>110526</v>
      </c>
      <c r="W882" s="15" t="e">
        <f t="shared" si="27"/>
        <v>#DIV/0!</v>
      </c>
      <c r="X882" s="16">
        <f>AVERAGEIFS(Data!F:F,Data!B:B,'DATA PREPPING'!$B$5,Data!A:A,'DATA PREPPING'!$B$18,Data!C:C,'DATA PREPPING'!T882)</f>
        <v>18088</v>
      </c>
      <c r="Y882" s="16">
        <f t="shared" si="28"/>
        <v>-18088</v>
      </c>
    </row>
    <row r="883" spans="2:25" x14ac:dyDescent="0.2">
      <c r="B883">
        <v>26657</v>
      </c>
      <c r="T883" t="s">
        <v>15</v>
      </c>
      <c r="U883" s="1">
        <f>SUMIFS(Data!E:E,Data!B:B,'DATA PREPPING'!$B$5,Data!A:A,'DATA PREPPING'!$B$18,Data!C:C,'DATA PREPPING'!T883)</f>
        <v>165335</v>
      </c>
      <c r="W883" s="15" t="e">
        <f t="shared" si="27"/>
        <v>#DIV/0!</v>
      </c>
      <c r="X883" s="16">
        <f>AVERAGEIFS(Data!F:F,Data!B:B,'DATA PREPPING'!$B$5,Data!A:A,'DATA PREPPING'!$B$18,Data!C:C,'DATA PREPPING'!T883)</f>
        <v>19522</v>
      </c>
      <c r="Y883" s="16">
        <f t="shared" si="28"/>
        <v>-19522</v>
      </c>
    </row>
    <row r="884" spans="2:25" x14ac:dyDescent="0.2">
      <c r="B884">
        <v>18945</v>
      </c>
      <c r="T884" t="s">
        <v>16</v>
      </c>
      <c r="U884" s="1">
        <f>SUMIFS(Data!E:E,Data!B:B,'DATA PREPPING'!$B$5,Data!A:A,'DATA PREPPING'!$B$18,Data!C:C,'DATA PREPPING'!T884)</f>
        <v>188383</v>
      </c>
      <c r="W884" s="15" t="e">
        <f t="shared" si="27"/>
        <v>#DIV/0!</v>
      </c>
      <c r="X884" s="16">
        <f>AVERAGEIFS(Data!F:F,Data!B:B,'DATA PREPPING'!$B$5,Data!A:A,'DATA PREPPING'!$B$18,Data!C:C,'DATA PREPPING'!T884)</f>
        <v>22216</v>
      </c>
      <c r="Y884" s="16">
        <f t="shared" si="28"/>
        <v>-22216</v>
      </c>
    </row>
    <row r="885" spans="2:25" x14ac:dyDescent="0.2">
      <c r="B885">
        <v>19473</v>
      </c>
      <c r="T885" t="s">
        <v>17</v>
      </c>
      <c r="U885" s="1">
        <f>SUMIFS(Data!E:E,Data!B:B,'DATA PREPPING'!$B$5,Data!A:A,'DATA PREPPING'!$B$18,Data!C:C,'DATA PREPPING'!T885)</f>
        <v>51781</v>
      </c>
      <c r="W885" s="15" t="e">
        <f t="shared" si="27"/>
        <v>#DIV/0!</v>
      </c>
      <c r="X885" s="16">
        <f>AVERAGEIFS(Data!F:F,Data!B:B,'DATA PREPPING'!$B$5,Data!A:A,'DATA PREPPING'!$B$18,Data!C:C,'DATA PREPPING'!T885)</f>
        <v>25112</v>
      </c>
      <c r="Y885" s="16">
        <f t="shared" si="28"/>
        <v>-25112</v>
      </c>
    </row>
    <row r="886" spans="2:25" x14ac:dyDescent="0.2">
      <c r="B886">
        <v>23041</v>
      </c>
      <c r="T886" t="s">
        <v>18</v>
      </c>
      <c r="U886" s="1">
        <f>SUMIFS(Data!E:E,Data!B:B,'DATA PREPPING'!$B$5,Data!A:A,'DATA PREPPING'!$B$18,Data!C:C,'DATA PREPPING'!T886)</f>
        <v>210848</v>
      </c>
      <c r="W886" s="15" t="e">
        <f t="shared" si="27"/>
        <v>#DIV/0!</v>
      </c>
      <c r="X886" s="16">
        <f>AVERAGEIFS(Data!F:F,Data!B:B,'DATA PREPPING'!$B$5,Data!A:A,'DATA PREPPING'!$B$18,Data!C:C,'DATA PREPPING'!T886)</f>
        <v>26383</v>
      </c>
      <c r="Y886" s="16">
        <f t="shared" si="28"/>
        <v>-26383</v>
      </c>
    </row>
    <row r="887" spans="2:25" x14ac:dyDescent="0.2">
      <c r="B887">
        <v>18554</v>
      </c>
      <c r="T887" t="s">
        <v>19</v>
      </c>
      <c r="U887" s="1">
        <f>SUMIFS(Data!E:E,Data!B:B,'DATA PREPPING'!$B$5,Data!A:A,'DATA PREPPING'!$B$18,Data!C:C,'DATA PREPPING'!T887)</f>
        <v>262049</v>
      </c>
      <c r="W887" s="15" t="e">
        <f t="shared" si="27"/>
        <v>#DIV/0!</v>
      </c>
      <c r="X887" s="16">
        <f>AVERAGEIFS(Data!F:F,Data!B:B,'DATA PREPPING'!$B$5,Data!A:A,'DATA PREPPING'!$B$18,Data!C:C,'DATA PREPPING'!T887)</f>
        <v>30457</v>
      </c>
      <c r="Y887" s="16">
        <f t="shared" si="28"/>
        <v>-30457</v>
      </c>
    </row>
    <row r="888" spans="2:25" x14ac:dyDescent="0.2">
      <c r="B888">
        <v>26810</v>
      </c>
      <c r="T888" t="s">
        <v>20</v>
      </c>
      <c r="U888" s="1">
        <f>SUMIFS(Data!E:E,Data!B:B,'DATA PREPPING'!$B$5,Data!A:A,'DATA PREPPING'!$B$18,Data!C:C,'DATA PREPPING'!T888)</f>
        <v>323435</v>
      </c>
      <c r="W888" s="15" t="e">
        <f t="shared" si="27"/>
        <v>#DIV/0!</v>
      </c>
      <c r="X888" s="16">
        <f>AVERAGEIFS(Data!F:F,Data!B:B,'DATA PREPPING'!$B$5,Data!A:A,'DATA PREPPING'!$B$18,Data!C:C,'DATA PREPPING'!T888)</f>
        <v>22254</v>
      </c>
      <c r="Y888" s="16">
        <f t="shared" si="28"/>
        <v>-22254</v>
      </c>
    </row>
    <row r="889" spans="2:25" x14ac:dyDescent="0.2">
      <c r="B889">
        <v>18414</v>
      </c>
      <c r="T889" t="s">
        <v>21</v>
      </c>
      <c r="U889" s="1">
        <f>SUMIFS(Data!E:E,Data!B:B,'DATA PREPPING'!$B$5,Data!A:A,'DATA PREPPING'!$B$18,Data!C:C,'DATA PREPPING'!T889)</f>
        <v>204519</v>
      </c>
      <c r="W889" s="15" t="e">
        <f t="shared" si="27"/>
        <v>#DIV/0!</v>
      </c>
      <c r="X889" s="16">
        <f>AVERAGEIFS(Data!F:F,Data!B:B,'DATA PREPPING'!$B$5,Data!A:A,'DATA PREPPING'!$B$18,Data!C:C,'DATA PREPPING'!T889)</f>
        <v>24167</v>
      </c>
      <c r="Y889" s="16">
        <f t="shared" si="28"/>
        <v>-24167</v>
      </c>
    </row>
    <row r="890" spans="2:25" x14ac:dyDescent="0.2">
      <c r="B890">
        <v>36090</v>
      </c>
      <c r="T890" t="s">
        <v>22</v>
      </c>
      <c r="U890" s="1">
        <f>SUMIFS(Data!E:E,Data!B:B,'DATA PREPPING'!$B$5,Data!A:A,'DATA PREPPING'!$B$18,Data!C:C,'DATA PREPPING'!T890)</f>
        <v>118107</v>
      </c>
      <c r="W890" s="15" t="e">
        <f t="shared" si="27"/>
        <v>#DIV/0!</v>
      </c>
      <c r="X890" s="16">
        <f>AVERAGEIFS(Data!F:F,Data!B:B,'DATA PREPPING'!$B$5,Data!A:A,'DATA PREPPING'!$B$18,Data!C:C,'DATA PREPPING'!T890)</f>
        <v>18380</v>
      </c>
      <c r="Y890" s="16">
        <f t="shared" si="28"/>
        <v>-18380</v>
      </c>
    </row>
    <row r="891" spans="2:25" x14ac:dyDescent="0.2">
      <c r="B891">
        <v>28424</v>
      </c>
      <c r="T891" t="s">
        <v>23</v>
      </c>
      <c r="U891" s="1">
        <f>SUMIFS(Data!E:E,Data!B:B,'DATA PREPPING'!$B$5,Data!A:A,'DATA PREPPING'!$B$18,Data!C:C,'DATA PREPPING'!T891)</f>
        <v>253244</v>
      </c>
      <c r="W891" s="15" t="e">
        <f t="shared" si="27"/>
        <v>#DIV/0!</v>
      </c>
      <c r="X891" s="16">
        <f>AVERAGEIFS(Data!F:F,Data!B:B,'DATA PREPPING'!$B$5,Data!A:A,'DATA PREPPING'!$B$18,Data!C:C,'DATA PREPPING'!T891)</f>
        <v>22154</v>
      </c>
      <c r="Y891" s="16">
        <f t="shared" si="28"/>
        <v>-22154</v>
      </c>
    </row>
    <row r="892" spans="2:25" x14ac:dyDescent="0.2">
      <c r="B892">
        <v>26295</v>
      </c>
      <c r="T892" t="s">
        <v>24</v>
      </c>
      <c r="U892" s="1">
        <f>SUMIFS(Data!E:E,Data!B:B,'DATA PREPPING'!$B$5,Data!A:A,'DATA PREPPING'!$B$18,Data!C:C,'DATA PREPPING'!T892)</f>
        <v>58811</v>
      </c>
      <c r="W892" s="15" t="e">
        <f t="shared" si="27"/>
        <v>#DIV/0!</v>
      </c>
      <c r="X892" s="16">
        <f>AVERAGEIFS(Data!F:F,Data!B:B,'DATA PREPPING'!$B$5,Data!A:A,'DATA PREPPING'!$B$18,Data!C:C,'DATA PREPPING'!T892)</f>
        <v>21078</v>
      </c>
      <c r="Y892" s="16">
        <f t="shared" si="28"/>
        <v>-21078</v>
      </c>
    </row>
    <row r="893" spans="2:25" x14ac:dyDescent="0.2">
      <c r="B893">
        <v>22228</v>
      </c>
      <c r="T893" t="s">
        <v>25</v>
      </c>
      <c r="U893" s="1">
        <f>SUMIFS(Data!E:E,Data!B:B,'DATA PREPPING'!$B$5,Data!A:A,'DATA PREPPING'!$B$18,Data!C:C,'DATA PREPPING'!T893)</f>
        <v>79529</v>
      </c>
      <c r="W893" s="15" t="e">
        <f t="shared" si="27"/>
        <v>#DIV/0!</v>
      </c>
      <c r="X893" s="16">
        <f>AVERAGEIFS(Data!F:F,Data!B:B,'DATA PREPPING'!$B$5,Data!A:A,'DATA PREPPING'!$B$18,Data!C:C,'DATA PREPPING'!T893)</f>
        <v>18131</v>
      </c>
      <c r="Y893" s="16">
        <f t="shared" si="28"/>
        <v>-18131</v>
      </c>
    </row>
    <row r="894" spans="2:25" x14ac:dyDescent="0.2">
      <c r="B894">
        <v>27709</v>
      </c>
      <c r="T894" t="s">
        <v>26</v>
      </c>
      <c r="U894" s="1">
        <f>SUMIFS(Data!E:E,Data!B:B,'DATA PREPPING'!$B$5,Data!A:A,'DATA PREPPING'!$B$18,Data!C:C,'DATA PREPPING'!T894)</f>
        <v>255447</v>
      </c>
      <c r="W894" s="15" t="e">
        <f t="shared" si="27"/>
        <v>#DIV/0!</v>
      </c>
      <c r="X894" s="16">
        <f>AVERAGEIFS(Data!F:F,Data!B:B,'DATA PREPPING'!$B$5,Data!A:A,'DATA PREPPING'!$B$18,Data!C:C,'DATA PREPPING'!T894)</f>
        <v>34061</v>
      </c>
      <c r="Y894" s="16">
        <f t="shared" si="28"/>
        <v>-34061</v>
      </c>
    </row>
    <row r="895" spans="2:25" x14ac:dyDescent="0.2">
      <c r="B895">
        <v>22009</v>
      </c>
      <c r="T895" t="s">
        <v>27</v>
      </c>
      <c r="U895" s="1">
        <f>SUMIFS(Data!E:E,Data!B:B,'DATA PREPPING'!$B$5,Data!A:A,'DATA PREPPING'!$B$18,Data!C:C,'DATA PREPPING'!T895)</f>
        <v>57132</v>
      </c>
      <c r="W895" s="15" t="e">
        <f t="shared" si="27"/>
        <v>#DIV/0!</v>
      </c>
      <c r="X895" s="16">
        <f>AVERAGEIFS(Data!F:F,Data!B:B,'DATA PREPPING'!$B$5,Data!A:A,'DATA PREPPING'!$B$18,Data!C:C,'DATA PREPPING'!T895)</f>
        <v>24729</v>
      </c>
      <c r="Y895" s="16">
        <f t="shared" si="28"/>
        <v>-24729</v>
      </c>
    </row>
    <row r="896" spans="2:25" x14ac:dyDescent="0.2">
      <c r="B896">
        <v>18637</v>
      </c>
      <c r="T896" t="s">
        <v>28</v>
      </c>
      <c r="U896" s="1">
        <f>SUMIFS(Data!E:E,Data!B:B,'DATA PREPPING'!$B$5,Data!A:A,'DATA PREPPING'!$B$18,Data!C:C,'DATA PREPPING'!T896)</f>
        <v>281546</v>
      </c>
      <c r="W896" s="15" t="e">
        <f t="shared" si="27"/>
        <v>#DIV/0!</v>
      </c>
      <c r="X896" s="16">
        <f>AVERAGEIFS(Data!F:F,Data!B:B,'DATA PREPPING'!$B$5,Data!A:A,'DATA PREPPING'!$B$18,Data!C:C,'DATA PREPPING'!T896)</f>
        <v>28639</v>
      </c>
      <c r="Y896" s="16">
        <f t="shared" si="28"/>
        <v>-28639</v>
      </c>
    </row>
    <row r="897" spans="2:25" x14ac:dyDescent="0.2">
      <c r="B897">
        <v>25054</v>
      </c>
      <c r="T897" t="s">
        <v>29</v>
      </c>
      <c r="U897" s="1">
        <f>SUMIFS(Data!E:E,Data!B:B,'DATA PREPPING'!$B$5,Data!A:A,'DATA PREPPING'!$B$18,Data!C:C,'DATA PREPPING'!T897)</f>
        <v>78539</v>
      </c>
      <c r="W897" s="15" t="e">
        <f t="shared" si="27"/>
        <v>#DIV/0!</v>
      </c>
      <c r="X897" s="16">
        <f>AVERAGEIFS(Data!F:F,Data!B:B,'DATA PREPPING'!$B$5,Data!A:A,'DATA PREPPING'!$B$18,Data!C:C,'DATA PREPPING'!T897)</f>
        <v>19988</v>
      </c>
      <c r="Y897" s="16">
        <f t="shared" si="28"/>
        <v>-19988</v>
      </c>
    </row>
    <row r="898" spans="2:25" x14ac:dyDescent="0.2">
      <c r="B898">
        <v>20493</v>
      </c>
      <c r="T898" t="s">
        <v>30</v>
      </c>
      <c r="U898" s="1">
        <f>SUMIFS(Data!E:E,Data!B:B,'DATA PREPPING'!$B$5,Data!A:A,'DATA PREPPING'!$B$18,Data!C:C,'DATA PREPPING'!T898)</f>
        <v>632760</v>
      </c>
      <c r="W898" s="15" t="e">
        <f t="shared" si="27"/>
        <v>#DIV/0!</v>
      </c>
      <c r="X898" s="16">
        <f>AVERAGEIFS(Data!F:F,Data!B:B,'DATA PREPPING'!$B$5,Data!A:A,'DATA PREPPING'!$B$18,Data!C:C,'DATA PREPPING'!T898)</f>
        <v>36986</v>
      </c>
      <c r="Y898" s="16">
        <f t="shared" si="28"/>
        <v>-36986</v>
      </c>
    </row>
    <row r="899" spans="2:25" x14ac:dyDescent="0.2">
      <c r="B899">
        <v>18002</v>
      </c>
      <c r="T899" t="s">
        <v>31</v>
      </c>
      <c r="U899" s="1">
        <f>SUMIFS(Data!E:E,Data!B:B,'DATA PREPPING'!$B$5,Data!A:A,'DATA PREPPING'!$B$18,Data!C:C,'DATA PREPPING'!T899)</f>
        <v>420420</v>
      </c>
      <c r="W899" s="15" t="e">
        <f t="shared" si="27"/>
        <v>#DIV/0!</v>
      </c>
      <c r="X899" s="16">
        <f>AVERAGEIFS(Data!F:F,Data!B:B,'DATA PREPPING'!$B$5,Data!A:A,'DATA PREPPING'!$B$18,Data!C:C,'DATA PREPPING'!T899)</f>
        <v>21462</v>
      </c>
      <c r="Y899" s="16">
        <f t="shared" si="28"/>
        <v>-21462</v>
      </c>
    </row>
    <row r="900" spans="2:25" x14ac:dyDescent="0.2">
      <c r="B900">
        <v>18088</v>
      </c>
      <c r="T900" t="s">
        <v>32</v>
      </c>
      <c r="U900" s="1">
        <f>SUMIFS(Data!E:E,Data!B:B,'DATA PREPPING'!$B$5,Data!A:A,'DATA PREPPING'!$B$18,Data!C:C,'DATA PREPPING'!T900)</f>
        <v>34228</v>
      </c>
      <c r="W900" s="15" t="e">
        <f t="shared" si="27"/>
        <v>#DIV/0!</v>
      </c>
      <c r="X900" s="16">
        <f>AVERAGEIFS(Data!F:F,Data!B:B,'DATA PREPPING'!$B$5,Data!A:A,'DATA PREPPING'!$B$18,Data!C:C,'DATA PREPPING'!T900)</f>
        <v>19193</v>
      </c>
      <c r="Y900" s="16">
        <f t="shared" si="28"/>
        <v>-19193</v>
      </c>
    </row>
    <row r="901" spans="2:25" x14ac:dyDescent="0.2">
      <c r="B901">
        <v>19522</v>
      </c>
      <c r="T901" t="s">
        <v>33</v>
      </c>
      <c r="U901" s="1">
        <f>SUMIFS(Data!E:E,Data!B:B,'DATA PREPPING'!$B$5,Data!A:A,'DATA PREPPING'!$B$18,Data!C:C,'DATA PREPPING'!T901)</f>
        <v>466069</v>
      </c>
      <c r="W901" s="15" t="e">
        <f t="shared" si="27"/>
        <v>#DIV/0!</v>
      </c>
      <c r="X901" s="16">
        <f>AVERAGEIFS(Data!F:F,Data!B:B,'DATA PREPPING'!$B$5,Data!A:A,'DATA PREPPING'!$B$18,Data!C:C,'DATA PREPPING'!T901)</f>
        <v>21027</v>
      </c>
      <c r="Y901" s="16">
        <f t="shared" si="28"/>
        <v>-21027</v>
      </c>
    </row>
    <row r="902" spans="2:25" x14ac:dyDescent="0.2">
      <c r="B902">
        <v>22216</v>
      </c>
      <c r="T902" t="s">
        <v>34</v>
      </c>
      <c r="U902" s="1">
        <f>SUMIFS(Data!E:E,Data!B:B,'DATA PREPPING'!$B$5,Data!A:A,'DATA PREPPING'!$B$18,Data!C:C,'DATA PREPPING'!T902)</f>
        <v>156230</v>
      </c>
      <c r="W902" s="15" t="e">
        <f t="shared" ref="W902:W965" si="29">U902/V902*1000</f>
        <v>#DIV/0!</v>
      </c>
      <c r="X902" s="16">
        <f>AVERAGEIFS(Data!F:F,Data!B:B,'DATA PREPPING'!$B$5,Data!A:A,'DATA PREPPING'!$B$18,Data!C:C,'DATA PREPPING'!T902)</f>
        <v>19310</v>
      </c>
      <c r="Y902" s="16">
        <f t="shared" ref="Y902:Y965" si="30">IF($Y$4=$X$4,-X902,W902)</f>
        <v>-19310</v>
      </c>
    </row>
    <row r="903" spans="2:25" x14ac:dyDescent="0.2">
      <c r="B903">
        <v>25112</v>
      </c>
      <c r="T903" t="s">
        <v>35</v>
      </c>
      <c r="U903" s="1">
        <f>SUMIFS(Data!E:E,Data!B:B,'DATA PREPPING'!$B$5,Data!A:A,'DATA PREPPING'!$B$18,Data!C:C,'DATA PREPPING'!T903)</f>
        <v>161570</v>
      </c>
      <c r="W903" s="15" t="e">
        <f t="shared" si="29"/>
        <v>#DIV/0!</v>
      </c>
      <c r="X903" s="16">
        <f>AVERAGEIFS(Data!F:F,Data!B:B,'DATA PREPPING'!$B$5,Data!A:A,'DATA PREPPING'!$B$18,Data!C:C,'DATA PREPPING'!T903)</f>
        <v>24338</v>
      </c>
      <c r="Y903" s="16">
        <f t="shared" si="30"/>
        <v>-24338</v>
      </c>
    </row>
    <row r="904" spans="2:25" x14ac:dyDescent="0.2">
      <c r="B904">
        <v>26383</v>
      </c>
      <c r="T904" t="s">
        <v>36</v>
      </c>
      <c r="U904" s="1">
        <f>SUMIFS(Data!E:E,Data!B:B,'DATA PREPPING'!$B$5,Data!A:A,'DATA PREPPING'!$B$18,Data!C:C,'DATA PREPPING'!T904)</f>
        <v>424092</v>
      </c>
      <c r="W904" s="15" t="e">
        <f t="shared" si="29"/>
        <v>#DIV/0!</v>
      </c>
      <c r="X904" s="16">
        <f>AVERAGEIFS(Data!F:F,Data!B:B,'DATA PREPPING'!$B$5,Data!A:A,'DATA PREPPING'!$B$18,Data!C:C,'DATA PREPPING'!T904)</f>
        <v>22945</v>
      </c>
      <c r="Y904" s="16">
        <f t="shared" si="30"/>
        <v>-22945</v>
      </c>
    </row>
    <row r="905" spans="2:25" x14ac:dyDescent="0.2">
      <c r="B905">
        <v>30457</v>
      </c>
      <c r="T905" t="s">
        <v>37</v>
      </c>
      <c r="U905" s="1">
        <f>SUMIFS(Data!E:E,Data!B:B,'DATA PREPPING'!$B$5,Data!A:A,'DATA PREPPING'!$B$18,Data!C:C,'DATA PREPPING'!T905)</f>
        <v>44621</v>
      </c>
      <c r="W905" s="15" t="e">
        <f t="shared" si="29"/>
        <v>#DIV/0!</v>
      </c>
      <c r="X905" s="16">
        <f>AVERAGEIFS(Data!F:F,Data!B:B,'DATA PREPPING'!$B$5,Data!A:A,'DATA PREPPING'!$B$18,Data!C:C,'DATA PREPPING'!T905)</f>
        <v>24733</v>
      </c>
      <c r="Y905" s="16">
        <f t="shared" si="30"/>
        <v>-24733</v>
      </c>
    </row>
    <row r="906" spans="2:25" x14ac:dyDescent="0.2">
      <c r="B906">
        <v>22254</v>
      </c>
      <c r="T906" t="s">
        <v>38</v>
      </c>
      <c r="U906" s="1">
        <f>SUMIFS(Data!E:E,Data!B:B,'DATA PREPPING'!$B$5,Data!A:A,'DATA PREPPING'!$B$18,Data!C:C,'DATA PREPPING'!T906)</f>
        <v>226959</v>
      </c>
      <c r="W906" s="15" t="e">
        <f t="shared" si="29"/>
        <v>#DIV/0!</v>
      </c>
      <c r="X906" s="16">
        <f>AVERAGEIFS(Data!F:F,Data!B:B,'DATA PREPPING'!$B$5,Data!A:A,'DATA PREPPING'!$B$18,Data!C:C,'DATA PREPPING'!T906)</f>
        <v>19677</v>
      </c>
      <c r="Y906" s="16">
        <f t="shared" si="30"/>
        <v>-19677</v>
      </c>
    </row>
    <row r="907" spans="2:25" x14ac:dyDescent="0.2">
      <c r="B907">
        <v>24167</v>
      </c>
      <c r="T907" t="s">
        <v>39</v>
      </c>
      <c r="U907" s="1">
        <f>SUMIFS(Data!E:E,Data!B:B,'DATA PREPPING'!$B$5,Data!A:A,'DATA PREPPING'!$B$18,Data!C:C,'DATA PREPPING'!T907)</f>
        <v>41000</v>
      </c>
      <c r="W907" s="15" t="e">
        <f t="shared" si="29"/>
        <v>#DIV/0!</v>
      </c>
      <c r="X907" s="16">
        <f>AVERAGEIFS(Data!F:F,Data!B:B,'DATA PREPPING'!$B$5,Data!A:A,'DATA PREPPING'!$B$18,Data!C:C,'DATA PREPPING'!T907)</f>
        <v>18829</v>
      </c>
      <c r="Y907" s="16">
        <f t="shared" si="30"/>
        <v>-18829</v>
      </c>
    </row>
    <row r="908" spans="2:25" x14ac:dyDescent="0.2">
      <c r="B908">
        <v>18380</v>
      </c>
      <c r="T908" t="s">
        <v>40</v>
      </c>
      <c r="U908" s="1">
        <f>SUMIFS(Data!E:E,Data!B:B,'DATA PREPPING'!$B$5,Data!A:A,'DATA PREPPING'!$B$18,Data!C:C,'DATA PREPPING'!T908)</f>
        <v>293033</v>
      </c>
      <c r="W908" s="15" t="e">
        <f t="shared" si="29"/>
        <v>#DIV/0!</v>
      </c>
      <c r="X908" s="16">
        <f>AVERAGEIFS(Data!F:F,Data!B:B,'DATA PREPPING'!$B$5,Data!A:A,'DATA PREPPING'!$B$18,Data!C:C,'DATA PREPPING'!T908)</f>
        <v>23771</v>
      </c>
      <c r="Y908" s="16">
        <f t="shared" si="30"/>
        <v>-23771</v>
      </c>
    </row>
    <row r="909" spans="2:25" x14ac:dyDescent="0.2">
      <c r="B909">
        <v>22154</v>
      </c>
      <c r="T909" t="s">
        <v>41</v>
      </c>
      <c r="U909" s="1">
        <f>SUMIFS(Data!E:E,Data!B:B,'DATA PREPPING'!$B$5,Data!A:A,'DATA PREPPING'!$B$18,Data!C:C,'DATA PREPPING'!T909)</f>
        <v>1178456</v>
      </c>
      <c r="W909" s="15" t="e">
        <f t="shared" si="29"/>
        <v>#DIV/0!</v>
      </c>
      <c r="X909" s="16">
        <f>AVERAGEIFS(Data!F:F,Data!B:B,'DATA PREPPING'!$B$5,Data!A:A,'DATA PREPPING'!$B$18,Data!C:C,'DATA PREPPING'!T909)</f>
        <v>23001</v>
      </c>
      <c r="Y909" s="16">
        <f t="shared" si="30"/>
        <v>-23001</v>
      </c>
    </row>
    <row r="910" spans="2:25" x14ac:dyDescent="0.2">
      <c r="B910">
        <v>21078</v>
      </c>
      <c r="T910" t="s">
        <v>42</v>
      </c>
      <c r="U910" s="1">
        <f>SUMIFS(Data!E:E,Data!B:B,'DATA PREPPING'!$B$5,Data!A:A,'DATA PREPPING'!$B$18,Data!C:C,'DATA PREPPING'!T910)</f>
        <v>133375</v>
      </c>
      <c r="W910" s="15" t="e">
        <f t="shared" si="29"/>
        <v>#DIV/0!</v>
      </c>
      <c r="X910" s="16">
        <f>AVERAGEIFS(Data!F:F,Data!B:B,'DATA PREPPING'!$B$5,Data!A:A,'DATA PREPPING'!$B$18,Data!C:C,'DATA PREPPING'!T910)</f>
        <v>21580</v>
      </c>
      <c r="Y910" s="16">
        <f t="shared" si="30"/>
        <v>-21580</v>
      </c>
    </row>
    <row r="911" spans="2:25" x14ac:dyDescent="0.2">
      <c r="B911">
        <v>18131</v>
      </c>
      <c r="T911" t="s">
        <v>43</v>
      </c>
      <c r="U911" s="1">
        <f>SUMIFS(Data!E:E,Data!B:B,'DATA PREPPING'!$B$5,Data!A:A,'DATA PREPPING'!$B$18,Data!C:C,'DATA PREPPING'!T911)</f>
        <v>25985</v>
      </c>
      <c r="W911" s="15" t="e">
        <f t="shared" si="29"/>
        <v>#DIV/0!</v>
      </c>
      <c r="X911" s="16">
        <f>AVERAGEIFS(Data!F:F,Data!B:B,'DATA PREPPING'!$B$5,Data!A:A,'DATA PREPPING'!$B$18,Data!C:C,'DATA PREPPING'!T911)</f>
        <v>26068</v>
      </c>
      <c r="Y911" s="16">
        <f t="shared" si="30"/>
        <v>-26068</v>
      </c>
    </row>
    <row r="912" spans="2:25" x14ac:dyDescent="0.2">
      <c r="B912">
        <v>34061</v>
      </c>
      <c r="T912" t="s">
        <v>44</v>
      </c>
      <c r="U912" s="1">
        <f>SUMIFS(Data!E:E,Data!B:B,'DATA PREPPING'!$B$5,Data!A:A,'DATA PREPPING'!$B$18,Data!C:C,'DATA PREPPING'!T912)</f>
        <v>322216</v>
      </c>
      <c r="W912" s="15" t="e">
        <f t="shared" si="29"/>
        <v>#DIV/0!</v>
      </c>
      <c r="X912" s="16">
        <f>AVERAGEIFS(Data!F:F,Data!B:B,'DATA PREPPING'!$B$5,Data!A:A,'DATA PREPPING'!$B$18,Data!C:C,'DATA PREPPING'!T912)</f>
        <v>22634</v>
      </c>
      <c r="Y912" s="16">
        <f t="shared" si="30"/>
        <v>-22634</v>
      </c>
    </row>
    <row r="913" spans="2:25" x14ac:dyDescent="0.2">
      <c r="B913">
        <v>24729</v>
      </c>
      <c r="T913" t="s">
        <v>45</v>
      </c>
      <c r="U913" s="1">
        <f>SUMIFS(Data!E:E,Data!B:B,'DATA PREPPING'!$B$5,Data!A:A,'DATA PREPPING'!$B$18,Data!C:C,'DATA PREPPING'!T913)</f>
        <v>255412</v>
      </c>
      <c r="W913" s="15" t="e">
        <f t="shared" si="29"/>
        <v>#DIV/0!</v>
      </c>
      <c r="X913" s="16">
        <f>AVERAGEIFS(Data!F:F,Data!B:B,'DATA PREPPING'!$B$5,Data!A:A,'DATA PREPPING'!$B$18,Data!C:C,'DATA PREPPING'!T913)</f>
        <v>26657</v>
      </c>
      <c r="Y913" s="16">
        <f t="shared" si="30"/>
        <v>-26657</v>
      </c>
    </row>
    <row r="914" spans="2:25" x14ac:dyDescent="0.2">
      <c r="B914">
        <v>28639</v>
      </c>
      <c r="T914" t="s">
        <v>46</v>
      </c>
      <c r="U914" s="1">
        <f>SUMIFS(Data!E:E,Data!B:B,'DATA PREPPING'!$B$5,Data!A:A,'DATA PREPPING'!$B$18,Data!C:C,'DATA PREPPING'!T914)</f>
        <v>61253</v>
      </c>
      <c r="W914" s="15" t="e">
        <f t="shared" si="29"/>
        <v>#DIV/0!</v>
      </c>
      <c r="X914" s="16">
        <f>AVERAGEIFS(Data!F:F,Data!B:B,'DATA PREPPING'!$B$5,Data!A:A,'DATA PREPPING'!$B$18,Data!C:C,'DATA PREPPING'!T914)</f>
        <v>18945</v>
      </c>
      <c r="Y914" s="16">
        <f t="shared" si="30"/>
        <v>-18945</v>
      </c>
    </row>
    <row r="915" spans="2:25" x14ac:dyDescent="0.2">
      <c r="B915">
        <v>19988</v>
      </c>
      <c r="T915" t="s">
        <v>47</v>
      </c>
      <c r="U915" s="1">
        <f>SUMIFS(Data!E:E,Data!B:B,'DATA PREPPING'!$B$5,Data!A:A,'DATA PREPPING'!$B$18,Data!C:C,'DATA PREPPING'!T915)</f>
        <v>227495</v>
      </c>
      <c r="W915" s="15" t="e">
        <f t="shared" si="29"/>
        <v>#DIV/0!</v>
      </c>
      <c r="X915" s="16">
        <f>AVERAGEIFS(Data!F:F,Data!B:B,'DATA PREPPING'!$B$5,Data!A:A,'DATA PREPPING'!$B$18,Data!C:C,'DATA PREPPING'!T915)</f>
        <v>19473</v>
      </c>
      <c r="Y915" s="16">
        <f t="shared" si="30"/>
        <v>-19473</v>
      </c>
    </row>
    <row r="916" spans="2:25" x14ac:dyDescent="0.2">
      <c r="B916">
        <v>36986</v>
      </c>
      <c r="T916" t="s">
        <v>48</v>
      </c>
      <c r="U916" s="1">
        <f>SUMIFS(Data!E:E,Data!B:B,'DATA PREPPING'!$B$5,Data!A:A,'DATA PREPPING'!$B$18,Data!C:C,'DATA PREPPING'!T916)</f>
        <v>32312</v>
      </c>
      <c r="W916" s="15" t="e">
        <f t="shared" si="29"/>
        <v>#DIV/0!</v>
      </c>
      <c r="X916" s="16">
        <f>AVERAGEIFS(Data!F:F,Data!B:B,'DATA PREPPING'!$B$5,Data!A:A,'DATA PREPPING'!$B$18,Data!C:C,'DATA PREPPING'!T916)</f>
        <v>23041</v>
      </c>
      <c r="Y916" s="16">
        <f t="shared" si="30"/>
        <v>-23041</v>
      </c>
    </row>
    <row r="917" spans="2:25" x14ac:dyDescent="0.2">
      <c r="B917">
        <v>21462</v>
      </c>
      <c r="T917" t="s">
        <v>1</v>
      </c>
      <c r="U917" s="1">
        <f>SUMIFS(Data!E:E,Data!B:B,'DATA PREPPING'!$B$5,Data!A:A,'DATA PREPPING'!$B$18,Data!C:C,'DATA PREPPING'!T917)</f>
        <v>178057</v>
      </c>
      <c r="W917" s="15" t="e">
        <f t="shared" si="29"/>
        <v>#DIV/0!</v>
      </c>
      <c r="X917" s="16">
        <f>AVERAGEIFS(Data!F:F,Data!B:B,'DATA PREPPING'!$B$5,Data!A:A,'DATA PREPPING'!$B$18,Data!C:C,'DATA PREPPING'!T917)</f>
        <v>18554</v>
      </c>
      <c r="Y917" s="16">
        <f t="shared" si="30"/>
        <v>-18554</v>
      </c>
    </row>
    <row r="918" spans="2:25" x14ac:dyDescent="0.2">
      <c r="B918">
        <v>19193</v>
      </c>
      <c r="T918" t="s">
        <v>2</v>
      </c>
      <c r="U918" s="1">
        <f>SUMIFS(Data!E:E,Data!B:B,'DATA PREPPING'!$B$5,Data!A:A,'DATA PREPPING'!$B$18,Data!C:C,'DATA PREPPING'!T918)</f>
        <v>274985</v>
      </c>
      <c r="W918" s="15" t="e">
        <f t="shared" si="29"/>
        <v>#DIV/0!</v>
      </c>
      <c r="X918" s="16">
        <f>AVERAGEIFS(Data!F:F,Data!B:B,'DATA PREPPING'!$B$5,Data!A:A,'DATA PREPPING'!$B$18,Data!C:C,'DATA PREPPING'!T918)</f>
        <v>26810</v>
      </c>
      <c r="Y918" s="16">
        <f t="shared" si="30"/>
        <v>-26810</v>
      </c>
    </row>
    <row r="919" spans="2:25" x14ac:dyDescent="0.2">
      <c r="B919">
        <v>21027</v>
      </c>
      <c r="T919" t="s">
        <v>3</v>
      </c>
      <c r="U919" s="1">
        <f>SUMIFS(Data!E:E,Data!B:B,'DATA PREPPING'!$B$5,Data!A:A,'DATA PREPPING'!$B$18,Data!C:C,'DATA PREPPING'!T919)</f>
        <v>106295</v>
      </c>
      <c r="W919" s="15" t="e">
        <f t="shared" si="29"/>
        <v>#DIV/0!</v>
      </c>
      <c r="X919" s="16">
        <f>AVERAGEIFS(Data!F:F,Data!B:B,'DATA PREPPING'!$B$5,Data!A:A,'DATA PREPPING'!$B$18,Data!C:C,'DATA PREPPING'!T919)</f>
        <v>18414</v>
      </c>
      <c r="Y919" s="16">
        <f t="shared" si="30"/>
        <v>-18414</v>
      </c>
    </row>
    <row r="920" spans="2:25" x14ac:dyDescent="0.2">
      <c r="B920">
        <v>19310</v>
      </c>
      <c r="T920" t="s">
        <v>4</v>
      </c>
      <c r="U920" s="1">
        <f>SUMIFS(Data!E:E,Data!B:B,'DATA PREPPING'!$B$5,Data!A:A,'DATA PREPPING'!$B$18,Data!C:C,'DATA PREPPING'!T920)</f>
        <v>1482600</v>
      </c>
      <c r="W920" s="15" t="e">
        <f t="shared" si="29"/>
        <v>#DIV/0!</v>
      </c>
      <c r="X920" s="16">
        <f>AVERAGEIFS(Data!F:F,Data!B:B,'DATA PREPPING'!$B$5,Data!A:A,'DATA PREPPING'!$B$18,Data!C:C,'DATA PREPPING'!T920)</f>
        <v>36090</v>
      </c>
      <c r="Y920" s="16">
        <f t="shared" si="30"/>
        <v>-36090</v>
      </c>
    </row>
    <row r="921" spans="2:25" x14ac:dyDescent="0.2">
      <c r="B921">
        <v>24338</v>
      </c>
      <c r="T921" t="s">
        <v>5</v>
      </c>
      <c r="U921" s="1">
        <f>SUMIFS(Data!E:E,Data!B:B,'DATA PREPPING'!$B$5,Data!A:A,'DATA PREPPING'!$B$18,Data!C:C,'DATA PREPPING'!T921)</f>
        <v>271680</v>
      </c>
      <c r="W921" s="15" t="e">
        <f t="shared" si="29"/>
        <v>#DIV/0!</v>
      </c>
      <c r="X921" s="16">
        <f>AVERAGEIFS(Data!F:F,Data!B:B,'DATA PREPPING'!$B$5,Data!A:A,'DATA PREPPING'!$B$18,Data!C:C,'DATA PREPPING'!T921)</f>
        <v>28424</v>
      </c>
      <c r="Y921" s="16">
        <f t="shared" si="30"/>
        <v>-28424</v>
      </c>
    </row>
    <row r="922" spans="2:25" x14ac:dyDescent="0.2">
      <c r="B922">
        <v>22945</v>
      </c>
      <c r="T922" t="s">
        <v>6</v>
      </c>
      <c r="U922" s="1">
        <f>SUMIFS(Data!E:E,Data!B:B,'DATA PREPPING'!$B$5,Data!A:A,'DATA PREPPING'!$B$18,Data!C:C,'DATA PREPPING'!T922)</f>
        <v>117365</v>
      </c>
      <c r="W922" s="15" t="e">
        <f t="shared" si="29"/>
        <v>#DIV/0!</v>
      </c>
      <c r="X922" s="16">
        <f>AVERAGEIFS(Data!F:F,Data!B:B,'DATA PREPPING'!$B$5,Data!A:A,'DATA PREPPING'!$B$18,Data!C:C,'DATA PREPPING'!T922)</f>
        <v>26295</v>
      </c>
      <c r="Y922" s="16">
        <f t="shared" si="30"/>
        <v>-26295</v>
      </c>
    </row>
    <row r="923" spans="2:25" x14ac:dyDescent="0.2">
      <c r="B923">
        <v>24733</v>
      </c>
      <c r="T923" t="s">
        <v>7</v>
      </c>
      <c r="U923" s="1">
        <f>SUMIFS(Data!E:E,Data!B:B,'DATA PREPPING'!$B$5,Data!A:A,'DATA PREPPING'!$B$18,Data!C:C,'DATA PREPPING'!T923)</f>
        <v>41103</v>
      </c>
      <c r="W923" s="15" t="e">
        <f t="shared" si="29"/>
        <v>#DIV/0!</v>
      </c>
      <c r="X923" s="16">
        <f>AVERAGEIFS(Data!F:F,Data!B:B,'DATA PREPPING'!$B$5,Data!A:A,'DATA PREPPING'!$B$18,Data!C:C,'DATA PREPPING'!T923)</f>
        <v>22228</v>
      </c>
      <c r="Y923" s="16">
        <f t="shared" si="30"/>
        <v>-22228</v>
      </c>
    </row>
    <row r="924" spans="2:25" x14ac:dyDescent="0.2">
      <c r="B924">
        <v>19677</v>
      </c>
      <c r="T924" t="s">
        <v>8</v>
      </c>
      <c r="U924" s="1">
        <f>SUMIFS(Data!E:E,Data!B:B,'DATA PREPPING'!$B$5,Data!A:A,'DATA PREPPING'!$B$18,Data!C:C,'DATA PREPPING'!T924)</f>
        <v>1007574</v>
      </c>
      <c r="W924" s="15" t="e">
        <f t="shared" si="29"/>
        <v>#DIV/0!</v>
      </c>
      <c r="X924" s="16">
        <f>AVERAGEIFS(Data!F:F,Data!B:B,'DATA PREPPING'!$B$5,Data!A:A,'DATA PREPPING'!$B$18,Data!C:C,'DATA PREPPING'!T924)</f>
        <v>27709</v>
      </c>
      <c r="Y924" s="16">
        <f t="shared" si="30"/>
        <v>-27709</v>
      </c>
    </row>
    <row r="925" spans="2:25" x14ac:dyDescent="0.2">
      <c r="B925">
        <v>18829</v>
      </c>
      <c r="T925" t="s">
        <v>9</v>
      </c>
      <c r="U925" s="1">
        <f>SUMIFS(Data!E:E,Data!B:B,'DATA PREPPING'!$B$5,Data!A:A,'DATA PREPPING'!$B$18,Data!C:C,'DATA PREPPING'!T925)</f>
        <v>414059</v>
      </c>
      <c r="W925" s="15" t="e">
        <f t="shared" si="29"/>
        <v>#DIV/0!</v>
      </c>
      <c r="X925" s="16">
        <f>AVERAGEIFS(Data!F:F,Data!B:B,'DATA PREPPING'!$B$5,Data!A:A,'DATA PREPPING'!$B$18,Data!C:C,'DATA PREPPING'!T925)</f>
        <v>22009</v>
      </c>
      <c r="Y925" s="16">
        <f t="shared" si="30"/>
        <v>-22009</v>
      </c>
    </row>
    <row r="926" spans="2:25" x14ac:dyDescent="0.2">
      <c r="B926">
        <v>23771</v>
      </c>
      <c r="T926" t="s">
        <v>10</v>
      </c>
      <c r="U926" s="1">
        <f>SUMIFS(Data!E:E,Data!B:B,'DATA PREPPING'!$B$5,Data!A:A,'DATA PREPPING'!$B$18,Data!C:C,'DATA PREPPING'!T926)</f>
        <v>74574</v>
      </c>
      <c r="W926" s="15" t="e">
        <f t="shared" si="29"/>
        <v>#DIV/0!</v>
      </c>
      <c r="X926" s="16">
        <f>AVERAGEIFS(Data!F:F,Data!B:B,'DATA PREPPING'!$B$5,Data!A:A,'DATA PREPPING'!$B$18,Data!C:C,'DATA PREPPING'!T926)</f>
        <v>18637</v>
      </c>
      <c r="Y926" s="16">
        <f t="shared" si="30"/>
        <v>-18637</v>
      </c>
    </row>
    <row r="927" spans="2:25" x14ac:dyDescent="0.2">
      <c r="B927">
        <v>23001</v>
      </c>
      <c r="T927" t="s">
        <v>11</v>
      </c>
      <c r="U927" s="1">
        <f>SUMIFS(Data!E:E,Data!B:B,'DATA PREPPING'!$B$5,Data!A:A,'DATA PREPPING'!$B$18,Data!C:C,'DATA PREPPING'!T927)</f>
        <v>462216</v>
      </c>
      <c r="W927" s="15" t="e">
        <f t="shared" si="29"/>
        <v>#DIV/0!</v>
      </c>
      <c r="X927" s="16">
        <f>AVERAGEIFS(Data!F:F,Data!B:B,'DATA PREPPING'!$B$5,Data!A:A,'DATA PREPPING'!$B$18,Data!C:C,'DATA PREPPING'!T927)</f>
        <v>25054</v>
      </c>
      <c r="Y927" s="16">
        <f t="shared" si="30"/>
        <v>-25054</v>
      </c>
    </row>
    <row r="928" spans="2:25" x14ac:dyDescent="0.2">
      <c r="B928">
        <v>21580</v>
      </c>
      <c r="T928" t="s">
        <v>12</v>
      </c>
      <c r="U928" s="1">
        <f>SUMIFS(Data!E:E,Data!B:B,'DATA PREPPING'!$B$5,Data!A:A,'DATA PREPPING'!$B$18,Data!C:C,'DATA PREPPING'!T928)</f>
        <v>263892</v>
      </c>
      <c r="W928" s="15" t="e">
        <f t="shared" si="29"/>
        <v>#DIV/0!</v>
      </c>
      <c r="X928" s="16">
        <f>AVERAGEIFS(Data!F:F,Data!B:B,'DATA PREPPING'!$B$5,Data!A:A,'DATA PREPPING'!$B$18,Data!C:C,'DATA PREPPING'!T928)</f>
        <v>20493</v>
      </c>
      <c r="Y928" s="16">
        <f t="shared" si="30"/>
        <v>-20493</v>
      </c>
    </row>
    <row r="929" spans="2:25" x14ac:dyDescent="0.2">
      <c r="B929">
        <v>26068</v>
      </c>
      <c r="T929" t="s">
        <v>13</v>
      </c>
      <c r="U929" s="1">
        <f>SUMIFS(Data!E:E,Data!B:B,'DATA PREPPING'!$B$5,Data!A:A,'DATA PREPPING'!$B$18,Data!C:C,'DATA PREPPING'!T929)</f>
        <v>118383</v>
      </c>
      <c r="W929" s="15" t="e">
        <f t="shared" si="29"/>
        <v>#DIV/0!</v>
      </c>
      <c r="X929" s="16">
        <f>AVERAGEIFS(Data!F:F,Data!B:B,'DATA PREPPING'!$B$5,Data!A:A,'DATA PREPPING'!$B$18,Data!C:C,'DATA PREPPING'!T929)</f>
        <v>18002</v>
      </c>
      <c r="Y929" s="16">
        <f t="shared" si="30"/>
        <v>-18002</v>
      </c>
    </row>
    <row r="930" spans="2:25" x14ac:dyDescent="0.2">
      <c r="B930">
        <v>22634</v>
      </c>
      <c r="T930" t="s">
        <v>14</v>
      </c>
      <c r="U930" s="1">
        <f>SUMIFS(Data!E:E,Data!B:B,'DATA PREPPING'!$B$5,Data!A:A,'DATA PREPPING'!$B$18,Data!C:C,'DATA PREPPING'!T930)</f>
        <v>110526</v>
      </c>
      <c r="W930" s="15" t="e">
        <f t="shared" si="29"/>
        <v>#DIV/0!</v>
      </c>
      <c r="X930" s="16">
        <f>AVERAGEIFS(Data!F:F,Data!B:B,'DATA PREPPING'!$B$5,Data!A:A,'DATA PREPPING'!$B$18,Data!C:C,'DATA PREPPING'!T930)</f>
        <v>18088</v>
      </c>
      <c r="Y930" s="16">
        <f t="shared" si="30"/>
        <v>-18088</v>
      </c>
    </row>
    <row r="931" spans="2:25" x14ac:dyDescent="0.2">
      <c r="B931">
        <v>26657</v>
      </c>
      <c r="T931" t="s">
        <v>15</v>
      </c>
      <c r="U931" s="1">
        <f>SUMIFS(Data!E:E,Data!B:B,'DATA PREPPING'!$B$5,Data!A:A,'DATA PREPPING'!$B$18,Data!C:C,'DATA PREPPING'!T931)</f>
        <v>165335</v>
      </c>
      <c r="W931" s="15" t="e">
        <f t="shared" si="29"/>
        <v>#DIV/0!</v>
      </c>
      <c r="X931" s="16">
        <f>AVERAGEIFS(Data!F:F,Data!B:B,'DATA PREPPING'!$B$5,Data!A:A,'DATA PREPPING'!$B$18,Data!C:C,'DATA PREPPING'!T931)</f>
        <v>19522</v>
      </c>
      <c r="Y931" s="16">
        <f t="shared" si="30"/>
        <v>-19522</v>
      </c>
    </row>
    <row r="932" spans="2:25" x14ac:dyDescent="0.2">
      <c r="B932">
        <v>18945</v>
      </c>
      <c r="T932" t="s">
        <v>16</v>
      </c>
      <c r="U932" s="1">
        <f>SUMIFS(Data!E:E,Data!B:B,'DATA PREPPING'!$B$5,Data!A:A,'DATA PREPPING'!$B$18,Data!C:C,'DATA PREPPING'!T932)</f>
        <v>188383</v>
      </c>
      <c r="W932" s="15" t="e">
        <f t="shared" si="29"/>
        <v>#DIV/0!</v>
      </c>
      <c r="X932" s="16">
        <f>AVERAGEIFS(Data!F:F,Data!B:B,'DATA PREPPING'!$B$5,Data!A:A,'DATA PREPPING'!$B$18,Data!C:C,'DATA PREPPING'!T932)</f>
        <v>22216</v>
      </c>
      <c r="Y932" s="16">
        <f t="shared" si="30"/>
        <v>-22216</v>
      </c>
    </row>
    <row r="933" spans="2:25" x14ac:dyDescent="0.2">
      <c r="B933">
        <v>19473</v>
      </c>
      <c r="T933" t="s">
        <v>17</v>
      </c>
      <c r="U933" s="1">
        <f>SUMIFS(Data!E:E,Data!B:B,'DATA PREPPING'!$B$5,Data!A:A,'DATA PREPPING'!$B$18,Data!C:C,'DATA PREPPING'!T933)</f>
        <v>51781</v>
      </c>
      <c r="W933" s="15" t="e">
        <f t="shared" si="29"/>
        <v>#DIV/0!</v>
      </c>
      <c r="X933" s="16">
        <f>AVERAGEIFS(Data!F:F,Data!B:B,'DATA PREPPING'!$B$5,Data!A:A,'DATA PREPPING'!$B$18,Data!C:C,'DATA PREPPING'!T933)</f>
        <v>25112</v>
      </c>
      <c r="Y933" s="16">
        <f t="shared" si="30"/>
        <v>-25112</v>
      </c>
    </row>
    <row r="934" spans="2:25" x14ac:dyDescent="0.2">
      <c r="B934">
        <v>23041</v>
      </c>
      <c r="T934" t="s">
        <v>18</v>
      </c>
      <c r="U934" s="1">
        <f>SUMIFS(Data!E:E,Data!B:B,'DATA PREPPING'!$B$5,Data!A:A,'DATA PREPPING'!$B$18,Data!C:C,'DATA PREPPING'!T934)</f>
        <v>210848</v>
      </c>
      <c r="W934" s="15" t="e">
        <f t="shared" si="29"/>
        <v>#DIV/0!</v>
      </c>
      <c r="X934" s="16">
        <f>AVERAGEIFS(Data!F:F,Data!B:B,'DATA PREPPING'!$B$5,Data!A:A,'DATA PREPPING'!$B$18,Data!C:C,'DATA PREPPING'!T934)</f>
        <v>26383</v>
      </c>
      <c r="Y934" s="16">
        <f t="shared" si="30"/>
        <v>-26383</v>
      </c>
    </row>
    <row r="935" spans="2:25" x14ac:dyDescent="0.2">
      <c r="B935">
        <v>18554</v>
      </c>
      <c r="T935" t="s">
        <v>19</v>
      </c>
      <c r="U935" s="1">
        <f>SUMIFS(Data!E:E,Data!B:B,'DATA PREPPING'!$B$5,Data!A:A,'DATA PREPPING'!$B$18,Data!C:C,'DATA PREPPING'!T935)</f>
        <v>262049</v>
      </c>
      <c r="W935" s="15" t="e">
        <f t="shared" si="29"/>
        <v>#DIV/0!</v>
      </c>
      <c r="X935" s="16">
        <f>AVERAGEIFS(Data!F:F,Data!B:B,'DATA PREPPING'!$B$5,Data!A:A,'DATA PREPPING'!$B$18,Data!C:C,'DATA PREPPING'!T935)</f>
        <v>30457</v>
      </c>
      <c r="Y935" s="16">
        <f t="shared" si="30"/>
        <v>-30457</v>
      </c>
    </row>
    <row r="936" spans="2:25" x14ac:dyDescent="0.2">
      <c r="B936">
        <v>26810</v>
      </c>
      <c r="T936" t="s">
        <v>20</v>
      </c>
      <c r="U936" s="1">
        <f>SUMIFS(Data!E:E,Data!B:B,'DATA PREPPING'!$B$5,Data!A:A,'DATA PREPPING'!$B$18,Data!C:C,'DATA PREPPING'!T936)</f>
        <v>323435</v>
      </c>
      <c r="W936" s="15" t="e">
        <f t="shared" si="29"/>
        <v>#DIV/0!</v>
      </c>
      <c r="X936" s="16">
        <f>AVERAGEIFS(Data!F:F,Data!B:B,'DATA PREPPING'!$B$5,Data!A:A,'DATA PREPPING'!$B$18,Data!C:C,'DATA PREPPING'!T936)</f>
        <v>22254</v>
      </c>
      <c r="Y936" s="16">
        <f t="shared" si="30"/>
        <v>-22254</v>
      </c>
    </row>
    <row r="937" spans="2:25" x14ac:dyDescent="0.2">
      <c r="B937">
        <v>18414</v>
      </c>
      <c r="T937" t="s">
        <v>21</v>
      </c>
      <c r="U937" s="1">
        <f>SUMIFS(Data!E:E,Data!B:B,'DATA PREPPING'!$B$5,Data!A:A,'DATA PREPPING'!$B$18,Data!C:C,'DATA PREPPING'!T937)</f>
        <v>204519</v>
      </c>
      <c r="W937" s="15" t="e">
        <f t="shared" si="29"/>
        <v>#DIV/0!</v>
      </c>
      <c r="X937" s="16">
        <f>AVERAGEIFS(Data!F:F,Data!B:B,'DATA PREPPING'!$B$5,Data!A:A,'DATA PREPPING'!$B$18,Data!C:C,'DATA PREPPING'!T937)</f>
        <v>24167</v>
      </c>
      <c r="Y937" s="16">
        <f t="shared" si="30"/>
        <v>-24167</v>
      </c>
    </row>
    <row r="938" spans="2:25" x14ac:dyDescent="0.2">
      <c r="B938">
        <v>36090</v>
      </c>
      <c r="T938" t="s">
        <v>22</v>
      </c>
      <c r="U938" s="1">
        <f>SUMIFS(Data!E:E,Data!B:B,'DATA PREPPING'!$B$5,Data!A:A,'DATA PREPPING'!$B$18,Data!C:C,'DATA PREPPING'!T938)</f>
        <v>118107</v>
      </c>
      <c r="W938" s="15" t="e">
        <f t="shared" si="29"/>
        <v>#DIV/0!</v>
      </c>
      <c r="X938" s="16">
        <f>AVERAGEIFS(Data!F:F,Data!B:B,'DATA PREPPING'!$B$5,Data!A:A,'DATA PREPPING'!$B$18,Data!C:C,'DATA PREPPING'!T938)</f>
        <v>18380</v>
      </c>
      <c r="Y938" s="16">
        <f t="shared" si="30"/>
        <v>-18380</v>
      </c>
    </row>
    <row r="939" spans="2:25" x14ac:dyDescent="0.2">
      <c r="B939">
        <v>28424</v>
      </c>
      <c r="T939" t="s">
        <v>23</v>
      </c>
      <c r="U939" s="1">
        <f>SUMIFS(Data!E:E,Data!B:B,'DATA PREPPING'!$B$5,Data!A:A,'DATA PREPPING'!$B$18,Data!C:C,'DATA PREPPING'!T939)</f>
        <v>253244</v>
      </c>
      <c r="W939" s="15" t="e">
        <f t="shared" si="29"/>
        <v>#DIV/0!</v>
      </c>
      <c r="X939" s="16">
        <f>AVERAGEIFS(Data!F:F,Data!B:B,'DATA PREPPING'!$B$5,Data!A:A,'DATA PREPPING'!$B$18,Data!C:C,'DATA PREPPING'!T939)</f>
        <v>22154</v>
      </c>
      <c r="Y939" s="16">
        <f t="shared" si="30"/>
        <v>-22154</v>
      </c>
    </row>
    <row r="940" spans="2:25" x14ac:dyDescent="0.2">
      <c r="B940">
        <v>26295</v>
      </c>
      <c r="T940" t="s">
        <v>24</v>
      </c>
      <c r="U940" s="1">
        <f>SUMIFS(Data!E:E,Data!B:B,'DATA PREPPING'!$B$5,Data!A:A,'DATA PREPPING'!$B$18,Data!C:C,'DATA PREPPING'!T940)</f>
        <v>58811</v>
      </c>
      <c r="W940" s="15" t="e">
        <f t="shared" si="29"/>
        <v>#DIV/0!</v>
      </c>
      <c r="X940" s="16">
        <f>AVERAGEIFS(Data!F:F,Data!B:B,'DATA PREPPING'!$B$5,Data!A:A,'DATA PREPPING'!$B$18,Data!C:C,'DATA PREPPING'!T940)</f>
        <v>21078</v>
      </c>
      <c r="Y940" s="16">
        <f t="shared" si="30"/>
        <v>-21078</v>
      </c>
    </row>
    <row r="941" spans="2:25" x14ac:dyDescent="0.2">
      <c r="B941">
        <v>22228</v>
      </c>
      <c r="T941" t="s">
        <v>25</v>
      </c>
      <c r="U941" s="1">
        <f>SUMIFS(Data!E:E,Data!B:B,'DATA PREPPING'!$B$5,Data!A:A,'DATA PREPPING'!$B$18,Data!C:C,'DATA PREPPING'!T941)</f>
        <v>79529</v>
      </c>
      <c r="W941" s="15" t="e">
        <f t="shared" si="29"/>
        <v>#DIV/0!</v>
      </c>
      <c r="X941" s="16">
        <f>AVERAGEIFS(Data!F:F,Data!B:B,'DATA PREPPING'!$B$5,Data!A:A,'DATA PREPPING'!$B$18,Data!C:C,'DATA PREPPING'!T941)</f>
        <v>18131</v>
      </c>
      <c r="Y941" s="16">
        <f t="shared" si="30"/>
        <v>-18131</v>
      </c>
    </row>
    <row r="942" spans="2:25" x14ac:dyDescent="0.2">
      <c r="B942">
        <v>27709</v>
      </c>
      <c r="T942" t="s">
        <v>26</v>
      </c>
      <c r="U942" s="1">
        <f>SUMIFS(Data!E:E,Data!B:B,'DATA PREPPING'!$B$5,Data!A:A,'DATA PREPPING'!$B$18,Data!C:C,'DATA PREPPING'!T942)</f>
        <v>255447</v>
      </c>
      <c r="W942" s="15" t="e">
        <f t="shared" si="29"/>
        <v>#DIV/0!</v>
      </c>
      <c r="X942" s="16">
        <f>AVERAGEIFS(Data!F:F,Data!B:B,'DATA PREPPING'!$B$5,Data!A:A,'DATA PREPPING'!$B$18,Data!C:C,'DATA PREPPING'!T942)</f>
        <v>34061</v>
      </c>
      <c r="Y942" s="16">
        <f t="shared" si="30"/>
        <v>-34061</v>
      </c>
    </row>
    <row r="943" spans="2:25" x14ac:dyDescent="0.2">
      <c r="B943">
        <v>22009</v>
      </c>
      <c r="T943" t="s">
        <v>27</v>
      </c>
      <c r="U943" s="1">
        <f>SUMIFS(Data!E:E,Data!B:B,'DATA PREPPING'!$B$5,Data!A:A,'DATA PREPPING'!$B$18,Data!C:C,'DATA PREPPING'!T943)</f>
        <v>57132</v>
      </c>
      <c r="W943" s="15" t="e">
        <f t="shared" si="29"/>
        <v>#DIV/0!</v>
      </c>
      <c r="X943" s="16">
        <f>AVERAGEIFS(Data!F:F,Data!B:B,'DATA PREPPING'!$B$5,Data!A:A,'DATA PREPPING'!$B$18,Data!C:C,'DATA PREPPING'!T943)</f>
        <v>24729</v>
      </c>
      <c r="Y943" s="16">
        <f t="shared" si="30"/>
        <v>-24729</v>
      </c>
    </row>
    <row r="944" spans="2:25" x14ac:dyDescent="0.2">
      <c r="B944">
        <v>18637</v>
      </c>
      <c r="T944" t="s">
        <v>28</v>
      </c>
      <c r="U944" s="1">
        <f>SUMIFS(Data!E:E,Data!B:B,'DATA PREPPING'!$B$5,Data!A:A,'DATA PREPPING'!$B$18,Data!C:C,'DATA PREPPING'!T944)</f>
        <v>281546</v>
      </c>
      <c r="W944" s="15" t="e">
        <f t="shared" si="29"/>
        <v>#DIV/0!</v>
      </c>
      <c r="X944" s="16">
        <f>AVERAGEIFS(Data!F:F,Data!B:B,'DATA PREPPING'!$B$5,Data!A:A,'DATA PREPPING'!$B$18,Data!C:C,'DATA PREPPING'!T944)</f>
        <v>28639</v>
      </c>
      <c r="Y944" s="16">
        <f t="shared" si="30"/>
        <v>-28639</v>
      </c>
    </row>
    <row r="945" spans="2:25" x14ac:dyDescent="0.2">
      <c r="B945">
        <v>25054</v>
      </c>
      <c r="T945" t="s">
        <v>29</v>
      </c>
      <c r="U945" s="1">
        <f>SUMIFS(Data!E:E,Data!B:B,'DATA PREPPING'!$B$5,Data!A:A,'DATA PREPPING'!$B$18,Data!C:C,'DATA PREPPING'!T945)</f>
        <v>78539</v>
      </c>
      <c r="W945" s="15" t="e">
        <f t="shared" si="29"/>
        <v>#DIV/0!</v>
      </c>
      <c r="X945" s="16">
        <f>AVERAGEIFS(Data!F:F,Data!B:B,'DATA PREPPING'!$B$5,Data!A:A,'DATA PREPPING'!$B$18,Data!C:C,'DATA PREPPING'!T945)</f>
        <v>19988</v>
      </c>
      <c r="Y945" s="16">
        <f t="shared" si="30"/>
        <v>-19988</v>
      </c>
    </row>
    <row r="946" spans="2:25" x14ac:dyDescent="0.2">
      <c r="B946">
        <v>20493</v>
      </c>
      <c r="T946" t="s">
        <v>30</v>
      </c>
      <c r="U946" s="1">
        <f>SUMIFS(Data!E:E,Data!B:B,'DATA PREPPING'!$B$5,Data!A:A,'DATA PREPPING'!$B$18,Data!C:C,'DATA PREPPING'!T946)</f>
        <v>632760</v>
      </c>
      <c r="W946" s="15" t="e">
        <f t="shared" si="29"/>
        <v>#DIV/0!</v>
      </c>
      <c r="X946" s="16">
        <f>AVERAGEIFS(Data!F:F,Data!B:B,'DATA PREPPING'!$B$5,Data!A:A,'DATA PREPPING'!$B$18,Data!C:C,'DATA PREPPING'!T946)</f>
        <v>36986</v>
      </c>
      <c r="Y946" s="16">
        <f t="shared" si="30"/>
        <v>-36986</v>
      </c>
    </row>
    <row r="947" spans="2:25" x14ac:dyDescent="0.2">
      <c r="B947">
        <v>18002</v>
      </c>
      <c r="T947" t="s">
        <v>31</v>
      </c>
      <c r="U947" s="1">
        <f>SUMIFS(Data!E:E,Data!B:B,'DATA PREPPING'!$B$5,Data!A:A,'DATA PREPPING'!$B$18,Data!C:C,'DATA PREPPING'!T947)</f>
        <v>420420</v>
      </c>
      <c r="W947" s="15" t="e">
        <f t="shared" si="29"/>
        <v>#DIV/0!</v>
      </c>
      <c r="X947" s="16">
        <f>AVERAGEIFS(Data!F:F,Data!B:B,'DATA PREPPING'!$B$5,Data!A:A,'DATA PREPPING'!$B$18,Data!C:C,'DATA PREPPING'!T947)</f>
        <v>21462</v>
      </c>
      <c r="Y947" s="16">
        <f t="shared" si="30"/>
        <v>-21462</v>
      </c>
    </row>
    <row r="948" spans="2:25" x14ac:dyDescent="0.2">
      <c r="B948">
        <v>18088</v>
      </c>
      <c r="T948" t="s">
        <v>32</v>
      </c>
      <c r="U948" s="1">
        <f>SUMIFS(Data!E:E,Data!B:B,'DATA PREPPING'!$B$5,Data!A:A,'DATA PREPPING'!$B$18,Data!C:C,'DATA PREPPING'!T948)</f>
        <v>34228</v>
      </c>
      <c r="W948" s="15" t="e">
        <f t="shared" si="29"/>
        <v>#DIV/0!</v>
      </c>
      <c r="X948" s="16">
        <f>AVERAGEIFS(Data!F:F,Data!B:B,'DATA PREPPING'!$B$5,Data!A:A,'DATA PREPPING'!$B$18,Data!C:C,'DATA PREPPING'!T948)</f>
        <v>19193</v>
      </c>
      <c r="Y948" s="16">
        <f t="shared" si="30"/>
        <v>-19193</v>
      </c>
    </row>
    <row r="949" spans="2:25" x14ac:dyDescent="0.2">
      <c r="B949">
        <v>19522</v>
      </c>
      <c r="T949" t="s">
        <v>33</v>
      </c>
      <c r="U949" s="1">
        <f>SUMIFS(Data!E:E,Data!B:B,'DATA PREPPING'!$B$5,Data!A:A,'DATA PREPPING'!$B$18,Data!C:C,'DATA PREPPING'!T949)</f>
        <v>466069</v>
      </c>
      <c r="W949" s="15" t="e">
        <f t="shared" si="29"/>
        <v>#DIV/0!</v>
      </c>
      <c r="X949" s="16">
        <f>AVERAGEIFS(Data!F:F,Data!B:B,'DATA PREPPING'!$B$5,Data!A:A,'DATA PREPPING'!$B$18,Data!C:C,'DATA PREPPING'!T949)</f>
        <v>21027</v>
      </c>
      <c r="Y949" s="16">
        <f t="shared" si="30"/>
        <v>-21027</v>
      </c>
    </row>
    <row r="950" spans="2:25" x14ac:dyDescent="0.2">
      <c r="B950">
        <v>22216</v>
      </c>
      <c r="T950" t="s">
        <v>34</v>
      </c>
      <c r="U950" s="1">
        <f>SUMIFS(Data!E:E,Data!B:B,'DATA PREPPING'!$B$5,Data!A:A,'DATA PREPPING'!$B$18,Data!C:C,'DATA PREPPING'!T950)</f>
        <v>156230</v>
      </c>
      <c r="W950" s="15" t="e">
        <f t="shared" si="29"/>
        <v>#DIV/0!</v>
      </c>
      <c r="X950" s="16">
        <f>AVERAGEIFS(Data!F:F,Data!B:B,'DATA PREPPING'!$B$5,Data!A:A,'DATA PREPPING'!$B$18,Data!C:C,'DATA PREPPING'!T950)</f>
        <v>19310</v>
      </c>
      <c r="Y950" s="16">
        <f t="shared" si="30"/>
        <v>-19310</v>
      </c>
    </row>
    <row r="951" spans="2:25" x14ac:dyDescent="0.2">
      <c r="B951">
        <v>25112</v>
      </c>
      <c r="T951" t="s">
        <v>35</v>
      </c>
      <c r="U951" s="1">
        <f>SUMIFS(Data!E:E,Data!B:B,'DATA PREPPING'!$B$5,Data!A:A,'DATA PREPPING'!$B$18,Data!C:C,'DATA PREPPING'!T951)</f>
        <v>161570</v>
      </c>
      <c r="W951" s="15" t="e">
        <f t="shared" si="29"/>
        <v>#DIV/0!</v>
      </c>
      <c r="X951" s="16">
        <f>AVERAGEIFS(Data!F:F,Data!B:B,'DATA PREPPING'!$B$5,Data!A:A,'DATA PREPPING'!$B$18,Data!C:C,'DATA PREPPING'!T951)</f>
        <v>24338</v>
      </c>
      <c r="Y951" s="16">
        <f t="shared" si="30"/>
        <v>-24338</v>
      </c>
    </row>
    <row r="952" spans="2:25" x14ac:dyDescent="0.2">
      <c r="B952">
        <v>26383</v>
      </c>
      <c r="T952" t="s">
        <v>36</v>
      </c>
      <c r="U952" s="1">
        <f>SUMIFS(Data!E:E,Data!B:B,'DATA PREPPING'!$B$5,Data!A:A,'DATA PREPPING'!$B$18,Data!C:C,'DATA PREPPING'!T952)</f>
        <v>424092</v>
      </c>
      <c r="W952" s="15" t="e">
        <f t="shared" si="29"/>
        <v>#DIV/0!</v>
      </c>
      <c r="X952" s="16">
        <f>AVERAGEIFS(Data!F:F,Data!B:B,'DATA PREPPING'!$B$5,Data!A:A,'DATA PREPPING'!$B$18,Data!C:C,'DATA PREPPING'!T952)</f>
        <v>22945</v>
      </c>
      <c r="Y952" s="16">
        <f t="shared" si="30"/>
        <v>-22945</v>
      </c>
    </row>
    <row r="953" spans="2:25" x14ac:dyDescent="0.2">
      <c r="B953">
        <v>30457</v>
      </c>
      <c r="T953" t="s">
        <v>37</v>
      </c>
      <c r="U953" s="1">
        <f>SUMIFS(Data!E:E,Data!B:B,'DATA PREPPING'!$B$5,Data!A:A,'DATA PREPPING'!$B$18,Data!C:C,'DATA PREPPING'!T953)</f>
        <v>44621</v>
      </c>
      <c r="W953" s="15" t="e">
        <f t="shared" si="29"/>
        <v>#DIV/0!</v>
      </c>
      <c r="X953" s="16">
        <f>AVERAGEIFS(Data!F:F,Data!B:B,'DATA PREPPING'!$B$5,Data!A:A,'DATA PREPPING'!$B$18,Data!C:C,'DATA PREPPING'!T953)</f>
        <v>24733</v>
      </c>
      <c r="Y953" s="16">
        <f t="shared" si="30"/>
        <v>-24733</v>
      </c>
    </row>
    <row r="954" spans="2:25" x14ac:dyDescent="0.2">
      <c r="B954">
        <v>22254</v>
      </c>
      <c r="T954" t="s">
        <v>38</v>
      </c>
      <c r="U954" s="1">
        <f>SUMIFS(Data!E:E,Data!B:B,'DATA PREPPING'!$B$5,Data!A:A,'DATA PREPPING'!$B$18,Data!C:C,'DATA PREPPING'!T954)</f>
        <v>226959</v>
      </c>
      <c r="W954" s="15" t="e">
        <f t="shared" si="29"/>
        <v>#DIV/0!</v>
      </c>
      <c r="X954" s="16">
        <f>AVERAGEIFS(Data!F:F,Data!B:B,'DATA PREPPING'!$B$5,Data!A:A,'DATA PREPPING'!$B$18,Data!C:C,'DATA PREPPING'!T954)</f>
        <v>19677</v>
      </c>
      <c r="Y954" s="16">
        <f t="shared" si="30"/>
        <v>-19677</v>
      </c>
    </row>
    <row r="955" spans="2:25" x14ac:dyDescent="0.2">
      <c r="B955">
        <v>24167</v>
      </c>
      <c r="T955" t="s">
        <v>39</v>
      </c>
      <c r="U955" s="1">
        <f>SUMIFS(Data!E:E,Data!B:B,'DATA PREPPING'!$B$5,Data!A:A,'DATA PREPPING'!$B$18,Data!C:C,'DATA PREPPING'!T955)</f>
        <v>41000</v>
      </c>
      <c r="W955" s="15" t="e">
        <f t="shared" si="29"/>
        <v>#DIV/0!</v>
      </c>
      <c r="X955" s="16">
        <f>AVERAGEIFS(Data!F:F,Data!B:B,'DATA PREPPING'!$B$5,Data!A:A,'DATA PREPPING'!$B$18,Data!C:C,'DATA PREPPING'!T955)</f>
        <v>18829</v>
      </c>
      <c r="Y955" s="16">
        <f t="shared" si="30"/>
        <v>-18829</v>
      </c>
    </row>
    <row r="956" spans="2:25" x14ac:dyDescent="0.2">
      <c r="B956">
        <v>18380</v>
      </c>
      <c r="T956" t="s">
        <v>40</v>
      </c>
      <c r="U956" s="1">
        <f>SUMIFS(Data!E:E,Data!B:B,'DATA PREPPING'!$B$5,Data!A:A,'DATA PREPPING'!$B$18,Data!C:C,'DATA PREPPING'!T956)</f>
        <v>293033</v>
      </c>
      <c r="W956" s="15" t="e">
        <f t="shared" si="29"/>
        <v>#DIV/0!</v>
      </c>
      <c r="X956" s="16">
        <f>AVERAGEIFS(Data!F:F,Data!B:B,'DATA PREPPING'!$B$5,Data!A:A,'DATA PREPPING'!$B$18,Data!C:C,'DATA PREPPING'!T956)</f>
        <v>23771</v>
      </c>
      <c r="Y956" s="16">
        <f t="shared" si="30"/>
        <v>-23771</v>
      </c>
    </row>
    <row r="957" spans="2:25" x14ac:dyDescent="0.2">
      <c r="B957">
        <v>22154</v>
      </c>
      <c r="T957" t="s">
        <v>41</v>
      </c>
      <c r="U957" s="1">
        <f>SUMIFS(Data!E:E,Data!B:B,'DATA PREPPING'!$B$5,Data!A:A,'DATA PREPPING'!$B$18,Data!C:C,'DATA PREPPING'!T957)</f>
        <v>1178456</v>
      </c>
      <c r="W957" s="15" t="e">
        <f t="shared" si="29"/>
        <v>#DIV/0!</v>
      </c>
      <c r="X957" s="16">
        <f>AVERAGEIFS(Data!F:F,Data!B:B,'DATA PREPPING'!$B$5,Data!A:A,'DATA PREPPING'!$B$18,Data!C:C,'DATA PREPPING'!T957)</f>
        <v>23001</v>
      </c>
      <c r="Y957" s="16">
        <f t="shared" si="30"/>
        <v>-23001</v>
      </c>
    </row>
    <row r="958" spans="2:25" x14ac:dyDescent="0.2">
      <c r="B958">
        <v>21078</v>
      </c>
      <c r="T958" t="s">
        <v>42</v>
      </c>
      <c r="U958" s="1">
        <f>SUMIFS(Data!E:E,Data!B:B,'DATA PREPPING'!$B$5,Data!A:A,'DATA PREPPING'!$B$18,Data!C:C,'DATA PREPPING'!T958)</f>
        <v>133375</v>
      </c>
      <c r="W958" s="15" t="e">
        <f t="shared" si="29"/>
        <v>#DIV/0!</v>
      </c>
      <c r="X958" s="16">
        <f>AVERAGEIFS(Data!F:F,Data!B:B,'DATA PREPPING'!$B$5,Data!A:A,'DATA PREPPING'!$B$18,Data!C:C,'DATA PREPPING'!T958)</f>
        <v>21580</v>
      </c>
      <c r="Y958" s="16">
        <f t="shared" si="30"/>
        <v>-21580</v>
      </c>
    </row>
    <row r="959" spans="2:25" x14ac:dyDescent="0.2">
      <c r="B959">
        <v>18131</v>
      </c>
      <c r="T959" t="s">
        <v>43</v>
      </c>
      <c r="U959" s="1">
        <f>SUMIFS(Data!E:E,Data!B:B,'DATA PREPPING'!$B$5,Data!A:A,'DATA PREPPING'!$B$18,Data!C:C,'DATA PREPPING'!T959)</f>
        <v>25985</v>
      </c>
      <c r="W959" s="15" t="e">
        <f t="shared" si="29"/>
        <v>#DIV/0!</v>
      </c>
      <c r="X959" s="16">
        <f>AVERAGEIFS(Data!F:F,Data!B:B,'DATA PREPPING'!$B$5,Data!A:A,'DATA PREPPING'!$B$18,Data!C:C,'DATA PREPPING'!T959)</f>
        <v>26068</v>
      </c>
      <c r="Y959" s="16">
        <f t="shared" si="30"/>
        <v>-26068</v>
      </c>
    </row>
    <row r="960" spans="2:25" x14ac:dyDescent="0.2">
      <c r="B960">
        <v>34061</v>
      </c>
      <c r="T960" t="s">
        <v>44</v>
      </c>
      <c r="U960" s="1">
        <f>SUMIFS(Data!E:E,Data!B:B,'DATA PREPPING'!$B$5,Data!A:A,'DATA PREPPING'!$B$18,Data!C:C,'DATA PREPPING'!T960)</f>
        <v>322216</v>
      </c>
      <c r="W960" s="15" t="e">
        <f t="shared" si="29"/>
        <v>#DIV/0!</v>
      </c>
      <c r="X960" s="16">
        <f>AVERAGEIFS(Data!F:F,Data!B:B,'DATA PREPPING'!$B$5,Data!A:A,'DATA PREPPING'!$B$18,Data!C:C,'DATA PREPPING'!T960)</f>
        <v>22634</v>
      </c>
      <c r="Y960" s="16">
        <f t="shared" si="30"/>
        <v>-22634</v>
      </c>
    </row>
    <row r="961" spans="2:25" x14ac:dyDescent="0.2">
      <c r="B961">
        <v>24729</v>
      </c>
      <c r="T961" t="s">
        <v>45</v>
      </c>
      <c r="U961" s="1">
        <f>SUMIFS(Data!E:E,Data!B:B,'DATA PREPPING'!$B$5,Data!A:A,'DATA PREPPING'!$B$18,Data!C:C,'DATA PREPPING'!T961)</f>
        <v>255412</v>
      </c>
      <c r="W961" s="15" t="e">
        <f t="shared" si="29"/>
        <v>#DIV/0!</v>
      </c>
      <c r="X961" s="16">
        <f>AVERAGEIFS(Data!F:F,Data!B:B,'DATA PREPPING'!$B$5,Data!A:A,'DATA PREPPING'!$B$18,Data!C:C,'DATA PREPPING'!T961)</f>
        <v>26657</v>
      </c>
      <c r="Y961" s="16">
        <f t="shared" si="30"/>
        <v>-26657</v>
      </c>
    </row>
    <row r="962" spans="2:25" x14ac:dyDescent="0.2">
      <c r="B962">
        <v>28639</v>
      </c>
      <c r="T962" t="s">
        <v>46</v>
      </c>
      <c r="U962" s="1">
        <f>SUMIFS(Data!E:E,Data!B:B,'DATA PREPPING'!$B$5,Data!A:A,'DATA PREPPING'!$B$18,Data!C:C,'DATA PREPPING'!T962)</f>
        <v>61253</v>
      </c>
      <c r="W962" s="15" t="e">
        <f t="shared" si="29"/>
        <v>#DIV/0!</v>
      </c>
      <c r="X962" s="16">
        <f>AVERAGEIFS(Data!F:F,Data!B:B,'DATA PREPPING'!$B$5,Data!A:A,'DATA PREPPING'!$B$18,Data!C:C,'DATA PREPPING'!T962)</f>
        <v>18945</v>
      </c>
      <c r="Y962" s="16">
        <f t="shared" si="30"/>
        <v>-18945</v>
      </c>
    </row>
    <row r="963" spans="2:25" x14ac:dyDescent="0.2">
      <c r="B963">
        <v>19988</v>
      </c>
      <c r="T963" t="s">
        <v>47</v>
      </c>
      <c r="U963" s="1">
        <f>SUMIFS(Data!E:E,Data!B:B,'DATA PREPPING'!$B$5,Data!A:A,'DATA PREPPING'!$B$18,Data!C:C,'DATA PREPPING'!T963)</f>
        <v>227495</v>
      </c>
      <c r="W963" s="15" t="e">
        <f t="shared" si="29"/>
        <v>#DIV/0!</v>
      </c>
      <c r="X963" s="16">
        <f>AVERAGEIFS(Data!F:F,Data!B:B,'DATA PREPPING'!$B$5,Data!A:A,'DATA PREPPING'!$B$18,Data!C:C,'DATA PREPPING'!T963)</f>
        <v>19473</v>
      </c>
      <c r="Y963" s="16">
        <f t="shared" si="30"/>
        <v>-19473</v>
      </c>
    </row>
    <row r="964" spans="2:25" x14ac:dyDescent="0.2">
      <c r="B964">
        <v>36986</v>
      </c>
      <c r="T964" t="s">
        <v>48</v>
      </c>
      <c r="U964" s="1">
        <f>SUMIFS(Data!E:E,Data!B:B,'DATA PREPPING'!$B$5,Data!A:A,'DATA PREPPING'!$B$18,Data!C:C,'DATA PREPPING'!T964)</f>
        <v>32312</v>
      </c>
      <c r="W964" s="15" t="e">
        <f t="shared" si="29"/>
        <v>#DIV/0!</v>
      </c>
      <c r="X964" s="16">
        <f>AVERAGEIFS(Data!F:F,Data!B:B,'DATA PREPPING'!$B$5,Data!A:A,'DATA PREPPING'!$B$18,Data!C:C,'DATA PREPPING'!T964)</f>
        <v>23041</v>
      </c>
      <c r="Y964" s="16">
        <f t="shared" si="30"/>
        <v>-23041</v>
      </c>
    </row>
    <row r="965" spans="2:25" x14ac:dyDescent="0.2">
      <c r="B965">
        <v>21462</v>
      </c>
      <c r="T965" t="s">
        <v>1</v>
      </c>
      <c r="U965" s="1">
        <f>SUMIFS(Data!E:E,Data!B:B,'DATA PREPPING'!$B$5,Data!A:A,'DATA PREPPING'!$B$18,Data!C:C,'DATA PREPPING'!T965)</f>
        <v>178057</v>
      </c>
      <c r="W965" s="15" t="e">
        <f t="shared" si="29"/>
        <v>#DIV/0!</v>
      </c>
      <c r="X965" s="16">
        <f>AVERAGEIFS(Data!F:F,Data!B:B,'DATA PREPPING'!$B$5,Data!A:A,'DATA PREPPING'!$B$18,Data!C:C,'DATA PREPPING'!T965)</f>
        <v>18554</v>
      </c>
      <c r="Y965" s="16">
        <f t="shared" si="30"/>
        <v>-18554</v>
      </c>
    </row>
    <row r="966" spans="2:25" x14ac:dyDescent="0.2">
      <c r="B966">
        <v>19193</v>
      </c>
      <c r="T966" t="s">
        <v>2</v>
      </c>
      <c r="U966" s="1">
        <f>SUMIFS(Data!E:E,Data!B:B,'DATA PREPPING'!$B$5,Data!A:A,'DATA PREPPING'!$B$18,Data!C:C,'DATA PREPPING'!T966)</f>
        <v>274985</v>
      </c>
      <c r="W966" s="15" t="e">
        <f t="shared" ref="W966:W1029" si="31">U966/V966*1000</f>
        <v>#DIV/0!</v>
      </c>
      <c r="X966" s="16">
        <f>AVERAGEIFS(Data!F:F,Data!B:B,'DATA PREPPING'!$B$5,Data!A:A,'DATA PREPPING'!$B$18,Data!C:C,'DATA PREPPING'!T966)</f>
        <v>26810</v>
      </c>
      <c r="Y966" s="16">
        <f t="shared" ref="Y966:Y1029" si="32">IF($Y$4=$X$4,-X966,W966)</f>
        <v>-26810</v>
      </c>
    </row>
    <row r="967" spans="2:25" x14ac:dyDescent="0.2">
      <c r="B967">
        <v>21027</v>
      </c>
      <c r="T967" t="s">
        <v>3</v>
      </c>
      <c r="U967" s="1">
        <f>SUMIFS(Data!E:E,Data!B:B,'DATA PREPPING'!$B$5,Data!A:A,'DATA PREPPING'!$B$18,Data!C:C,'DATA PREPPING'!T967)</f>
        <v>106295</v>
      </c>
      <c r="W967" s="15" t="e">
        <f t="shared" si="31"/>
        <v>#DIV/0!</v>
      </c>
      <c r="X967" s="16">
        <f>AVERAGEIFS(Data!F:F,Data!B:B,'DATA PREPPING'!$B$5,Data!A:A,'DATA PREPPING'!$B$18,Data!C:C,'DATA PREPPING'!T967)</f>
        <v>18414</v>
      </c>
      <c r="Y967" s="16">
        <f t="shared" si="32"/>
        <v>-18414</v>
      </c>
    </row>
    <row r="968" spans="2:25" x14ac:dyDescent="0.2">
      <c r="B968">
        <v>19310</v>
      </c>
      <c r="T968" t="s">
        <v>4</v>
      </c>
      <c r="U968" s="1">
        <f>SUMIFS(Data!E:E,Data!B:B,'DATA PREPPING'!$B$5,Data!A:A,'DATA PREPPING'!$B$18,Data!C:C,'DATA PREPPING'!T968)</f>
        <v>1482600</v>
      </c>
      <c r="W968" s="15" t="e">
        <f t="shared" si="31"/>
        <v>#DIV/0!</v>
      </c>
      <c r="X968" s="16">
        <f>AVERAGEIFS(Data!F:F,Data!B:B,'DATA PREPPING'!$B$5,Data!A:A,'DATA PREPPING'!$B$18,Data!C:C,'DATA PREPPING'!T968)</f>
        <v>36090</v>
      </c>
      <c r="Y968" s="16">
        <f t="shared" si="32"/>
        <v>-36090</v>
      </c>
    </row>
    <row r="969" spans="2:25" x14ac:dyDescent="0.2">
      <c r="B969">
        <v>24338</v>
      </c>
      <c r="T969" t="s">
        <v>5</v>
      </c>
      <c r="U969" s="1">
        <f>SUMIFS(Data!E:E,Data!B:B,'DATA PREPPING'!$B$5,Data!A:A,'DATA PREPPING'!$B$18,Data!C:C,'DATA PREPPING'!T969)</f>
        <v>271680</v>
      </c>
      <c r="W969" s="15" t="e">
        <f t="shared" si="31"/>
        <v>#DIV/0!</v>
      </c>
      <c r="X969" s="16">
        <f>AVERAGEIFS(Data!F:F,Data!B:B,'DATA PREPPING'!$B$5,Data!A:A,'DATA PREPPING'!$B$18,Data!C:C,'DATA PREPPING'!T969)</f>
        <v>28424</v>
      </c>
      <c r="Y969" s="16">
        <f t="shared" si="32"/>
        <v>-28424</v>
      </c>
    </row>
    <row r="970" spans="2:25" x14ac:dyDescent="0.2">
      <c r="B970">
        <v>22945</v>
      </c>
      <c r="T970" t="s">
        <v>6</v>
      </c>
      <c r="U970" s="1">
        <f>SUMIFS(Data!E:E,Data!B:B,'DATA PREPPING'!$B$5,Data!A:A,'DATA PREPPING'!$B$18,Data!C:C,'DATA PREPPING'!T970)</f>
        <v>117365</v>
      </c>
      <c r="W970" s="15" t="e">
        <f t="shared" si="31"/>
        <v>#DIV/0!</v>
      </c>
      <c r="X970" s="16">
        <f>AVERAGEIFS(Data!F:F,Data!B:B,'DATA PREPPING'!$B$5,Data!A:A,'DATA PREPPING'!$B$18,Data!C:C,'DATA PREPPING'!T970)</f>
        <v>26295</v>
      </c>
      <c r="Y970" s="16">
        <f t="shared" si="32"/>
        <v>-26295</v>
      </c>
    </row>
    <row r="971" spans="2:25" x14ac:dyDescent="0.2">
      <c r="B971">
        <v>24733</v>
      </c>
      <c r="T971" t="s">
        <v>7</v>
      </c>
      <c r="U971" s="1">
        <f>SUMIFS(Data!E:E,Data!B:B,'DATA PREPPING'!$B$5,Data!A:A,'DATA PREPPING'!$B$18,Data!C:C,'DATA PREPPING'!T971)</f>
        <v>41103</v>
      </c>
      <c r="W971" s="15" t="e">
        <f t="shared" si="31"/>
        <v>#DIV/0!</v>
      </c>
      <c r="X971" s="16">
        <f>AVERAGEIFS(Data!F:F,Data!B:B,'DATA PREPPING'!$B$5,Data!A:A,'DATA PREPPING'!$B$18,Data!C:C,'DATA PREPPING'!T971)</f>
        <v>22228</v>
      </c>
      <c r="Y971" s="16">
        <f t="shared" si="32"/>
        <v>-22228</v>
      </c>
    </row>
    <row r="972" spans="2:25" x14ac:dyDescent="0.2">
      <c r="B972">
        <v>19677</v>
      </c>
      <c r="T972" t="s">
        <v>8</v>
      </c>
      <c r="U972" s="1">
        <f>SUMIFS(Data!E:E,Data!B:B,'DATA PREPPING'!$B$5,Data!A:A,'DATA PREPPING'!$B$18,Data!C:C,'DATA PREPPING'!T972)</f>
        <v>1007574</v>
      </c>
      <c r="W972" s="15" t="e">
        <f t="shared" si="31"/>
        <v>#DIV/0!</v>
      </c>
      <c r="X972" s="16">
        <f>AVERAGEIFS(Data!F:F,Data!B:B,'DATA PREPPING'!$B$5,Data!A:A,'DATA PREPPING'!$B$18,Data!C:C,'DATA PREPPING'!T972)</f>
        <v>27709</v>
      </c>
      <c r="Y972" s="16">
        <f t="shared" si="32"/>
        <v>-27709</v>
      </c>
    </row>
    <row r="973" spans="2:25" x14ac:dyDescent="0.2">
      <c r="B973">
        <v>18829</v>
      </c>
      <c r="T973" t="s">
        <v>9</v>
      </c>
      <c r="U973" s="1">
        <f>SUMIFS(Data!E:E,Data!B:B,'DATA PREPPING'!$B$5,Data!A:A,'DATA PREPPING'!$B$18,Data!C:C,'DATA PREPPING'!T973)</f>
        <v>414059</v>
      </c>
      <c r="W973" s="15" t="e">
        <f t="shared" si="31"/>
        <v>#DIV/0!</v>
      </c>
      <c r="X973" s="16">
        <f>AVERAGEIFS(Data!F:F,Data!B:B,'DATA PREPPING'!$B$5,Data!A:A,'DATA PREPPING'!$B$18,Data!C:C,'DATA PREPPING'!T973)</f>
        <v>22009</v>
      </c>
      <c r="Y973" s="16">
        <f t="shared" si="32"/>
        <v>-22009</v>
      </c>
    </row>
    <row r="974" spans="2:25" x14ac:dyDescent="0.2">
      <c r="B974">
        <v>23771</v>
      </c>
      <c r="T974" t="s">
        <v>10</v>
      </c>
      <c r="U974" s="1">
        <f>SUMIFS(Data!E:E,Data!B:B,'DATA PREPPING'!$B$5,Data!A:A,'DATA PREPPING'!$B$18,Data!C:C,'DATA PREPPING'!T974)</f>
        <v>74574</v>
      </c>
      <c r="W974" s="15" t="e">
        <f t="shared" si="31"/>
        <v>#DIV/0!</v>
      </c>
      <c r="X974" s="16">
        <f>AVERAGEIFS(Data!F:F,Data!B:B,'DATA PREPPING'!$B$5,Data!A:A,'DATA PREPPING'!$B$18,Data!C:C,'DATA PREPPING'!T974)</f>
        <v>18637</v>
      </c>
      <c r="Y974" s="16">
        <f t="shared" si="32"/>
        <v>-18637</v>
      </c>
    </row>
    <row r="975" spans="2:25" x14ac:dyDescent="0.2">
      <c r="B975">
        <v>23001</v>
      </c>
      <c r="T975" t="s">
        <v>11</v>
      </c>
      <c r="U975" s="1">
        <f>SUMIFS(Data!E:E,Data!B:B,'DATA PREPPING'!$B$5,Data!A:A,'DATA PREPPING'!$B$18,Data!C:C,'DATA PREPPING'!T975)</f>
        <v>462216</v>
      </c>
      <c r="W975" s="15" t="e">
        <f t="shared" si="31"/>
        <v>#DIV/0!</v>
      </c>
      <c r="X975" s="16">
        <f>AVERAGEIFS(Data!F:F,Data!B:B,'DATA PREPPING'!$B$5,Data!A:A,'DATA PREPPING'!$B$18,Data!C:C,'DATA PREPPING'!T975)</f>
        <v>25054</v>
      </c>
      <c r="Y975" s="16">
        <f t="shared" si="32"/>
        <v>-25054</v>
      </c>
    </row>
    <row r="976" spans="2:25" x14ac:dyDescent="0.2">
      <c r="B976">
        <v>21580</v>
      </c>
      <c r="T976" t="s">
        <v>12</v>
      </c>
      <c r="U976" s="1">
        <f>SUMIFS(Data!E:E,Data!B:B,'DATA PREPPING'!$B$5,Data!A:A,'DATA PREPPING'!$B$18,Data!C:C,'DATA PREPPING'!T976)</f>
        <v>263892</v>
      </c>
      <c r="W976" s="15" t="e">
        <f t="shared" si="31"/>
        <v>#DIV/0!</v>
      </c>
      <c r="X976" s="16">
        <f>AVERAGEIFS(Data!F:F,Data!B:B,'DATA PREPPING'!$B$5,Data!A:A,'DATA PREPPING'!$B$18,Data!C:C,'DATA PREPPING'!T976)</f>
        <v>20493</v>
      </c>
      <c r="Y976" s="16">
        <f t="shared" si="32"/>
        <v>-20493</v>
      </c>
    </row>
    <row r="977" spans="2:25" x14ac:dyDescent="0.2">
      <c r="B977">
        <v>26068</v>
      </c>
      <c r="T977" t="s">
        <v>13</v>
      </c>
      <c r="U977" s="1">
        <f>SUMIFS(Data!E:E,Data!B:B,'DATA PREPPING'!$B$5,Data!A:A,'DATA PREPPING'!$B$18,Data!C:C,'DATA PREPPING'!T977)</f>
        <v>118383</v>
      </c>
      <c r="W977" s="15" t="e">
        <f t="shared" si="31"/>
        <v>#DIV/0!</v>
      </c>
      <c r="X977" s="16">
        <f>AVERAGEIFS(Data!F:F,Data!B:B,'DATA PREPPING'!$B$5,Data!A:A,'DATA PREPPING'!$B$18,Data!C:C,'DATA PREPPING'!T977)</f>
        <v>18002</v>
      </c>
      <c r="Y977" s="16">
        <f t="shared" si="32"/>
        <v>-18002</v>
      </c>
    </row>
    <row r="978" spans="2:25" x14ac:dyDescent="0.2">
      <c r="B978">
        <v>22634</v>
      </c>
      <c r="T978" t="s">
        <v>14</v>
      </c>
      <c r="U978" s="1">
        <f>SUMIFS(Data!E:E,Data!B:B,'DATA PREPPING'!$B$5,Data!A:A,'DATA PREPPING'!$B$18,Data!C:C,'DATA PREPPING'!T978)</f>
        <v>110526</v>
      </c>
      <c r="W978" s="15" t="e">
        <f t="shared" si="31"/>
        <v>#DIV/0!</v>
      </c>
      <c r="X978" s="16">
        <f>AVERAGEIFS(Data!F:F,Data!B:B,'DATA PREPPING'!$B$5,Data!A:A,'DATA PREPPING'!$B$18,Data!C:C,'DATA PREPPING'!T978)</f>
        <v>18088</v>
      </c>
      <c r="Y978" s="16">
        <f t="shared" si="32"/>
        <v>-18088</v>
      </c>
    </row>
    <row r="979" spans="2:25" x14ac:dyDescent="0.2">
      <c r="B979">
        <v>26657</v>
      </c>
      <c r="T979" t="s">
        <v>15</v>
      </c>
      <c r="U979" s="1">
        <f>SUMIFS(Data!E:E,Data!B:B,'DATA PREPPING'!$B$5,Data!A:A,'DATA PREPPING'!$B$18,Data!C:C,'DATA PREPPING'!T979)</f>
        <v>165335</v>
      </c>
      <c r="W979" s="15" t="e">
        <f t="shared" si="31"/>
        <v>#DIV/0!</v>
      </c>
      <c r="X979" s="16">
        <f>AVERAGEIFS(Data!F:F,Data!B:B,'DATA PREPPING'!$B$5,Data!A:A,'DATA PREPPING'!$B$18,Data!C:C,'DATA PREPPING'!T979)</f>
        <v>19522</v>
      </c>
      <c r="Y979" s="16">
        <f t="shared" si="32"/>
        <v>-19522</v>
      </c>
    </row>
    <row r="980" spans="2:25" x14ac:dyDescent="0.2">
      <c r="B980">
        <v>18945</v>
      </c>
      <c r="T980" t="s">
        <v>16</v>
      </c>
      <c r="U980" s="1">
        <f>SUMIFS(Data!E:E,Data!B:B,'DATA PREPPING'!$B$5,Data!A:A,'DATA PREPPING'!$B$18,Data!C:C,'DATA PREPPING'!T980)</f>
        <v>188383</v>
      </c>
      <c r="W980" s="15" t="e">
        <f t="shared" si="31"/>
        <v>#DIV/0!</v>
      </c>
      <c r="X980" s="16">
        <f>AVERAGEIFS(Data!F:F,Data!B:B,'DATA PREPPING'!$B$5,Data!A:A,'DATA PREPPING'!$B$18,Data!C:C,'DATA PREPPING'!T980)</f>
        <v>22216</v>
      </c>
      <c r="Y980" s="16">
        <f t="shared" si="32"/>
        <v>-22216</v>
      </c>
    </row>
    <row r="981" spans="2:25" x14ac:dyDescent="0.2">
      <c r="B981">
        <v>19473</v>
      </c>
      <c r="T981" t="s">
        <v>17</v>
      </c>
      <c r="U981" s="1">
        <f>SUMIFS(Data!E:E,Data!B:B,'DATA PREPPING'!$B$5,Data!A:A,'DATA PREPPING'!$B$18,Data!C:C,'DATA PREPPING'!T981)</f>
        <v>51781</v>
      </c>
      <c r="W981" s="15" t="e">
        <f t="shared" si="31"/>
        <v>#DIV/0!</v>
      </c>
      <c r="X981" s="16">
        <f>AVERAGEIFS(Data!F:F,Data!B:B,'DATA PREPPING'!$B$5,Data!A:A,'DATA PREPPING'!$B$18,Data!C:C,'DATA PREPPING'!T981)</f>
        <v>25112</v>
      </c>
      <c r="Y981" s="16">
        <f t="shared" si="32"/>
        <v>-25112</v>
      </c>
    </row>
    <row r="982" spans="2:25" x14ac:dyDescent="0.2">
      <c r="B982">
        <v>23041</v>
      </c>
      <c r="T982" t="s">
        <v>18</v>
      </c>
      <c r="U982" s="1">
        <f>SUMIFS(Data!E:E,Data!B:B,'DATA PREPPING'!$B$5,Data!A:A,'DATA PREPPING'!$B$18,Data!C:C,'DATA PREPPING'!T982)</f>
        <v>210848</v>
      </c>
      <c r="W982" s="15" t="e">
        <f t="shared" si="31"/>
        <v>#DIV/0!</v>
      </c>
      <c r="X982" s="16">
        <f>AVERAGEIFS(Data!F:F,Data!B:B,'DATA PREPPING'!$B$5,Data!A:A,'DATA PREPPING'!$B$18,Data!C:C,'DATA PREPPING'!T982)</f>
        <v>26383</v>
      </c>
      <c r="Y982" s="16">
        <f t="shared" si="32"/>
        <v>-26383</v>
      </c>
    </row>
    <row r="983" spans="2:25" x14ac:dyDescent="0.2">
      <c r="B983">
        <v>18554</v>
      </c>
      <c r="T983" t="s">
        <v>19</v>
      </c>
      <c r="U983" s="1">
        <f>SUMIFS(Data!E:E,Data!B:B,'DATA PREPPING'!$B$5,Data!A:A,'DATA PREPPING'!$B$18,Data!C:C,'DATA PREPPING'!T983)</f>
        <v>262049</v>
      </c>
      <c r="W983" s="15" t="e">
        <f t="shared" si="31"/>
        <v>#DIV/0!</v>
      </c>
      <c r="X983" s="16">
        <f>AVERAGEIFS(Data!F:F,Data!B:B,'DATA PREPPING'!$B$5,Data!A:A,'DATA PREPPING'!$B$18,Data!C:C,'DATA PREPPING'!T983)</f>
        <v>30457</v>
      </c>
      <c r="Y983" s="16">
        <f t="shared" si="32"/>
        <v>-30457</v>
      </c>
    </row>
    <row r="984" spans="2:25" x14ac:dyDescent="0.2">
      <c r="B984">
        <v>26810</v>
      </c>
      <c r="T984" t="s">
        <v>20</v>
      </c>
      <c r="U984" s="1">
        <f>SUMIFS(Data!E:E,Data!B:B,'DATA PREPPING'!$B$5,Data!A:A,'DATA PREPPING'!$B$18,Data!C:C,'DATA PREPPING'!T984)</f>
        <v>323435</v>
      </c>
      <c r="W984" s="15" t="e">
        <f t="shared" si="31"/>
        <v>#DIV/0!</v>
      </c>
      <c r="X984" s="16">
        <f>AVERAGEIFS(Data!F:F,Data!B:B,'DATA PREPPING'!$B$5,Data!A:A,'DATA PREPPING'!$B$18,Data!C:C,'DATA PREPPING'!T984)</f>
        <v>22254</v>
      </c>
      <c r="Y984" s="16">
        <f t="shared" si="32"/>
        <v>-22254</v>
      </c>
    </row>
    <row r="985" spans="2:25" x14ac:dyDescent="0.2">
      <c r="B985">
        <v>18414</v>
      </c>
      <c r="T985" t="s">
        <v>21</v>
      </c>
      <c r="U985" s="1">
        <f>SUMIFS(Data!E:E,Data!B:B,'DATA PREPPING'!$B$5,Data!A:A,'DATA PREPPING'!$B$18,Data!C:C,'DATA PREPPING'!T985)</f>
        <v>204519</v>
      </c>
      <c r="W985" s="15" t="e">
        <f t="shared" si="31"/>
        <v>#DIV/0!</v>
      </c>
      <c r="X985" s="16">
        <f>AVERAGEIFS(Data!F:F,Data!B:B,'DATA PREPPING'!$B$5,Data!A:A,'DATA PREPPING'!$B$18,Data!C:C,'DATA PREPPING'!T985)</f>
        <v>24167</v>
      </c>
      <c r="Y985" s="16">
        <f t="shared" si="32"/>
        <v>-24167</v>
      </c>
    </row>
    <row r="986" spans="2:25" x14ac:dyDescent="0.2">
      <c r="B986">
        <v>36090</v>
      </c>
      <c r="T986" t="s">
        <v>22</v>
      </c>
      <c r="U986" s="1">
        <f>SUMIFS(Data!E:E,Data!B:B,'DATA PREPPING'!$B$5,Data!A:A,'DATA PREPPING'!$B$18,Data!C:C,'DATA PREPPING'!T986)</f>
        <v>118107</v>
      </c>
      <c r="W986" s="15" t="e">
        <f t="shared" si="31"/>
        <v>#DIV/0!</v>
      </c>
      <c r="X986" s="16">
        <f>AVERAGEIFS(Data!F:F,Data!B:B,'DATA PREPPING'!$B$5,Data!A:A,'DATA PREPPING'!$B$18,Data!C:C,'DATA PREPPING'!T986)</f>
        <v>18380</v>
      </c>
      <c r="Y986" s="16">
        <f t="shared" si="32"/>
        <v>-18380</v>
      </c>
    </row>
    <row r="987" spans="2:25" x14ac:dyDescent="0.2">
      <c r="B987">
        <v>28424</v>
      </c>
      <c r="T987" t="s">
        <v>23</v>
      </c>
      <c r="U987" s="1">
        <f>SUMIFS(Data!E:E,Data!B:B,'DATA PREPPING'!$B$5,Data!A:A,'DATA PREPPING'!$B$18,Data!C:C,'DATA PREPPING'!T987)</f>
        <v>253244</v>
      </c>
      <c r="W987" s="15" t="e">
        <f t="shared" si="31"/>
        <v>#DIV/0!</v>
      </c>
      <c r="X987" s="16">
        <f>AVERAGEIFS(Data!F:F,Data!B:B,'DATA PREPPING'!$B$5,Data!A:A,'DATA PREPPING'!$B$18,Data!C:C,'DATA PREPPING'!T987)</f>
        <v>22154</v>
      </c>
      <c r="Y987" s="16">
        <f t="shared" si="32"/>
        <v>-22154</v>
      </c>
    </row>
    <row r="988" spans="2:25" x14ac:dyDescent="0.2">
      <c r="B988">
        <v>26295</v>
      </c>
      <c r="T988" t="s">
        <v>24</v>
      </c>
      <c r="U988" s="1">
        <f>SUMIFS(Data!E:E,Data!B:B,'DATA PREPPING'!$B$5,Data!A:A,'DATA PREPPING'!$B$18,Data!C:C,'DATA PREPPING'!T988)</f>
        <v>58811</v>
      </c>
      <c r="W988" s="15" t="e">
        <f t="shared" si="31"/>
        <v>#DIV/0!</v>
      </c>
      <c r="X988" s="16">
        <f>AVERAGEIFS(Data!F:F,Data!B:B,'DATA PREPPING'!$B$5,Data!A:A,'DATA PREPPING'!$B$18,Data!C:C,'DATA PREPPING'!T988)</f>
        <v>21078</v>
      </c>
      <c r="Y988" s="16">
        <f t="shared" si="32"/>
        <v>-21078</v>
      </c>
    </row>
    <row r="989" spans="2:25" x14ac:dyDescent="0.2">
      <c r="B989">
        <v>22228</v>
      </c>
      <c r="T989" t="s">
        <v>25</v>
      </c>
      <c r="U989" s="1">
        <f>SUMIFS(Data!E:E,Data!B:B,'DATA PREPPING'!$B$5,Data!A:A,'DATA PREPPING'!$B$18,Data!C:C,'DATA PREPPING'!T989)</f>
        <v>79529</v>
      </c>
      <c r="W989" s="15" t="e">
        <f t="shared" si="31"/>
        <v>#DIV/0!</v>
      </c>
      <c r="X989" s="16">
        <f>AVERAGEIFS(Data!F:F,Data!B:B,'DATA PREPPING'!$B$5,Data!A:A,'DATA PREPPING'!$B$18,Data!C:C,'DATA PREPPING'!T989)</f>
        <v>18131</v>
      </c>
      <c r="Y989" s="16">
        <f t="shared" si="32"/>
        <v>-18131</v>
      </c>
    </row>
    <row r="990" spans="2:25" x14ac:dyDescent="0.2">
      <c r="B990">
        <v>27709</v>
      </c>
      <c r="T990" t="s">
        <v>26</v>
      </c>
      <c r="U990" s="1">
        <f>SUMIFS(Data!E:E,Data!B:B,'DATA PREPPING'!$B$5,Data!A:A,'DATA PREPPING'!$B$18,Data!C:C,'DATA PREPPING'!T990)</f>
        <v>255447</v>
      </c>
      <c r="W990" s="15" t="e">
        <f t="shared" si="31"/>
        <v>#DIV/0!</v>
      </c>
      <c r="X990" s="16">
        <f>AVERAGEIFS(Data!F:F,Data!B:B,'DATA PREPPING'!$B$5,Data!A:A,'DATA PREPPING'!$B$18,Data!C:C,'DATA PREPPING'!T990)</f>
        <v>34061</v>
      </c>
      <c r="Y990" s="16">
        <f t="shared" si="32"/>
        <v>-34061</v>
      </c>
    </row>
    <row r="991" spans="2:25" x14ac:dyDescent="0.2">
      <c r="B991">
        <v>22009</v>
      </c>
      <c r="T991" t="s">
        <v>27</v>
      </c>
      <c r="U991" s="1">
        <f>SUMIFS(Data!E:E,Data!B:B,'DATA PREPPING'!$B$5,Data!A:A,'DATA PREPPING'!$B$18,Data!C:C,'DATA PREPPING'!T991)</f>
        <v>57132</v>
      </c>
      <c r="W991" s="15" t="e">
        <f t="shared" si="31"/>
        <v>#DIV/0!</v>
      </c>
      <c r="X991" s="16">
        <f>AVERAGEIFS(Data!F:F,Data!B:B,'DATA PREPPING'!$B$5,Data!A:A,'DATA PREPPING'!$B$18,Data!C:C,'DATA PREPPING'!T991)</f>
        <v>24729</v>
      </c>
      <c r="Y991" s="16">
        <f t="shared" si="32"/>
        <v>-24729</v>
      </c>
    </row>
    <row r="992" spans="2:25" x14ac:dyDescent="0.2">
      <c r="B992">
        <v>18637</v>
      </c>
      <c r="T992" t="s">
        <v>28</v>
      </c>
      <c r="U992" s="1">
        <f>SUMIFS(Data!E:E,Data!B:B,'DATA PREPPING'!$B$5,Data!A:A,'DATA PREPPING'!$B$18,Data!C:C,'DATA PREPPING'!T992)</f>
        <v>281546</v>
      </c>
      <c r="W992" s="15" t="e">
        <f t="shared" si="31"/>
        <v>#DIV/0!</v>
      </c>
      <c r="X992" s="16">
        <f>AVERAGEIFS(Data!F:F,Data!B:B,'DATA PREPPING'!$B$5,Data!A:A,'DATA PREPPING'!$B$18,Data!C:C,'DATA PREPPING'!T992)</f>
        <v>28639</v>
      </c>
      <c r="Y992" s="16">
        <f t="shared" si="32"/>
        <v>-28639</v>
      </c>
    </row>
    <row r="993" spans="2:25" x14ac:dyDescent="0.2">
      <c r="B993">
        <v>25054</v>
      </c>
      <c r="T993" t="s">
        <v>29</v>
      </c>
      <c r="U993" s="1">
        <f>SUMIFS(Data!E:E,Data!B:B,'DATA PREPPING'!$B$5,Data!A:A,'DATA PREPPING'!$B$18,Data!C:C,'DATA PREPPING'!T993)</f>
        <v>78539</v>
      </c>
      <c r="W993" s="15" t="e">
        <f t="shared" si="31"/>
        <v>#DIV/0!</v>
      </c>
      <c r="X993" s="16">
        <f>AVERAGEIFS(Data!F:F,Data!B:B,'DATA PREPPING'!$B$5,Data!A:A,'DATA PREPPING'!$B$18,Data!C:C,'DATA PREPPING'!T993)</f>
        <v>19988</v>
      </c>
      <c r="Y993" s="16">
        <f t="shared" si="32"/>
        <v>-19988</v>
      </c>
    </row>
    <row r="994" spans="2:25" x14ac:dyDescent="0.2">
      <c r="B994">
        <v>20493</v>
      </c>
      <c r="T994" t="s">
        <v>30</v>
      </c>
      <c r="U994" s="1">
        <f>SUMIFS(Data!E:E,Data!B:B,'DATA PREPPING'!$B$5,Data!A:A,'DATA PREPPING'!$B$18,Data!C:C,'DATA PREPPING'!T994)</f>
        <v>632760</v>
      </c>
      <c r="W994" s="15" t="e">
        <f t="shared" si="31"/>
        <v>#DIV/0!</v>
      </c>
      <c r="X994" s="16">
        <f>AVERAGEIFS(Data!F:F,Data!B:B,'DATA PREPPING'!$B$5,Data!A:A,'DATA PREPPING'!$B$18,Data!C:C,'DATA PREPPING'!T994)</f>
        <v>36986</v>
      </c>
      <c r="Y994" s="16">
        <f t="shared" si="32"/>
        <v>-36986</v>
      </c>
    </row>
    <row r="995" spans="2:25" x14ac:dyDescent="0.2">
      <c r="B995">
        <v>18002</v>
      </c>
      <c r="T995" t="s">
        <v>31</v>
      </c>
      <c r="U995" s="1">
        <f>SUMIFS(Data!E:E,Data!B:B,'DATA PREPPING'!$B$5,Data!A:A,'DATA PREPPING'!$B$18,Data!C:C,'DATA PREPPING'!T995)</f>
        <v>420420</v>
      </c>
      <c r="W995" s="15" t="e">
        <f t="shared" si="31"/>
        <v>#DIV/0!</v>
      </c>
      <c r="X995" s="16">
        <f>AVERAGEIFS(Data!F:F,Data!B:B,'DATA PREPPING'!$B$5,Data!A:A,'DATA PREPPING'!$B$18,Data!C:C,'DATA PREPPING'!T995)</f>
        <v>21462</v>
      </c>
      <c r="Y995" s="16">
        <f t="shared" si="32"/>
        <v>-21462</v>
      </c>
    </row>
    <row r="996" spans="2:25" x14ac:dyDescent="0.2">
      <c r="B996">
        <v>18088</v>
      </c>
      <c r="T996" t="s">
        <v>32</v>
      </c>
      <c r="U996" s="1">
        <f>SUMIFS(Data!E:E,Data!B:B,'DATA PREPPING'!$B$5,Data!A:A,'DATA PREPPING'!$B$18,Data!C:C,'DATA PREPPING'!T996)</f>
        <v>34228</v>
      </c>
      <c r="W996" s="15" t="e">
        <f t="shared" si="31"/>
        <v>#DIV/0!</v>
      </c>
      <c r="X996" s="16">
        <f>AVERAGEIFS(Data!F:F,Data!B:B,'DATA PREPPING'!$B$5,Data!A:A,'DATA PREPPING'!$B$18,Data!C:C,'DATA PREPPING'!T996)</f>
        <v>19193</v>
      </c>
      <c r="Y996" s="16">
        <f t="shared" si="32"/>
        <v>-19193</v>
      </c>
    </row>
    <row r="997" spans="2:25" x14ac:dyDescent="0.2">
      <c r="B997">
        <v>19522</v>
      </c>
      <c r="T997" t="s">
        <v>33</v>
      </c>
      <c r="U997" s="1">
        <f>SUMIFS(Data!E:E,Data!B:B,'DATA PREPPING'!$B$5,Data!A:A,'DATA PREPPING'!$B$18,Data!C:C,'DATA PREPPING'!T997)</f>
        <v>466069</v>
      </c>
      <c r="W997" s="15" t="e">
        <f t="shared" si="31"/>
        <v>#DIV/0!</v>
      </c>
      <c r="X997" s="16">
        <f>AVERAGEIFS(Data!F:F,Data!B:B,'DATA PREPPING'!$B$5,Data!A:A,'DATA PREPPING'!$B$18,Data!C:C,'DATA PREPPING'!T997)</f>
        <v>21027</v>
      </c>
      <c r="Y997" s="16">
        <f t="shared" si="32"/>
        <v>-21027</v>
      </c>
    </row>
    <row r="998" spans="2:25" x14ac:dyDescent="0.2">
      <c r="B998">
        <v>22216</v>
      </c>
      <c r="T998" t="s">
        <v>34</v>
      </c>
      <c r="U998" s="1">
        <f>SUMIFS(Data!E:E,Data!B:B,'DATA PREPPING'!$B$5,Data!A:A,'DATA PREPPING'!$B$18,Data!C:C,'DATA PREPPING'!T998)</f>
        <v>156230</v>
      </c>
      <c r="W998" s="15" t="e">
        <f t="shared" si="31"/>
        <v>#DIV/0!</v>
      </c>
      <c r="X998" s="16">
        <f>AVERAGEIFS(Data!F:F,Data!B:B,'DATA PREPPING'!$B$5,Data!A:A,'DATA PREPPING'!$B$18,Data!C:C,'DATA PREPPING'!T998)</f>
        <v>19310</v>
      </c>
      <c r="Y998" s="16">
        <f t="shared" si="32"/>
        <v>-19310</v>
      </c>
    </row>
    <row r="999" spans="2:25" x14ac:dyDescent="0.2">
      <c r="B999">
        <v>25112</v>
      </c>
      <c r="T999" t="s">
        <v>35</v>
      </c>
      <c r="U999" s="1">
        <f>SUMIFS(Data!E:E,Data!B:B,'DATA PREPPING'!$B$5,Data!A:A,'DATA PREPPING'!$B$18,Data!C:C,'DATA PREPPING'!T999)</f>
        <v>161570</v>
      </c>
      <c r="W999" s="15" t="e">
        <f t="shared" si="31"/>
        <v>#DIV/0!</v>
      </c>
      <c r="X999" s="16">
        <f>AVERAGEIFS(Data!F:F,Data!B:B,'DATA PREPPING'!$B$5,Data!A:A,'DATA PREPPING'!$B$18,Data!C:C,'DATA PREPPING'!T999)</f>
        <v>24338</v>
      </c>
      <c r="Y999" s="16">
        <f t="shared" si="32"/>
        <v>-24338</v>
      </c>
    </row>
    <row r="1000" spans="2:25" x14ac:dyDescent="0.2">
      <c r="B1000">
        <v>26383</v>
      </c>
      <c r="T1000" t="s">
        <v>36</v>
      </c>
      <c r="U1000" s="1">
        <f>SUMIFS(Data!E:E,Data!B:B,'DATA PREPPING'!$B$5,Data!A:A,'DATA PREPPING'!$B$18,Data!C:C,'DATA PREPPING'!T1000)</f>
        <v>424092</v>
      </c>
      <c r="W1000" s="15" t="e">
        <f t="shared" si="31"/>
        <v>#DIV/0!</v>
      </c>
      <c r="X1000" s="16">
        <f>AVERAGEIFS(Data!F:F,Data!B:B,'DATA PREPPING'!$B$5,Data!A:A,'DATA PREPPING'!$B$18,Data!C:C,'DATA PREPPING'!T1000)</f>
        <v>22945</v>
      </c>
      <c r="Y1000" s="16">
        <f t="shared" si="32"/>
        <v>-22945</v>
      </c>
    </row>
    <row r="1001" spans="2:25" x14ac:dyDescent="0.2">
      <c r="B1001">
        <v>30457</v>
      </c>
      <c r="T1001" t="s">
        <v>37</v>
      </c>
      <c r="U1001" s="1">
        <f>SUMIFS(Data!E:E,Data!B:B,'DATA PREPPING'!$B$5,Data!A:A,'DATA PREPPING'!$B$18,Data!C:C,'DATA PREPPING'!T1001)</f>
        <v>44621</v>
      </c>
      <c r="W1001" s="15" t="e">
        <f t="shared" si="31"/>
        <v>#DIV/0!</v>
      </c>
      <c r="X1001" s="16">
        <f>AVERAGEIFS(Data!F:F,Data!B:B,'DATA PREPPING'!$B$5,Data!A:A,'DATA PREPPING'!$B$18,Data!C:C,'DATA PREPPING'!T1001)</f>
        <v>24733</v>
      </c>
      <c r="Y1001" s="16">
        <f t="shared" si="32"/>
        <v>-24733</v>
      </c>
    </row>
    <row r="1002" spans="2:25" x14ac:dyDescent="0.2">
      <c r="B1002">
        <v>22254</v>
      </c>
      <c r="T1002" t="s">
        <v>38</v>
      </c>
      <c r="U1002" s="1">
        <f>SUMIFS(Data!E:E,Data!B:B,'DATA PREPPING'!$B$5,Data!A:A,'DATA PREPPING'!$B$18,Data!C:C,'DATA PREPPING'!T1002)</f>
        <v>226959</v>
      </c>
      <c r="W1002" s="15" t="e">
        <f t="shared" si="31"/>
        <v>#DIV/0!</v>
      </c>
      <c r="X1002" s="16">
        <f>AVERAGEIFS(Data!F:F,Data!B:B,'DATA PREPPING'!$B$5,Data!A:A,'DATA PREPPING'!$B$18,Data!C:C,'DATA PREPPING'!T1002)</f>
        <v>19677</v>
      </c>
      <c r="Y1002" s="16">
        <f t="shared" si="32"/>
        <v>-19677</v>
      </c>
    </row>
    <row r="1003" spans="2:25" x14ac:dyDescent="0.2">
      <c r="B1003">
        <v>24167</v>
      </c>
      <c r="T1003" t="s">
        <v>39</v>
      </c>
      <c r="U1003" s="1">
        <f>SUMIFS(Data!E:E,Data!B:B,'DATA PREPPING'!$B$5,Data!A:A,'DATA PREPPING'!$B$18,Data!C:C,'DATA PREPPING'!T1003)</f>
        <v>41000</v>
      </c>
      <c r="W1003" s="15" t="e">
        <f t="shared" si="31"/>
        <v>#DIV/0!</v>
      </c>
      <c r="X1003" s="16">
        <f>AVERAGEIFS(Data!F:F,Data!B:B,'DATA PREPPING'!$B$5,Data!A:A,'DATA PREPPING'!$B$18,Data!C:C,'DATA PREPPING'!T1003)</f>
        <v>18829</v>
      </c>
      <c r="Y1003" s="16">
        <f t="shared" si="32"/>
        <v>-18829</v>
      </c>
    </row>
    <row r="1004" spans="2:25" x14ac:dyDescent="0.2">
      <c r="B1004">
        <v>18380</v>
      </c>
      <c r="T1004" t="s">
        <v>40</v>
      </c>
      <c r="U1004" s="1">
        <f>SUMIFS(Data!E:E,Data!B:B,'DATA PREPPING'!$B$5,Data!A:A,'DATA PREPPING'!$B$18,Data!C:C,'DATA PREPPING'!T1004)</f>
        <v>293033</v>
      </c>
      <c r="W1004" s="15" t="e">
        <f t="shared" si="31"/>
        <v>#DIV/0!</v>
      </c>
      <c r="X1004" s="16">
        <f>AVERAGEIFS(Data!F:F,Data!B:B,'DATA PREPPING'!$B$5,Data!A:A,'DATA PREPPING'!$B$18,Data!C:C,'DATA PREPPING'!T1004)</f>
        <v>23771</v>
      </c>
      <c r="Y1004" s="16">
        <f t="shared" si="32"/>
        <v>-23771</v>
      </c>
    </row>
    <row r="1005" spans="2:25" x14ac:dyDescent="0.2">
      <c r="B1005">
        <v>22154</v>
      </c>
      <c r="T1005" t="s">
        <v>41</v>
      </c>
      <c r="U1005" s="1">
        <f>SUMIFS(Data!E:E,Data!B:B,'DATA PREPPING'!$B$5,Data!A:A,'DATA PREPPING'!$B$18,Data!C:C,'DATA PREPPING'!T1005)</f>
        <v>1178456</v>
      </c>
      <c r="W1005" s="15" t="e">
        <f t="shared" si="31"/>
        <v>#DIV/0!</v>
      </c>
      <c r="X1005" s="16">
        <f>AVERAGEIFS(Data!F:F,Data!B:B,'DATA PREPPING'!$B$5,Data!A:A,'DATA PREPPING'!$B$18,Data!C:C,'DATA PREPPING'!T1005)</f>
        <v>23001</v>
      </c>
      <c r="Y1005" s="16">
        <f t="shared" si="32"/>
        <v>-23001</v>
      </c>
    </row>
    <row r="1006" spans="2:25" x14ac:dyDescent="0.2">
      <c r="B1006">
        <v>21078</v>
      </c>
      <c r="T1006" t="s">
        <v>42</v>
      </c>
      <c r="U1006" s="1">
        <f>SUMIFS(Data!E:E,Data!B:B,'DATA PREPPING'!$B$5,Data!A:A,'DATA PREPPING'!$B$18,Data!C:C,'DATA PREPPING'!T1006)</f>
        <v>133375</v>
      </c>
      <c r="W1006" s="15" t="e">
        <f t="shared" si="31"/>
        <v>#DIV/0!</v>
      </c>
      <c r="X1006" s="16">
        <f>AVERAGEIFS(Data!F:F,Data!B:B,'DATA PREPPING'!$B$5,Data!A:A,'DATA PREPPING'!$B$18,Data!C:C,'DATA PREPPING'!T1006)</f>
        <v>21580</v>
      </c>
      <c r="Y1006" s="16">
        <f t="shared" si="32"/>
        <v>-21580</v>
      </c>
    </row>
    <row r="1007" spans="2:25" x14ac:dyDescent="0.2">
      <c r="B1007">
        <v>18131</v>
      </c>
      <c r="T1007" t="s">
        <v>43</v>
      </c>
      <c r="U1007" s="1">
        <f>SUMIFS(Data!E:E,Data!B:B,'DATA PREPPING'!$B$5,Data!A:A,'DATA PREPPING'!$B$18,Data!C:C,'DATA PREPPING'!T1007)</f>
        <v>25985</v>
      </c>
      <c r="W1007" s="15" t="e">
        <f t="shared" si="31"/>
        <v>#DIV/0!</v>
      </c>
      <c r="X1007" s="16">
        <f>AVERAGEIFS(Data!F:F,Data!B:B,'DATA PREPPING'!$B$5,Data!A:A,'DATA PREPPING'!$B$18,Data!C:C,'DATA PREPPING'!T1007)</f>
        <v>26068</v>
      </c>
      <c r="Y1007" s="16">
        <f t="shared" si="32"/>
        <v>-26068</v>
      </c>
    </row>
    <row r="1008" spans="2:25" x14ac:dyDescent="0.2">
      <c r="B1008">
        <v>34061</v>
      </c>
      <c r="T1008" t="s">
        <v>44</v>
      </c>
      <c r="U1008" s="1">
        <f>SUMIFS(Data!E:E,Data!B:B,'DATA PREPPING'!$B$5,Data!A:A,'DATA PREPPING'!$B$18,Data!C:C,'DATA PREPPING'!T1008)</f>
        <v>322216</v>
      </c>
      <c r="W1008" s="15" t="e">
        <f t="shared" si="31"/>
        <v>#DIV/0!</v>
      </c>
      <c r="X1008" s="16">
        <f>AVERAGEIFS(Data!F:F,Data!B:B,'DATA PREPPING'!$B$5,Data!A:A,'DATA PREPPING'!$B$18,Data!C:C,'DATA PREPPING'!T1008)</f>
        <v>22634</v>
      </c>
      <c r="Y1008" s="16">
        <f t="shared" si="32"/>
        <v>-22634</v>
      </c>
    </row>
    <row r="1009" spans="2:25" x14ac:dyDescent="0.2">
      <c r="B1009">
        <v>24729</v>
      </c>
      <c r="T1009" t="s">
        <v>45</v>
      </c>
      <c r="U1009" s="1">
        <f>SUMIFS(Data!E:E,Data!B:B,'DATA PREPPING'!$B$5,Data!A:A,'DATA PREPPING'!$B$18,Data!C:C,'DATA PREPPING'!T1009)</f>
        <v>255412</v>
      </c>
      <c r="W1009" s="15" t="e">
        <f t="shared" si="31"/>
        <v>#DIV/0!</v>
      </c>
      <c r="X1009" s="16">
        <f>AVERAGEIFS(Data!F:F,Data!B:B,'DATA PREPPING'!$B$5,Data!A:A,'DATA PREPPING'!$B$18,Data!C:C,'DATA PREPPING'!T1009)</f>
        <v>26657</v>
      </c>
      <c r="Y1009" s="16">
        <f t="shared" si="32"/>
        <v>-26657</v>
      </c>
    </row>
    <row r="1010" spans="2:25" x14ac:dyDescent="0.2">
      <c r="B1010">
        <v>28639</v>
      </c>
      <c r="T1010" t="s">
        <v>46</v>
      </c>
      <c r="U1010" s="1">
        <f>SUMIFS(Data!E:E,Data!B:B,'DATA PREPPING'!$B$5,Data!A:A,'DATA PREPPING'!$B$18,Data!C:C,'DATA PREPPING'!T1010)</f>
        <v>61253</v>
      </c>
      <c r="W1010" s="15" t="e">
        <f t="shared" si="31"/>
        <v>#DIV/0!</v>
      </c>
      <c r="X1010" s="16">
        <f>AVERAGEIFS(Data!F:F,Data!B:B,'DATA PREPPING'!$B$5,Data!A:A,'DATA PREPPING'!$B$18,Data!C:C,'DATA PREPPING'!T1010)</f>
        <v>18945</v>
      </c>
      <c r="Y1010" s="16">
        <f t="shared" si="32"/>
        <v>-18945</v>
      </c>
    </row>
    <row r="1011" spans="2:25" x14ac:dyDescent="0.2">
      <c r="B1011">
        <v>19988</v>
      </c>
      <c r="T1011" t="s">
        <v>47</v>
      </c>
      <c r="U1011" s="1">
        <f>SUMIFS(Data!E:E,Data!B:B,'DATA PREPPING'!$B$5,Data!A:A,'DATA PREPPING'!$B$18,Data!C:C,'DATA PREPPING'!T1011)</f>
        <v>227495</v>
      </c>
      <c r="W1011" s="15" t="e">
        <f t="shared" si="31"/>
        <v>#DIV/0!</v>
      </c>
      <c r="X1011" s="16">
        <f>AVERAGEIFS(Data!F:F,Data!B:B,'DATA PREPPING'!$B$5,Data!A:A,'DATA PREPPING'!$B$18,Data!C:C,'DATA PREPPING'!T1011)</f>
        <v>19473</v>
      </c>
      <c r="Y1011" s="16">
        <f t="shared" si="32"/>
        <v>-19473</v>
      </c>
    </row>
    <row r="1012" spans="2:25" x14ac:dyDescent="0.2">
      <c r="B1012">
        <v>36986</v>
      </c>
      <c r="T1012" t="s">
        <v>48</v>
      </c>
      <c r="U1012" s="1">
        <f>SUMIFS(Data!E:E,Data!B:B,'DATA PREPPING'!$B$5,Data!A:A,'DATA PREPPING'!$B$18,Data!C:C,'DATA PREPPING'!T1012)</f>
        <v>32312</v>
      </c>
      <c r="W1012" s="15" t="e">
        <f t="shared" si="31"/>
        <v>#DIV/0!</v>
      </c>
      <c r="X1012" s="16">
        <f>AVERAGEIFS(Data!F:F,Data!B:B,'DATA PREPPING'!$B$5,Data!A:A,'DATA PREPPING'!$B$18,Data!C:C,'DATA PREPPING'!T1012)</f>
        <v>23041</v>
      </c>
      <c r="Y1012" s="16">
        <f t="shared" si="32"/>
        <v>-23041</v>
      </c>
    </row>
    <row r="1013" spans="2:25" x14ac:dyDescent="0.2">
      <c r="B1013">
        <v>21462</v>
      </c>
      <c r="T1013" t="s">
        <v>1</v>
      </c>
      <c r="U1013" s="1">
        <f>SUMIFS(Data!E:E,Data!B:B,'DATA PREPPING'!$B$5,Data!A:A,'DATA PREPPING'!$B$18,Data!C:C,'DATA PREPPING'!T1013)</f>
        <v>178057</v>
      </c>
      <c r="W1013" s="15" t="e">
        <f t="shared" si="31"/>
        <v>#DIV/0!</v>
      </c>
      <c r="X1013" s="16">
        <f>AVERAGEIFS(Data!F:F,Data!B:B,'DATA PREPPING'!$B$5,Data!A:A,'DATA PREPPING'!$B$18,Data!C:C,'DATA PREPPING'!T1013)</f>
        <v>18554</v>
      </c>
      <c r="Y1013" s="16">
        <f t="shared" si="32"/>
        <v>-18554</v>
      </c>
    </row>
    <row r="1014" spans="2:25" x14ac:dyDescent="0.2">
      <c r="B1014">
        <v>19193</v>
      </c>
      <c r="T1014" t="s">
        <v>2</v>
      </c>
      <c r="U1014" s="1">
        <f>SUMIFS(Data!E:E,Data!B:B,'DATA PREPPING'!$B$5,Data!A:A,'DATA PREPPING'!$B$18,Data!C:C,'DATA PREPPING'!T1014)</f>
        <v>274985</v>
      </c>
      <c r="W1014" s="15" t="e">
        <f t="shared" si="31"/>
        <v>#DIV/0!</v>
      </c>
      <c r="X1014" s="16">
        <f>AVERAGEIFS(Data!F:F,Data!B:B,'DATA PREPPING'!$B$5,Data!A:A,'DATA PREPPING'!$B$18,Data!C:C,'DATA PREPPING'!T1014)</f>
        <v>26810</v>
      </c>
      <c r="Y1014" s="16">
        <f t="shared" si="32"/>
        <v>-26810</v>
      </c>
    </row>
    <row r="1015" spans="2:25" x14ac:dyDescent="0.2">
      <c r="B1015">
        <v>21027</v>
      </c>
      <c r="T1015" t="s">
        <v>3</v>
      </c>
      <c r="U1015" s="1">
        <f>SUMIFS(Data!E:E,Data!B:B,'DATA PREPPING'!$B$5,Data!A:A,'DATA PREPPING'!$B$18,Data!C:C,'DATA PREPPING'!T1015)</f>
        <v>106295</v>
      </c>
      <c r="W1015" s="15" t="e">
        <f t="shared" si="31"/>
        <v>#DIV/0!</v>
      </c>
      <c r="X1015" s="16">
        <f>AVERAGEIFS(Data!F:F,Data!B:B,'DATA PREPPING'!$B$5,Data!A:A,'DATA PREPPING'!$B$18,Data!C:C,'DATA PREPPING'!T1015)</f>
        <v>18414</v>
      </c>
      <c r="Y1015" s="16">
        <f t="shared" si="32"/>
        <v>-18414</v>
      </c>
    </row>
    <row r="1016" spans="2:25" x14ac:dyDescent="0.2">
      <c r="B1016">
        <v>19310</v>
      </c>
      <c r="T1016" t="s">
        <v>4</v>
      </c>
      <c r="U1016" s="1">
        <f>SUMIFS(Data!E:E,Data!B:B,'DATA PREPPING'!$B$5,Data!A:A,'DATA PREPPING'!$B$18,Data!C:C,'DATA PREPPING'!T1016)</f>
        <v>1482600</v>
      </c>
      <c r="W1016" s="15" t="e">
        <f t="shared" si="31"/>
        <v>#DIV/0!</v>
      </c>
      <c r="X1016" s="16">
        <f>AVERAGEIFS(Data!F:F,Data!B:B,'DATA PREPPING'!$B$5,Data!A:A,'DATA PREPPING'!$B$18,Data!C:C,'DATA PREPPING'!T1016)</f>
        <v>36090</v>
      </c>
      <c r="Y1016" s="16">
        <f t="shared" si="32"/>
        <v>-36090</v>
      </c>
    </row>
    <row r="1017" spans="2:25" x14ac:dyDescent="0.2">
      <c r="B1017">
        <v>24338</v>
      </c>
      <c r="T1017" t="s">
        <v>5</v>
      </c>
      <c r="U1017" s="1">
        <f>SUMIFS(Data!E:E,Data!B:B,'DATA PREPPING'!$B$5,Data!A:A,'DATA PREPPING'!$B$18,Data!C:C,'DATA PREPPING'!T1017)</f>
        <v>271680</v>
      </c>
      <c r="W1017" s="15" t="e">
        <f t="shared" si="31"/>
        <v>#DIV/0!</v>
      </c>
      <c r="X1017" s="16">
        <f>AVERAGEIFS(Data!F:F,Data!B:B,'DATA PREPPING'!$B$5,Data!A:A,'DATA PREPPING'!$B$18,Data!C:C,'DATA PREPPING'!T1017)</f>
        <v>28424</v>
      </c>
      <c r="Y1017" s="16">
        <f t="shared" si="32"/>
        <v>-28424</v>
      </c>
    </row>
    <row r="1018" spans="2:25" x14ac:dyDescent="0.2">
      <c r="B1018">
        <v>22945</v>
      </c>
      <c r="T1018" t="s">
        <v>6</v>
      </c>
      <c r="U1018" s="1">
        <f>SUMIFS(Data!E:E,Data!B:B,'DATA PREPPING'!$B$5,Data!A:A,'DATA PREPPING'!$B$18,Data!C:C,'DATA PREPPING'!T1018)</f>
        <v>117365</v>
      </c>
      <c r="W1018" s="15" t="e">
        <f t="shared" si="31"/>
        <v>#DIV/0!</v>
      </c>
      <c r="X1018" s="16">
        <f>AVERAGEIFS(Data!F:F,Data!B:B,'DATA PREPPING'!$B$5,Data!A:A,'DATA PREPPING'!$B$18,Data!C:C,'DATA PREPPING'!T1018)</f>
        <v>26295</v>
      </c>
      <c r="Y1018" s="16">
        <f t="shared" si="32"/>
        <v>-26295</v>
      </c>
    </row>
    <row r="1019" spans="2:25" x14ac:dyDescent="0.2">
      <c r="B1019">
        <v>24733</v>
      </c>
      <c r="T1019" t="s">
        <v>7</v>
      </c>
      <c r="U1019" s="1">
        <f>SUMIFS(Data!E:E,Data!B:B,'DATA PREPPING'!$B$5,Data!A:A,'DATA PREPPING'!$B$18,Data!C:C,'DATA PREPPING'!T1019)</f>
        <v>41103</v>
      </c>
      <c r="W1019" s="15" t="e">
        <f t="shared" si="31"/>
        <v>#DIV/0!</v>
      </c>
      <c r="X1019" s="16">
        <f>AVERAGEIFS(Data!F:F,Data!B:B,'DATA PREPPING'!$B$5,Data!A:A,'DATA PREPPING'!$B$18,Data!C:C,'DATA PREPPING'!T1019)</f>
        <v>22228</v>
      </c>
      <c r="Y1019" s="16">
        <f t="shared" si="32"/>
        <v>-22228</v>
      </c>
    </row>
    <row r="1020" spans="2:25" x14ac:dyDescent="0.2">
      <c r="B1020">
        <v>19677</v>
      </c>
      <c r="T1020" t="s">
        <v>8</v>
      </c>
      <c r="U1020" s="1">
        <f>SUMIFS(Data!E:E,Data!B:B,'DATA PREPPING'!$B$5,Data!A:A,'DATA PREPPING'!$B$18,Data!C:C,'DATA PREPPING'!T1020)</f>
        <v>1007574</v>
      </c>
      <c r="W1020" s="15" t="e">
        <f t="shared" si="31"/>
        <v>#DIV/0!</v>
      </c>
      <c r="X1020" s="16">
        <f>AVERAGEIFS(Data!F:F,Data!B:B,'DATA PREPPING'!$B$5,Data!A:A,'DATA PREPPING'!$B$18,Data!C:C,'DATA PREPPING'!T1020)</f>
        <v>27709</v>
      </c>
      <c r="Y1020" s="16">
        <f t="shared" si="32"/>
        <v>-27709</v>
      </c>
    </row>
    <row r="1021" spans="2:25" x14ac:dyDescent="0.2">
      <c r="B1021">
        <v>18829</v>
      </c>
      <c r="T1021" t="s">
        <v>9</v>
      </c>
      <c r="U1021" s="1">
        <f>SUMIFS(Data!E:E,Data!B:B,'DATA PREPPING'!$B$5,Data!A:A,'DATA PREPPING'!$B$18,Data!C:C,'DATA PREPPING'!T1021)</f>
        <v>414059</v>
      </c>
      <c r="W1021" s="15" t="e">
        <f t="shared" si="31"/>
        <v>#DIV/0!</v>
      </c>
      <c r="X1021" s="16">
        <f>AVERAGEIFS(Data!F:F,Data!B:B,'DATA PREPPING'!$B$5,Data!A:A,'DATA PREPPING'!$B$18,Data!C:C,'DATA PREPPING'!T1021)</f>
        <v>22009</v>
      </c>
      <c r="Y1021" s="16">
        <f t="shared" si="32"/>
        <v>-22009</v>
      </c>
    </row>
    <row r="1022" spans="2:25" x14ac:dyDescent="0.2">
      <c r="B1022">
        <v>23771</v>
      </c>
      <c r="T1022" t="s">
        <v>10</v>
      </c>
      <c r="U1022" s="1">
        <f>SUMIFS(Data!E:E,Data!B:B,'DATA PREPPING'!$B$5,Data!A:A,'DATA PREPPING'!$B$18,Data!C:C,'DATA PREPPING'!T1022)</f>
        <v>74574</v>
      </c>
      <c r="W1022" s="15" t="e">
        <f t="shared" si="31"/>
        <v>#DIV/0!</v>
      </c>
      <c r="X1022" s="16">
        <f>AVERAGEIFS(Data!F:F,Data!B:B,'DATA PREPPING'!$B$5,Data!A:A,'DATA PREPPING'!$B$18,Data!C:C,'DATA PREPPING'!T1022)</f>
        <v>18637</v>
      </c>
      <c r="Y1022" s="16">
        <f t="shared" si="32"/>
        <v>-18637</v>
      </c>
    </row>
    <row r="1023" spans="2:25" x14ac:dyDescent="0.2">
      <c r="B1023">
        <v>23001</v>
      </c>
      <c r="T1023" t="s">
        <v>11</v>
      </c>
      <c r="U1023" s="1">
        <f>SUMIFS(Data!E:E,Data!B:B,'DATA PREPPING'!$B$5,Data!A:A,'DATA PREPPING'!$B$18,Data!C:C,'DATA PREPPING'!T1023)</f>
        <v>462216</v>
      </c>
      <c r="W1023" s="15" t="e">
        <f t="shared" si="31"/>
        <v>#DIV/0!</v>
      </c>
      <c r="X1023" s="16">
        <f>AVERAGEIFS(Data!F:F,Data!B:B,'DATA PREPPING'!$B$5,Data!A:A,'DATA PREPPING'!$B$18,Data!C:C,'DATA PREPPING'!T1023)</f>
        <v>25054</v>
      </c>
      <c r="Y1023" s="16">
        <f t="shared" si="32"/>
        <v>-25054</v>
      </c>
    </row>
    <row r="1024" spans="2:25" x14ac:dyDescent="0.2">
      <c r="B1024">
        <v>21580</v>
      </c>
      <c r="T1024" t="s">
        <v>12</v>
      </c>
      <c r="U1024" s="1">
        <f>SUMIFS(Data!E:E,Data!B:B,'DATA PREPPING'!$B$5,Data!A:A,'DATA PREPPING'!$B$18,Data!C:C,'DATA PREPPING'!T1024)</f>
        <v>263892</v>
      </c>
      <c r="W1024" s="15" t="e">
        <f t="shared" si="31"/>
        <v>#DIV/0!</v>
      </c>
      <c r="X1024" s="16">
        <f>AVERAGEIFS(Data!F:F,Data!B:B,'DATA PREPPING'!$B$5,Data!A:A,'DATA PREPPING'!$B$18,Data!C:C,'DATA PREPPING'!T1024)</f>
        <v>20493</v>
      </c>
      <c r="Y1024" s="16">
        <f t="shared" si="32"/>
        <v>-20493</v>
      </c>
    </row>
    <row r="1025" spans="2:25" x14ac:dyDescent="0.2">
      <c r="B1025">
        <v>26068</v>
      </c>
      <c r="T1025" t="s">
        <v>13</v>
      </c>
      <c r="U1025" s="1">
        <f>SUMIFS(Data!E:E,Data!B:B,'DATA PREPPING'!$B$5,Data!A:A,'DATA PREPPING'!$B$18,Data!C:C,'DATA PREPPING'!T1025)</f>
        <v>118383</v>
      </c>
      <c r="W1025" s="15" t="e">
        <f t="shared" si="31"/>
        <v>#DIV/0!</v>
      </c>
      <c r="X1025" s="16">
        <f>AVERAGEIFS(Data!F:F,Data!B:B,'DATA PREPPING'!$B$5,Data!A:A,'DATA PREPPING'!$B$18,Data!C:C,'DATA PREPPING'!T1025)</f>
        <v>18002</v>
      </c>
      <c r="Y1025" s="16">
        <f t="shared" si="32"/>
        <v>-18002</v>
      </c>
    </row>
    <row r="1026" spans="2:25" x14ac:dyDescent="0.2">
      <c r="B1026">
        <v>22634</v>
      </c>
      <c r="T1026" t="s">
        <v>14</v>
      </c>
      <c r="U1026" s="1">
        <f>SUMIFS(Data!E:E,Data!B:B,'DATA PREPPING'!$B$5,Data!A:A,'DATA PREPPING'!$B$18,Data!C:C,'DATA PREPPING'!T1026)</f>
        <v>110526</v>
      </c>
      <c r="W1026" s="15" t="e">
        <f t="shared" si="31"/>
        <v>#DIV/0!</v>
      </c>
      <c r="X1026" s="16">
        <f>AVERAGEIFS(Data!F:F,Data!B:B,'DATA PREPPING'!$B$5,Data!A:A,'DATA PREPPING'!$B$18,Data!C:C,'DATA PREPPING'!T1026)</f>
        <v>18088</v>
      </c>
      <c r="Y1026" s="16">
        <f t="shared" si="32"/>
        <v>-18088</v>
      </c>
    </row>
    <row r="1027" spans="2:25" x14ac:dyDescent="0.2">
      <c r="B1027">
        <v>26657</v>
      </c>
      <c r="T1027" t="s">
        <v>15</v>
      </c>
      <c r="U1027" s="1">
        <f>SUMIFS(Data!E:E,Data!B:B,'DATA PREPPING'!$B$5,Data!A:A,'DATA PREPPING'!$B$18,Data!C:C,'DATA PREPPING'!T1027)</f>
        <v>165335</v>
      </c>
      <c r="W1027" s="15" t="e">
        <f t="shared" si="31"/>
        <v>#DIV/0!</v>
      </c>
      <c r="X1027" s="16">
        <f>AVERAGEIFS(Data!F:F,Data!B:B,'DATA PREPPING'!$B$5,Data!A:A,'DATA PREPPING'!$B$18,Data!C:C,'DATA PREPPING'!T1027)</f>
        <v>19522</v>
      </c>
      <c r="Y1027" s="16">
        <f t="shared" si="32"/>
        <v>-19522</v>
      </c>
    </row>
    <row r="1028" spans="2:25" x14ac:dyDescent="0.2">
      <c r="B1028">
        <v>18945</v>
      </c>
      <c r="T1028" t="s">
        <v>16</v>
      </c>
      <c r="U1028" s="1">
        <f>SUMIFS(Data!E:E,Data!B:B,'DATA PREPPING'!$B$5,Data!A:A,'DATA PREPPING'!$B$18,Data!C:C,'DATA PREPPING'!T1028)</f>
        <v>188383</v>
      </c>
      <c r="W1028" s="15" t="e">
        <f t="shared" si="31"/>
        <v>#DIV/0!</v>
      </c>
      <c r="X1028" s="16">
        <f>AVERAGEIFS(Data!F:F,Data!B:B,'DATA PREPPING'!$B$5,Data!A:A,'DATA PREPPING'!$B$18,Data!C:C,'DATA PREPPING'!T1028)</f>
        <v>22216</v>
      </c>
      <c r="Y1028" s="16">
        <f t="shared" si="32"/>
        <v>-22216</v>
      </c>
    </row>
    <row r="1029" spans="2:25" x14ac:dyDescent="0.2">
      <c r="B1029">
        <v>19473</v>
      </c>
      <c r="T1029" t="s">
        <v>17</v>
      </c>
      <c r="U1029" s="1">
        <f>SUMIFS(Data!E:E,Data!B:B,'DATA PREPPING'!$B$5,Data!A:A,'DATA PREPPING'!$B$18,Data!C:C,'DATA PREPPING'!T1029)</f>
        <v>51781</v>
      </c>
      <c r="W1029" s="15" t="e">
        <f t="shared" si="31"/>
        <v>#DIV/0!</v>
      </c>
      <c r="X1029" s="16">
        <f>AVERAGEIFS(Data!F:F,Data!B:B,'DATA PREPPING'!$B$5,Data!A:A,'DATA PREPPING'!$B$18,Data!C:C,'DATA PREPPING'!T1029)</f>
        <v>25112</v>
      </c>
      <c r="Y1029" s="16">
        <f t="shared" si="32"/>
        <v>-25112</v>
      </c>
    </row>
    <row r="1030" spans="2:25" x14ac:dyDescent="0.2">
      <c r="B1030">
        <v>23041</v>
      </c>
      <c r="T1030" t="s">
        <v>18</v>
      </c>
      <c r="U1030" s="1">
        <f>SUMIFS(Data!E:E,Data!B:B,'DATA PREPPING'!$B$5,Data!A:A,'DATA PREPPING'!$B$18,Data!C:C,'DATA PREPPING'!T1030)</f>
        <v>210848</v>
      </c>
      <c r="W1030" s="15" t="e">
        <f t="shared" ref="W1030:W1093" si="33">U1030/V1030*1000</f>
        <v>#DIV/0!</v>
      </c>
      <c r="X1030" s="16">
        <f>AVERAGEIFS(Data!F:F,Data!B:B,'DATA PREPPING'!$B$5,Data!A:A,'DATA PREPPING'!$B$18,Data!C:C,'DATA PREPPING'!T1030)</f>
        <v>26383</v>
      </c>
      <c r="Y1030" s="16">
        <f t="shared" ref="Y1030:Y1093" si="34">IF($Y$4=$X$4,-X1030,W1030)</f>
        <v>-26383</v>
      </c>
    </row>
    <row r="1031" spans="2:25" x14ac:dyDescent="0.2">
      <c r="B1031">
        <v>18554</v>
      </c>
      <c r="T1031" t="s">
        <v>19</v>
      </c>
      <c r="U1031" s="1">
        <f>SUMIFS(Data!E:E,Data!B:B,'DATA PREPPING'!$B$5,Data!A:A,'DATA PREPPING'!$B$18,Data!C:C,'DATA PREPPING'!T1031)</f>
        <v>262049</v>
      </c>
      <c r="W1031" s="15" t="e">
        <f t="shared" si="33"/>
        <v>#DIV/0!</v>
      </c>
      <c r="X1031" s="16">
        <f>AVERAGEIFS(Data!F:F,Data!B:B,'DATA PREPPING'!$B$5,Data!A:A,'DATA PREPPING'!$B$18,Data!C:C,'DATA PREPPING'!T1031)</f>
        <v>30457</v>
      </c>
      <c r="Y1031" s="16">
        <f t="shared" si="34"/>
        <v>-30457</v>
      </c>
    </row>
    <row r="1032" spans="2:25" x14ac:dyDescent="0.2">
      <c r="B1032">
        <v>26810</v>
      </c>
      <c r="T1032" t="s">
        <v>20</v>
      </c>
      <c r="U1032" s="1">
        <f>SUMIFS(Data!E:E,Data!B:B,'DATA PREPPING'!$B$5,Data!A:A,'DATA PREPPING'!$B$18,Data!C:C,'DATA PREPPING'!T1032)</f>
        <v>323435</v>
      </c>
      <c r="W1032" s="15" t="e">
        <f t="shared" si="33"/>
        <v>#DIV/0!</v>
      </c>
      <c r="X1032" s="16">
        <f>AVERAGEIFS(Data!F:F,Data!B:B,'DATA PREPPING'!$B$5,Data!A:A,'DATA PREPPING'!$B$18,Data!C:C,'DATA PREPPING'!T1032)</f>
        <v>22254</v>
      </c>
      <c r="Y1032" s="16">
        <f t="shared" si="34"/>
        <v>-22254</v>
      </c>
    </row>
    <row r="1033" spans="2:25" x14ac:dyDescent="0.2">
      <c r="B1033">
        <v>18414</v>
      </c>
      <c r="T1033" t="s">
        <v>21</v>
      </c>
      <c r="U1033" s="1">
        <f>SUMIFS(Data!E:E,Data!B:B,'DATA PREPPING'!$B$5,Data!A:A,'DATA PREPPING'!$B$18,Data!C:C,'DATA PREPPING'!T1033)</f>
        <v>204519</v>
      </c>
      <c r="W1033" s="15" t="e">
        <f t="shared" si="33"/>
        <v>#DIV/0!</v>
      </c>
      <c r="X1033" s="16">
        <f>AVERAGEIFS(Data!F:F,Data!B:B,'DATA PREPPING'!$B$5,Data!A:A,'DATA PREPPING'!$B$18,Data!C:C,'DATA PREPPING'!T1033)</f>
        <v>24167</v>
      </c>
      <c r="Y1033" s="16">
        <f t="shared" si="34"/>
        <v>-24167</v>
      </c>
    </row>
    <row r="1034" spans="2:25" x14ac:dyDescent="0.2">
      <c r="B1034">
        <v>36090</v>
      </c>
      <c r="T1034" t="s">
        <v>22</v>
      </c>
      <c r="U1034" s="1">
        <f>SUMIFS(Data!E:E,Data!B:B,'DATA PREPPING'!$B$5,Data!A:A,'DATA PREPPING'!$B$18,Data!C:C,'DATA PREPPING'!T1034)</f>
        <v>118107</v>
      </c>
      <c r="W1034" s="15" t="e">
        <f t="shared" si="33"/>
        <v>#DIV/0!</v>
      </c>
      <c r="X1034" s="16">
        <f>AVERAGEIFS(Data!F:F,Data!B:B,'DATA PREPPING'!$B$5,Data!A:A,'DATA PREPPING'!$B$18,Data!C:C,'DATA PREPPING'!T1034)</f>
        <v>18380</v>
      </c>
      <c r="Y1034" s="16">
        <f t="shared" si="34"/>
        <v>-18380</v>
      </c>
    </row>
    <row r="1035" spans="2:25" x14ac:dyDescent="0.2">
      <c r="B1035">
        <v>28424</v>
      </c>
      <c r="T1035" t="s">
        <v>23</v>
      </c>
      <c r="U1035" s="1">
        <f>SUMIFS(Data!E:E,Data!B:B,'DATA PREPPING'!$B$5,Data!A:A,'DATA PREPPING'!$B$18,Data!C:C,'DATA PREPPING'!T1035)</f>
        <v>253244</v>
      </c>
      <c r="W1035" s="15" t="e">
        <f t="shared" si="33"/>
        <v>#DIV/0!</v>
      </c>
      <c r="X1035" s="16">
        <f>AVERAGEIFS(Data!F:F,Data!B:B,'DATA PREPPING'!$B$5,Data!A:A,'DATA PREPPING'!$B$18,Data!C:C,'DATA PREPPING'!T1035)</f>
        <v>22154</v>
      </c>
      <c r="Y1035" s="16">
        <f t="shared" si="34"/>
        <v>-22154</v>
      </c>
    </row>
    <row r="1036" spans="2:25" x14ac:dyDescent="0.2">
      <c r="B1036">
        <v>26295</v>
      </c>
      <c r="T1036" t="s">
        <v>24</v>
      </c>
      <c r="U1036" s="1">
        <f>SUMIFS(Data!E:E,Data!B:B,'DATA PREPPING'!$B$5,Data!A:A,'DATA PREPPING'!$B$18,Data!C:C,'DATA PREPPING'!T1036)</f>
        <v>58811</v>
      </c>
      <c r="W1036" s="15" t="e">
        <f t="shared" si="33"/>
        <v>#DIV/0!</v>
      </c>
      <c r="X1036" s="16">
        <f>AVERAGEIFS(Data!F:F,Data!B:B,'DATA PREPPING'!$B$5,Data!A:A,'DATA PREPPING'!$B$18,Data!C:C,'DATA PREPPING'!T1036)</f>
        <v>21078</v>
      </c>
      <c r="Y1036" s="16">
        <f t="shared" si="34"/>
        <v>-21078</v>
      </c>
    </row>
    <row r="1037" spans="2:25" x14ac:dyDescent="0.2">
      <c r="B1037">
        <v>22228</v>
      </c>
      <c r="T1037" t="s">
        <v>25</v>
      </c>
      <c r="U1037" s="1">
        <f>SUMIFS(Data!E:E,Data!B:B,'DATA PREPPING'!$B$5,Data!A:A,'DATA PREPPING'!$B$18,Data!C:C,'DATA PREPPING'!T1037)</f>
        <v>79529</v>
      </c>
      <c r="W1037" s="15" t="e">
        <f t="shared" si="33"/>
        <v>#DIV/0!</v>
      </c>
      <c r="X1037" s="16">
        <f>AVERAGEIFS(Data!F:F,Data!B:B,'DATA PREPPING'!$B$5,Data!A:A,'DATA PREPPING'!$B$18,Data!C:C,'DATA PREPPING'!T1037)</f>
        <v>18131</v>
      </c>
      <c r="Y1037" s="16">
        <f t="shared" si="34"/>
        <v>-18131</v>
      </c>
    </row>
    <row r="1038" spans="2:25" x14ac:dyDescent="0.2">
      <c r="B1038">
        <v>27709</v>
      </c>
      <c r="T1038" t="s">
        <v>26</v>
      </c>
      <c r="U1038" s="1">
        <f>SUMIFS(Data!E:E,Data!B:B,'DATA PREPPING'!$B$5,Data!A:A,'DATA PREPPING'!$B$18,Data!C:C,'DATA PREPPING'!T1038)</f>
        <v>255447</v>
      </c>
      <c r="W1038" s="15" t="e">
        <f t="shared" si="33"/>
        <v>#DIV/0!</v>
      </c>
      <c r="X1038" s="16">
        <f>AVERAGEIFS(Data!F:F,Data!B:B,'DATA PREPPING'!$B$5,Data!A:A,'DATA PREPPING'!$B$18,Data!C:C,'DATA PREPPING'!T1038)</f>
        <v>34061</v>
      </c>
      <c r="Y1038" s="16">
        <f t="shared" si="34"/>
        <v>-34061</v>
      </c>
    </row>
    <row r="1039" spans="2:25" x14ac:dyDescent="0.2">
      <c r="B1039">
        <v>22009</v>
      </c>
      <c r="T1039" t="s">
        <v>27</v>
      </c>
      <c r="U1039" s="1">
        <f>SUMIFS(Data!E:E,Data!B:B,'DATA PREPPING'!$B$5,Data!A:A,'DATA PREPPING'!$B$18,Data!C:C,'DATA PREPPING'!T1039)</f>
        <v>57132</v>
      </c>
      <c r="W1039" s="15" t="e">
        <f t="shared" si="33"/>
        <v>#DIV/0!</v>
      </c>
      <c r="X1039" s="16">
        <f>AVERAGEIFS(Data!F:F,Data!B:B,'DATA PREPPING'!$B$5,Data!A:A,'DATA PREPPING'!$B$18,Data!C:C,'DATA PREPPING'!T1039)</f>
        <v>24729</v>
      </c>
      <c r="Y1039" s="16">
        <f t="shared" si="34"/>
        <v>-24729</v>
      </c>
    </row>
    <row r="1040" spans="2:25" x14ac:dyDescent="0.2">
      <c r="B1040">
        <v>18637</v>
      </c>
      <c r="T1040" t="s">
        <v>28</v>
      </c>
      <c r="U1040" s="1">
        <f>SUMIFS(Data!E:E,Data!B:B,'DATA PREPPING'!$B$5,Data!A:A,'DATA PREPPING'!$B$18,Data!C:C,'DATA PREPPING'!T1040)</f>
        <v>281546</v>
      </c>
      <c r="W1040" s="15" t="e">
        <f t="shared" si="33"/>
        <v>#DIV/0!</v>
      </c>
      <c r="X1040" s="16">
        <f>AVERAGEIFS(Data!F:F,Data!B:B,'DATA PREPPING'!$B$5,Data!A:A,'DATA PREPPING'!$B$18,Data!C:C,'DATA PREPPING'!T1040)</f>
        <v>28639</v>
      </c>
      <c r="Y1040" s="16">
        <f t="shared" si="34"/>
        <v>-28639</v>
      </c>
    </row>
    <row r="1041" spans="2:25" x14ac:dyDescent="0.2">
      <c r="B1041">
        <v>25054</v>
      </c>
      <c r="T1041" t="s">
        <v>29</v>
      </c>
      <c r="U1041" s="1">
        <f>SUMIFS(Data!E:E,Data!B:B,'DATA PREPPING'!$B$5,Data!A:A,'DATA PREPPING'!$B$18,Data!C:C,'DATA PREPPING'!T1041)</f>
        <v>78539</v>
      </c>
      <c r="W1041" s="15" t="e">
        <f t="shared" si="33"/>
        <v>#DIV/0!</v>
      </c>
      <c r="X1041" s="16">
        <f>AVERAGEIFS(Data!F:F,Data!B:B,'DATA PREPPING'!$B$5,Data!A:A,'DATA PREPPING'!$B$18,Data!C:C,'DATA PREPPING'!T1041)</f>
        <v>19988</v>
      </c>
      <c r="Y1041" s="16">
        <f t="shared" si="34"/>
        <v>-19988</v>
      </c>
    </row>
    <row r="1042" spans="2:25" x14ac:dyDescent="0.2">
      <c r="B1042">
        <v>20493</v>
      </c>
      <c r="T1042" t="s">
        <v>30</v>
      </c>
      <c r="U1042" s="1">
        <f>SUMIFS(Data!E:E,Data!B:B,'DATA PREPPING'!$B$5,Data!A:A,'DATA PREPPING'!$B$18,Data!C:C,'DATA PREPPING'!T1042)</f>
        <v>632760</v>
      </c>
      <c r="W1042" s="15" t="e">
        <f t="shared" si="33"/>
        <v>#DIV/0!</v>
      </c>
      <c r="X1042" s="16">
        <f>AVERAGEIFS(Data!F:F,Data!B:B,'DATA PREPPING'!$B$5,Data!A:A,'DATA PREPPING'!$B$18,Data!C:C,'DATA PREPPING'!T1042)</f>
        <v>36986</v>
      </c>
      <c r="Y1042" s="16">
        <f t="shared" si="34"/>
        <v>-36986</v>
      </c>
    </row>
    <row r="1043" spans="2:25" x14ac:dyDescent="0.2">
      <c r="B1043">
        <v>18002</v>
      </c>
      <c r="T1043" t="s">
        <v>31</v>
      </c>
      <c r="U1043" s="1">
        <f>SUMIFS(Data!E:E,Data!B:B,'DATA PREPPING'!$B$5,Data!A:A,'DATA PREPPING'!$B$18,Data!C:C,'DATA PREPPING'!T1043)</f>
        <v>420420</v>
      </c>
      <c r="W1043" s="15" t="e">
        <f t="shared" si="33"/>
        <v>#DIV/0!</v>
      </c>
      <c r="X1043" s="16">
        <f>AVERAGEIFS(Data!F:F,Data!B:B,'DATA PREPPING'!$B$5,Data!A:A,'DATA PREPPING'!$B$18,Data!C:C,'DATA PREPPING'!T1043)</f>
        <v>21462</v>
      </c>
      <c r="Y1043" s="16">
        <f t="shared" si="34"/>
        <v>-21462</v>
      </c>
    </row>
    <row r="1044" spans="2:25" x14ac:dyDescent="0.2">
      <c r="B1044">
        <v>18088</v>
      </c>
      <c r="T1044" t="s">
        <v>32</v>
      </c>
      <c r="U1044" s="1">
        <f>SUMIFS(Data!E:E,Data!B:B,'DATA PREPPING'!$B$5,Data!A:A,'DATA PREPPING'!$B$18,Data!C:C,'DATA PREPPING'!T1044)</f>
        <v>34228</v>
      </c>
      <c r="W1044" s="15" t="e">
        <f t="shared" si="33"/>
        <v>#DIV/0!</v>
      </c>
      <c r="X1044" s="16">
        <f>AVERAGEIFS(Data!F:F,Data!B:B,'DATA PREPPING'!$B$5,Data!A:A,'DATA PREPPING'!$B$18,Data!C:C,'DATA PREPPING'!T1044)</f>
        <v>19193</v>
      </c>
      <c r="Y1044" s="16">
        <f t="shared" si="34"/>
        <v>-19193</v>
      </c>
    </row>
    <row r="1045" spans="2:25" x14ac:dyDescent="0.2">
      <c r="B1045">
        <v>19522</v>
      </c>
      <c r="T1045" t="s">
        <v>33</v>
      </c>
      <c r="U1045" s="1">
        <f>SUMIFS(Data!E:E,Data!B:B,'DATA PREPPING'!$B$5,Data!A:A,'DATA PREPPING'!$B$18,Data!C:C,'DATA PREPPING'!T1045)</f>
        <v>466069</v>
      </c>
      <c r="W1045" s="15" t="e">
        <f t="shared" si="33"/>
        <v>#DIV/0!</v>
      </c>
      <c r="X1045" s="16">
        <f>AVERAGEIFS(Data!F:F,Data!B:B,'DATA PREPPING'!$B$5,Data!A:A,'DATA PREPPING'!$B$18,Data!C:C,'DATA PREPPING'!T1045)</f>
        <v>21027</v>
      </c>
      <c r="Y1045" s="16">
        <f t="shared" si="34"/>
        <v>-21027</v>
      </c>
    </row>
    <row r="1046" spans="2:25" x14ac:dyDescent="0.2">
      <c r="B1046">
        <v>22216</v>
      </c>
      <c r="T1046" t="s">
        <v>34</v>
      </c>
      <c r="U1046" s="1">
        <f>SUMIFS(Data!E:E,Data!B:B,'DATA PREPPING'!$B$5,Data!A:A,'DATA PREPPING'!$B$18,Data!C:C,'DATA PREPPING'!T1046)</f>
        <v>156230</v>
      </c>
      <c r="W1046" s="15" t="e">
        <f t="shared" si="33"/>
        <v>#DIV/0!</v>
      </c>
      <c r="X1046" s="16">
        <f>AVERAGEIFS(Data!F:F,Data!B:B,'DATA PREPPING'!$B$5,Data!A:A,'DATA PREPPING'!$B$18,Data!C:C,'DATA PREPPING'!T1046)</f>
        <v>19310</v>
      </c>
      <c r="Y1046" s="16">
        <f t="shared" si="34"/>
        <v>-19310</v>
      </c>
    </row>
    <row r="1047" spans="2:25" x14ac:dyDescent="0.2">
      <c r="B1047">
        <v>25112</v>
      </c>
      <c r="T1047" t="s">
        <v>35</v>
      </c>
      <c r="U1047" s="1">
        <f>SUMIFS(Data!E:E,Data!B:B,'DATA PREPPING'!$B$5,Data!A:A,'DATA PREPPING'!$B$18,Data!C:C,'DATA PREPPING'!T1047)</f>
        <v>161570</v>
      </c>
      <c r="W1047" s="15" t="e">
        <f t="shared" si="33"/>
        <v>#DIV/0!</v>
      </c>
      <c r="X1047" s="16">
        <f>AVERAGEIFS(Data!F:F,Data!B:B,'DATA PREPPING'!$B$5,Data!A:A,'DATA PREPPING'!$B$18,Data!C:C,'DATA PREPPING'!T1047)</f>
        <v>24338</v>
      </c>
      <c r="Y1047" s="16">
        <f t="shared" si="34"/>
        <v>-24338</v>
      </c>
    </row>
    <row r="1048" spans="2:25" x14ac:dyDescent="0.2">
      <c r="B1048">
        <v>26383</v>
      </c>
      <c r="T1048" t="s">
        <v>36</v>
      </c>
      <c r="U1048" s="1">
        <f>SUMIFS(Data!E:E,Data!B:B,'DATA PREPPING'!$B$5,Data!A:A,'DATA PREPPING'!$B$18,Data!C:C,'DATA PREPPING'!T1048)</f>
        <v>424092</v>
      </c>
      <c r="W1048" s="15" t="e">
        <f t="shared" si="33"/>
        <v>#DIV/0!</v>
      </c>
      <c r="X1048" s="16">
        <f>AVERAGEIFS(Data!F:F,Data!B:B,'DATA PREPPING'!$B$5,Data!A:A,'DATA PREPPING'!$B$18,Data!C:C,'DATA PREPPING'!T1048)</f>
        <v>22945</v>
      </c>
      <c r="Y1048" s="16">
        <f t="shared" si="34"/>
        <v>-22945</v>
      </c>
    </row>
    <row r="1049" spans="2:25" x14ac:dyDescent="0.2">
      <c r="B1049">
        <v>30457</v>
      </c>
      <c r="T1049" t="s">
        <v>37</v>
      </c>
      <c r="U1049" s="1">
        <f>SUMIFS(Data!E:E,Data!B:B,'DATA PREPPING'!$B$5,Data!A:A,'DATA PREPPING'!$B$18,Data!C:C,'DATA PREPPING'!T1049)</f>
        <v>44621</v>
      </c>
      <c r="W1049" s="15" t="e">
        <f t="shared" si="33"/>
        <v>#DIV/0!</v>
      </c>
      <c r="X1049" s="16">
        <f>AVERAGEIFS(Data!F:F,Data!B:B,'DATA PREPPING'!$B$5,Data!A:A,'DATA PREPPING'!$B$18,Data!C:C,'DATA PREPPING'!T1049)</f>
        <v>24733</v>
      </c>
      <c r="Y1049" s="16">
        <f t="shared" si="34"/>
        <v>-24733</v>
      </c>
    </row>
    <row r="1050" spans="2:25" x14ac:dyDescent="0.2">
      <c r="B1050">
        <v>22254</v>
      </c>
      <c r="T1050" t="s">
        <v>38</v>
      </c>
      <c r="U1050" s="1">
        <f>SUMIFS(Data!E:E,Data!B:B,'DATA PREPPING'!$B$5,Data!A:A,'DATA PREPPING'!$B$18,Data!C:C,'DATA PREPPING'!T1050)</f>
        <v>226959</v>
      </c>
      <c r="W1050" s="15" t="e">
        <f t="shared" si="33"/>
        <v>#DIV/0!</v>
      </c>
      <c r="X1050" s="16">
        <f>AVERAGEIFS(Data!F:F,Data!B:B,'DATA PREPPING'!$B$5,Data!A:A,'DATA PREPPING'!$B$18,Data!C:C,'DATA PREPPING'!T1050)</f>
        <v>19677</v>
      </c>
      <c r="Y1050" s="16">
        <f t="shared" si="34"/>
        <v>-19677</v>
      </c>
    </row>
    <row r="1051" spans="2:25" x14ac:dyDescent="0.2">
      <c r="B1051">
        <v>24167</v>
      </c>
      <c r="T1051" t="s">
        <v>39</v>
      </c>
      <c r="U1051" s="1">
        <f>SUMIFS(Data!E:E,Data!B:B,'DATA PREPPING'!$B$5,Data!A:A,'DATA PREPPING'!$B$18,Data!C:C,'DATA PREPPING'!T1051)</f>
        <v>41000</v>
      </c>
      <c r="W1051" s="15" t="e">
        <f t="shared" si="33"/>
        <v>#DIV/0!</v>
      </c>
      <c r="X1051" s="16">
        <f>AVERAGEIFS(Data!F:F,Data!B:B,'DATA PREPPING'!$B$5,Data!A:A,'DATA PREPPING'!$B$18,Data!C:C,'DATA PREPPING'!T1051)</f>
        <v>18829</v>
      </c>
      <c r="Y1051" s="16">
        <f t="shared" si="34"/>
        <v>-18829</v>
      </c>
    </row>
    <row r="1052" spans="2:25" x14ac:dyDescent="0.2">
      <c r="B1052">
        <v>18380</v>
      </c>
      <c r="T1052" t="s">
        <v>40</v>
      </c>
      <c r="U1052" s="1">
        <f>SUMIFS(Data!E:E,Data!B:B,'DATA PREPPING'!$B$5,Data!A:A,'DATA PREPPING'!$B$18,Data!C:C,'DATA PREPPING'!T1052)</f>
        <v>293033</v>
      </c>
      <c r="W1052" s="15" t="e">
        <f t="shared" si="33"/>
        <v>#DIV/0!</v>
      </c>
      <c r="X1052" s="16">
        <f>AVERAGEIFS(Data!F:F,Data!B:B,'DATA PREPPING'!$B$5,Data!A:A,'DATA PREPPING'!$B$18,Data!C:C,'DATA PREPPING'!T1052)</f>
        <v>23771</v>
      </c>
      <c r="Y1052" s="16">
        <f t="shared" si="34"/>
        <v>-23771</v>
      </c>
    </row>
    <row r="1053" spans="2:25" x14ac:dyDescent="0.2">
      <c r="B1053">
        <v>22154</v>
      </c>
      <c r="T1053" t="s">
        <v>41</v>
      </c>
      <c r="U1053" s="1">
        <f>SUMIFS(Data!E:E,Data!B:B,'DATA PREPPING'!$B$5,Data!A:A,'DATA PREPPING'!$B$18,Data!C:C,'DATA PREPPING'!T1053)</f>
        <v>1178456</v>
      </c>
      <c r="W1053" s="15" t="e">
        <f t="shared" si="33"/>
        <v>#DIV/0!</v>
      </c>
      <c r="X1053" s="16">
        <f>AVERAGEIFS(Data!F:F,Data!B:B,'DATA PREPPING'!$B$5,Data!A:A,'DATA PREPPING'!$B$18,Data!C:C,'DATA PREPPING'!T1053)</f>
        <v>23001</v>
      </c>
      <c r="Y1053" s="16">
        <f t="shared" si="34"/>
        <v>-23001</v>
      </c>
    </row>
    <row r="1054" spans="2:25" x14ac:dyDescent="0.2">
      <c r="B1054">
        <v>21078</v>
      </c>
      <c r="T1054" t="s">
        <v>42</v>
      </c>
      <c r="U1054" s="1">
        <f>SUMIFS(Data!E:E,Data!B:B,'DATA PREPPING'!$B$5,Data!A:A,'DATA PREPPING'!$B$18,Data!C:C,'DATA PREPPING'!T1054)</f>
        <v>133375</v>
      </c>
      <c r="W1054" s="15" t="e">
        <f t="shared" si="33"/>
        <v>#DIV/0!</v>
      </c>
      <c r="X1054" s="16">
        <f>AVERAGEIFS(Data!F:F,Data!B:B,'DATA PREPPING'!$B$5,Data!A:A,'DATA PREPPING'!$B$18,Data!C:C,'DATA PREPPING'!T1054)</f>
        <v>21580</v>
      </c>
      <c r="Y1054" s="16">
        <f t="shared" si="34"/>
        <v>-21580</v>
      </c>
    </row>
    <row r="1055" spans="2:25" x14ac:dyDescent="0.2">
      <c r="B1055">
        <v>18131</v>
      </c>
      <c r="T1055" t="s">
        <v>43</v>
      </c>
      <c r="U1055" s="1">
        <f>SUMIFS(Data!E:E,Data!B:B,'DATA PREPPING'!$B$5,Data!A:A,'DATA PREPPING'!$B$18,Data!C:C,'DATA PREPPING'!T1055)</f>
        <v>25985</v>
      </c>
      <c r="W1055" s="15" t="e">
        <f t="shared" si="33"/>
        <v>#DIV/0!</v>
      </c>
      <c r="X1055" s="16">
        <f>AVERAGEIFS(Data!F:F,Data!B:B,'DATA PREPPING'!$B$5,Data!A:A,'DATA PREPPING'!$B$18,Data!C:C,'DATA PREPPING'!T1055)</f>
        <v>26068</v>
      </c>
      <c r="Y1055" s="16">
        <f t="shared" si="34"/>
        <v>-26068</v>
      </c>
    </row>
    <row r="1056" spans="2:25" x14ac:dyDescent="0.2">
      <c r="B1056">
        <v>34061</v>
      </c>
      <c r="T1056" t="s">
        <v>44</v>
      </c>
      <c r="U1056" s="1">
        <f>SUMIFS(Data!E:E,Data!B:B,'DATA PREPPING'!$B$5,Data!A:A,'DATA PREPPING'!$B$18,Data!C:C,'DATA PREPPING'!T1056)</f>
        <v>322216</v>
      </c>
      <c r="W1056" s="15" t="e">
        <f t="shared" si="33"/>
        <v>#DIV/0!</v>
      </c>
      <c r="X1056" s="16">
        <f>AVERAGEIFS(Data!F:F,Data!B:B,'DATA PREPPING'!$B$5,Data!A:A,'DATA PREPPING'!$B$18,Data!C:C,'DATA PREPPING'!T1056)</f>
        <v>22634</v>
      </c>
      <c r="Y1056" s="16">
        <f t="shared" si="34"/>
        <v>-22634</v>
      </c>
    </row>
    <row r="1057" spans="2:25" x14ac:dyDescent="0.2">
      <c r="B1057">
        <v>24729</v>
      </c>
      <c r="T1057" t="s">
        <v>45</v>
      </c>
      <c r="U1057" s="1">
        <f>SUMIFS(Data!E:E,Data!B:B,'DATA PREPPING'!$B$5,Data!A:A,'DATA PREPPING'!$B$18,Data!C:C,'DATA PREPPING'!T1057)</f>
        <v>255412</v>
      </c>
      <c r="W1057" s="15" t="e">
        <f t="shared" si="33"/>
        <v>#DIV/0!</v>
      </c>
      <c r="X1057" s="16">
        <f>AVERAGEIFS(Data!F:F,Data!B:B,'DATA PREPPING'!$B$5,Data!A:A,'DATA PREPPING'!$B$18,Data!C:C,'DATA PREPPING'!T1057)</f>
        <v>26657</v>
      </c>
      <c r="Y1057" s="16">
        <f t="shared" si="34"/>
        <v>-26657</v>
      </c>
    </row>
    <row r="1058" spans="2:25" x14ac:dyDescent="0.2">
      <c r="B1058">
        <v>28639</v>
      </c>
      <c r="T1058" t="s">
        <v>46</v>
      </c>
      <c r="U1058" s="1">
        <f>SUMIFS(Data!E:E,Data!B:B,'DATA PREPPING'!$B$5,Data!A:A,'DATA PREPPING'!$B$18,Data!C:C,'DATA PREPPING'!T1058)</f>
        <v>61253</v>
      </c>
      <c r="W1058" s="15" t="e">
        <f t="shared" si="33"/>
        <v>#DIV/0!</v>
      </c>
      <c r="X1058" s="16">
        <f>AVERAGEIFS(Data!F:F,Data!B:B,'DATA PREPPING'!$B$5,Data!A:A,'DATA PREPPING'!$B$18,Data!C:C,'DATA PREPPING'!T1058)</f>
        <v>18945</v>
      </c>
      <c r="Y1058" s="16">
        <f t="shared" si="34"/>
        <v>-18945</v>
      </c>
    </row>
    <row r="1059" spans="2:25" x14ac:dyDescent="0.2">
      <c r="B1059">
        <v>19988</v>
      </c>
      <c r="T1059" t="s">
        <v>47</v>
      </c>
      <c r="U1059" s="1">
        <f>SUMIFS(Data!E:E,Data!B:B,'DATA PREPPING'!$B$5,Data!A:A,'DATA PREPPING'!$B$18,Data!C:C,'DATA PREPPING'!T1059)</f>
        <v>227495</v>
      </c>
      <c r="W1059" s="15" t="e">
        <f t="shared" si="33"/>
        <v>#DIV/0!</v>
      </c>
      <c r="X1059" s="16">
        <f>AVERAGEIFS(Data!F:F,Data!B:B,'DATA PREPPING'!$B$5,Data!A:A,'DATA PREPPING'!$B$18,Data!C:C,'DATA PREPPING'!T1059)</f>
        <v>19473</v>
      </c>
      <c r="Y1059" s="16">
        <f t="shared" si="34"/>
        <v>-19473</v>
      </c>
    </row>
    <row r="1060" spans="2:25" x14ac:dyDescent="0.2">
      <c r="B1060">
        <v>36986</v>
      </c>
      <c r="T1060" t="s">
        <v>48</v>
      </c>
      <c r="U1060" s="1">
        <f>SUMIFS(Data!E:E,Data!B:B,'DATA PREPPING'!$B$5,Data!A:A,'DATA PREPPING'!$B$18,Data!C:C,'DATA PREPPING'!T1060)</f>
        <v>32312</v>
      </c>
      <c r="W1060" s="15" t="e">
        <f t="shared" si="33"/>
        <v>#DIV/0!</v>
      </c>
      <c r="X1060" s="16">
        <f>AVERAGEIFS(Data!F:F,Data!B:B,'DATA PREPPING'!$B$5,Data!A:A,'DATA PREPPING'!$B$18,Data!C:C,'DATA PREPPING'!T1060)</f>
        <v>23041</v>
      </c>
      <c r="Y1060" s="16">
        <f t="shared" si="34"/>
        <v>-23041</v>
      </c>
    </row>
    <row r="1061" spans="2:25" x14ac:dyDescent="0.2">
      <c r="B1061">
        <v>21462</v>
      </c>
      <c r="T1061" t="s">
        <v>1</v>
      </c>
      <c r="U1061" s="1">
        <f>SUMIFS(Data!E:E,Data!B:B,'DATA PREPPING'!$B$5,Data!A:A,'DATA PREPPING'!$B$18,Data!C:C,'DATA PREPPING'!T1061)</f>
        <v>178057</v>
      </c>
      <c r="W1061" s="15" t="e">
        <f t="shared" si="33"/>
        <v>#DIV/0!</v>
      </c>
      <c r="X1061" s="16">
        <f>AVERAGEIFS(Data!F:F,Data!B:B,'DATA PREPPING'!$B$5,Data!A:A,'DATA PREPPING'!$B$18,Data!C:C,'DATA PREPPING'!T1061)</f>
        <v>18554</v>
      </c>
      <c r="Y1061" s="16">
        <f t="shared" si="34"/>
        <v>-18554</v>
      </c>
    </row>
    <row r="1062" spans="2:25" x14ac:dyDescent="0.2">
      <c r="B1062">
        <v>19193</v>
      </c>
      <c r="T1062" t="s">
        <v>2</v>
      </c>
      <c r="U1062" s="1">
        <f>SUMIFS(Data!E:E,Data!B:B,'DATA PREPPING'!$B$5,Data!A:A,'DATA PREPPING'!$B$18,Data!C:C,'DATA PREPPING'!T1062)</f>
        <v>274985</v>
      </c>
      <c r="W1062" s="15" t="e">
        <f t="shared" si="33"/>
        <v>#DIV/0!</v>
      </c>
      <c r="X1062" s="16">
        <f>AVERAGEIFS(Data!F:F,Data!B:B,'DATA PREPPING'!$B$5,Data!A:A,'DATA PREPPING'!$B$18,Data!C:C,'DATA PREPPING'!T1062)</f>
        <v>26810</v>
      </c>
      <c r="Y1062" s="16">
        <f t="shared" si="34"/>
        <v>-26810</v>
      </c>
    </row>
    <row r="1063" spans="2:25" x14ac:dyDescent="0.2">
      <c r="B1063">
        <v>21027</v>
      </c>
      <c r="T1063" t="s">
        <v>3</v>
      </c>
      <c r="U1063" s="1">
        <f>SUMIFS(Data!E:E,Data!B:B,'DATA PREPPING'!$B$5,Data!A:A,'DATA PREPPING'!$B$18,Data!C:C,'DATA PREPPING'!T1063)</f>
        <v>106295</v>
      </c>
      <c r="W1063" s="15" t="e">
        <f t="shared" si="33"/>
        <v>#DIV/0!</v>
      </c>
      <c r="X1063" s="16">
        <f>AVERAGEIFS(Data!F:F,Data!B:B,'DATA PREPPING'!$B$5,Data!A:A,'DATA PREPPING'!$B$18,Data!C:C,'DATA PREPPING'!T1063)</f>
        <v>18414</v>
      </c>
      <c r="Y1063" s="16">
        <f t="shared" si="34"/>
        <v>-18414</v>
      </c>
    </row>
    <row r="1064" spans="2:25" x14ac:dyDescent="0.2">
      <c r="B1064">
        <v>19310</v>
      </c>
      <c r="T1064" t="s">
        <v>4</v>
      </c>
      <c r="U1064" s="1">
        <f>SUMIFS(Data!E:E,Data!B:B,'DATA PREPPING'!$B$5,Data!A:A,'DATA PREPPING'!$B$18,Data!C:C,'DATA PREPPING'!T1064)</f>
        <v>1482600</v>
      </c>
      <c r="W1064" s="15" t="e">
        <f t="shared" si="33"/>
        <v>#DIV/0!</v>
      </c>
      <c r="X1064" s="16">
        <f>AVERAGEIFS(Data!F:F,Data!B:B,'DATA PREPPING'!$B$5,Data!A:A,'DATA PREPPING'!$B$18,Data!C:C,'DATA PREPPING'!T1064)</f>
        <v>36090</v>
      </c>
      <c r="Y1064" s="16">
        <f t="shared" si="34"/>
        <v>-36090</v>
      </c>
    </row>
    <row r="1065" spans="2:25" x14ac:dyDescent="0.2">
      <c r="B1065">
        <v>24338</v>
      </c>
      <c r="T1065" t="s">
        <v>5</v>
      </c>
      <c r="U1065" s="1">
        <f>SUMIFS(Data!E:E,Data!B:B,'DATA PREPPING'!$B$5,Data!A:A,'DATA PREPPING'!$B$18,Data!C:C,'DATA PREPPING'!T1065)</f>
        <v>271680</v>
      </c>
      <c r="W1065" s="15" t="e">
        <f t="shared" si="33"/>
        <v>#DIV/0!</v>
      </c>
      <c r="X1065" s="16">
        <f>AVERAGEIFS(Data!F:F,Data!B:B,'DATA PREPPING'!$B$5,Data!A:A,'DATA PREPPING'!$B$18,Data!C:C,'DATA PREPPING'!T1065)</f>
        <v>28424</v>
      </c>
      <c r="Y1065" s="16">
        <f t="shared" si="34"/>
        <v>-28424</v>
      </c>
    </row>
    <row r="1066" spans="2:25" x14ac:dyDescent="0.2">
      <c r="B1066">
        <v>22945</v>
      </c>
      <c r="T1066" t="s">
        <v>6</v>
      </c>
      <c r="U1066" s="1">
        <f>SUMIFS(Data!E:E,Data!B:B,'DATA PREPPING'!$B$5,Data!A:A,'DATA PREPPING'!$B$18,Data!C:C,'DATA PREPPING'!T1066)</f>
        <v>117365</v>
      </c>
      <c r="W1066" s="15" t="e">
        <f t="shared" si="33"/>
        <v>#DIV/0!</v>
      </c>
      <c r="X1066" s="16">
        <f>AVERAGEIFS(Data!F:F,Data!B:B,'DATA PREPPING'!$B$5,Data!A:A,'DATA PREPPING'!$B$18,Data!C:C,'DATA PREPPING'!T1066)</f>
        <v>26295</v>
      </c>
      <c r="Y1066" s="16">
        <f t="shared" si="34"/>
        <v>-26295</v>
      </c>
    </row>
    <row r="1067" spans="2:25" x14ac:dyDescent="0.2">
      <c r="B1067">
        <v>24733</v>
      </c>
      <c r="T1067" t="s">
        <v>7</v>
      </c>
      <c r="U1067" s="1">
        <f>SUMIFS(Data!E:E,Data!B:B,'DATA PREPPING'!$B$5,Data!A:A,'DATA PREPPING'!$B$18,Data!C:C,'DATA PREPPING'!T1067)</f>
        <v>41103</v>
      </c>
      <c r="W1067" s="15" t="e">
        <f t="shared" si="33"/>
        <v>#DIV/0!</v>
      </c>
      <c r="X1067" s="16">
        <f>AVERAGEIFS(Data!F:F,Data!B:B,'DATA PREPPING'!$B$5,Data!A:A,'DATA PREPPING'!$B$18,Data!C:C,'DATA PREPPING'!T1067)</f>
        <v>22228</v>
      </c>
      <c r="Y1067" s="16">
        <f t="shared" si="34"/>
        <v>-22228</v>
      </c>
    </row>
    <row r="1068" spans="2:25" x14ac:dyDescent="0.2">
      <c r="B1068">
        <v>19677</v>
      </c>
      <c r="T1068" t="s">
        <v>8</v>
      </c>
      <c r="U1068" s="1">
        <f>SUMIFS(Data!E:E,Data!B:B,'DATA PREPPING'!$B$5,Data!A:A,'DATA PREPPING'!$B$18,Data!C:C,'DATA PREPPING'!T1068)</f>
        <v>1007574</v>
      </c>
      <c r="W1068" s="15" t="e">
        <f t="shared" si="33"/>
        <v>#DIV/0!</v>
      </c>
      <c r="X1068" s="16">
        <f>AVERAGEIFS(Data!F:F,Data!B:B,'DATA PREPPING'!$B$5,Data!A:A,'DATA PREPPING'!$B$18,Data!C:C,'DATA PREPPING'!T1068)</f>
        <v>27709</v>
      </c>
      <c r="Y1068" s="16">
        <f t="shared" si="34"/>
        <v>-27709</v>
      </c>
    </row>
    <row r="1069" spans="2:25" x14ac:dyDescent="0.2">
      <c r="B1069">
        <v>18829</v>
      </c>
      <c r="T1069" t="s">
        <v>9</v>
      </c>
      <c r="U1069" s="1">
        <f>SUMIFS(Data!E:E,Data!B:B,'DATA PREPPING'!$B$5,Data!A:A,'DATA PREPPING'!$B$18,Data!C:C,'DATA PREPPING'!T1069)</f>
        <v>414059</v>
      </c>
      <c r="W1069" s="15" t="e">
        <f t="shared" si="33"/>
        <v>#DIV/0!</v>
      </c>
      <c r="X1069" s="16">
        <f>AVERAGEIFS(Data!F:F,Data!B:B,'DATA PREPPING'!$B$5,Data!A:A,'DATA PREPPING'!$B$18,Data!C:C,'DATA PREPPING'!T1069)</f>
        <v>22009</v>
      </c>
      <c r="Y1069" s="16">
        <f t="shared" si="34"/>
        <v>-22009</v>
      </c>
    </row>
    <row r="1070" spans="2:25" x14ac:dyDescent="0.2">
      <c r="B1070">
        <v>23771</v>
      </c>
      <c r="T1070" t="s">
        <v>10</v>
      </c>
      <c r="U1070" s="1">
        <f>SUMIFS(Data!E:E,Data!B:B,'DATA PREPPING'!$B$5,Data!A:A,'DATA PREPPING'!$B$18,Data!C:C,'DATA PREPPING'!T1070)</f>
        <v>74574</v>
      </c>
      <c r="W1070" s="15" t="e">
        <f t="shared" si="33"/>
        <v>#DIV/0!</v>
      </c>
      <c r="X1070" s="16">
        <f>AVERAGEIFS(Data!F:F,Data!B:B,'DATA PREPPING'!$B$5,Data!A:A,'DATA PREPPING'!$B$18,Data!C:C,'DATA PREPPING'!T1070)</f>
        <v>18637</v>
      </c>
      <c r="Y1070" s="16">
        <f t="shared" si="34"/>
        <v>-18637</v>
      </c>
    </row>
    <row r="1071" spans="2:25" x14ac:dyDescent="0.2">
      <c r="B1071">
        <v>23001</v>
      </c>
      <c r="T1071" t="s">
        <v>11</v>
      </c>
      <c r="U1071" s="1">
        <f>SUMIFS(Data!E:E,Data!B:B,'DATA PREPPING'!$B$5,Data!A:A,'DATA PREPPING'!$B$18,Data!C:C,'DATA PREPPING'!T1071)</f>
        <v>462216</v>
      </c>
      <c r="W1071" s="15" t="e">
        <f t="shared" si="33"/>
        <v>#DIV/0!</v>
      </c>
      <c r="X1071" s="16">
        <f>AVERAGEIFS(Data!F:F,Data!B:B,'DATA PREPPING'!$B$5,Data!A:A,'DATA PREPPING'!$B$18,Data!C:C,'DATA PREPPING'!T1071)</f>
        <v>25054</v>
      </c>
      <c r="Y1071" s="16">
        <f t="shared" si="34"/>
        <v>-25054</v>
      </c>
    </row>
    <row r="1072" spans="2:25" x14ac:dyDescent="0.2">
      <c r="B1072">
        <v>21580</v>
      </c>
      <c r="T1072" t="s">
        <v>12</v>
      </c>
      <c r="U1072" s="1">
        <f>SUMIFS(Data!E:E,Data!B:B,'DATA PREPPING'!$B$5,Data!A:A,'DATA PREPPING'!$B$18,Data!C:C,'DATA PREPPING'!T1072)</f>
        <v>263892</v>
      </c>
      <c r="W1072" s="15" t="e">
        <f t="shared" si="33"/>
        <v>#DIV/0!</v>
      </c>
      <c r="X1072" s="16">
        <f>AVERAGEIFS(Data!F:F,Data!B:B,'DATA PREPPING'!$B$5,Data!A:A,'DATA PREPPING'!$B$18,Data!C:C,'DATA PREPPING'!T1072)</f>
        <v>20493</v>
      </c>
      <c r="Y1072" s="16">
        <f t="shared" si="34"/>
        <v>-20493</v>
      </c>
    </row>
    <row r="1073" spans="2:25" x14ac:dyDescent="0.2">
      <c r="B1073">
        <v>26068</v>
      </c>
      <c r="T1073" t="s">
        <v>13</v>
      </c>
      <c r="U1073" s="1">
        <f>SUMIFS(Data!E:E,Data!B:B,'DATA PREPPING'!$B$5,Data!A:A,'DATA PREPPING'!$B$18,Data!C:C,'DATA PREPPING'!T1073)</f>
        <v>118383</v>
      </c>
      <c r="W1073" s="15" t="e">
        <f t="shared" si="33"/>
        <v>#DIV/0!</v>
      </c>
      <c r="X1073" s="16">
        <f>AVERAGEIFS(Data!F:F,Data!B:B,'DATA PREPPING'!$B$5,Data!A:A,'DATA PREPPING'!$B$18,Data!C:C,'DATA PREPPING'!T1073)</f>
        <v>18002</v>
      </c>
      <c r="Y1073" s="16">
        <f t="shared" si="34"/>
        <v>-18002</v>
      </c>
    </row>
    <row r="1074" spans="2:25" x14ac:dyDescent="0.2">
      <c r="B1074">
        <v>22634</v>
      </c>
      <c r="T1074" t="s">
        <v>14</v>
      </c>
      <c r="U1074" s="1">
        <f>SUMIFS(Data!E:E,Data!B:B,'DATA PREPPING'!$B$5,Data!A:A,'DATA PREPPING'!$B$18,Data!C:C,'DATA PREPPING'!T1074)</f>
        <v>110526</v>
      </c>
      <c r="W1074" s="15" t="e">
        <f t="shared" si="33"/>
        <v>#DIV/0!</v>
      </c>
      <c r="X1074" s="16">
        <f>AVERAGEIFS(Data!F:F,Data!B:B,'DATA PREPPING'!$B$5,Data!A:A,'DATA PREPPING'!$B$18,Data!C:C,'DATA PREPPING'!T1074)</f>
        <v>18088</v>
      </c>
      <c r="Y1074" s="16">
        <f t="shared" si="34"/>
        <v>-18088</v>
      </c>
    </row>
    <row r="1075" spans="2:25" x14ac:dyDescent="0.2">
      <c r="B1075">
        <v>26657</v>
      </c>
      <c r="T1075" t="s">
        <v>15</v>
      </c>
      <c r="U1075" s="1">
        <f>SUMIFS(Data!E:E,Data!B:B,'DATA PREPPING'!$B$5,Data!A:A,'DATA PREPPING'!$B$18,Data!C:C,'DATA PREPPING'!T1075)</f>
        <v>165335</v>
      </c>
      <c r="W1075" s="15" t="e">
        <f t="shared" si="33"/>
        <v>#DIV/0!</v>
      </c>
      <c r="X1075" s="16">
        <f>AVERAGEIFS(Data!F:F,Data!B:B,'DATA PREPPING'!$B$5,Data!A:A,'DATA PREPPING'!$B$18,Data!C:C,'DATA PREPPING'!T1075)</f>
        <v>19522</v>
      </c>
      <c r="Y1075" s="16">
        <f t="shared" si="34"/>
        <v>-19522</v>
      </c>
    </row>
    <row r="1076" spans="2:25" x14ac:dyDescent="0.2">
      <c r="B1076">
        <v>18945</v>
      </c>
      <c r="T1076" t="s">
        <v>16</v>
      </c>
      <c r="U1076" s="1">
        <f>SUMIFS(Data!E:E,Data!B:B,'DATA PREPPING'!$B$5,Data!A:A,'DATA PREPPING'!$B$18,Data!C:C,'DATA PREPPING'!T1076)</f>
        <v>188383</v>
      </c>
      <c r="W1076" s="15" t="e">
        <f t="shared" si="33"/>
        <v>#DIV/0!</v>
      </c>
      <c r="X1076" s="16">
        <f>AVERAGEIFS(Data!F:F,Data!B:B,'DATA PREPPING'!$B$5,Data!A:A,'DATA PREPPING'!$B$18,Data!C:C,'DATA PREPPING'!T1076)</f>
        <v>22216</v>
      </c>
      <c r="Y1076" s="16">
        <f t="shared" si="34"/>
        <v>-22216</v>
      </c>
    </row>
    <row r="1077" spans="2:25" x14ac:dyDescent="0.2">
      <c r="B1077">
        <v>19473</v>
      </c>
      <c r="T1077" t="s">
        <v>17</v>
      </c>
      <c r="U1077" s="1">
        <f>SUMIFS(Data!E:E,Data!B:B,'DATA PREPPING'!$B$5,Data!A:A,'DATA PREPPING'!$B$18,Data!C:C,'DATA PREPPING'!T1077)</f>
        <v>51781</v>
      </c>
      <c r="W1077" s="15" t="e">
        <f t="shared" si="33"/>
        <v>#DIV/0!</v>
      </c>
      <c r="X1077" s="16">
        <f>AVERAGEIFS(Data!F:F,Data!B:B,'DATA PREPPING'!$B$5,Data!A:A,'DATA PREPPING'!$B$18,Data!C:C,'DATA PREPPING'!T1077)</f>
        <v>25112</v>
      </c>
      <c r="Y1077" s="16">
        <f t="shared" si="34"/>
        <v>-25112</v>
      </c>
    </row>
    <row r="1078" spans="2:25" x14ac:dyDescent="0.2">
      <c r="B1078">
        <v>23041</v>
      </c>
      <c r="T1078" t="s">
        <v>18</v>
      </c>
      <c r="U1078" s="1">
        <f>SUMIFS(Data!E:E,Data!B:B,'DATA PREPPING'!$B$5,Data!A:A,'DATA PREPPING'!$B$18,Data!C:C,'DATA PREPPING'!T1078)</f>
        <v>210848</v>
      </c>
      <c r="W1078" s="15" t="e">
        <f t="shared" si="33"/>
        <v>#DIV/0!</v>
      </c>
      <c r="X1078" s="16">
        <f>AVERAGEIFS(Data!F:F,Data!B:B,'DATA PREPPING'!$B$5,Data!A:A,'DATA PREPPING'!$B$18,Data!C:C,'DATA PREPPING'!T1078)</f>
        <v>26383</v>
      </c>
      <c r="Y1078" s="16">
        <f t="shared" si="34"/>
        <v>-26383</v>
      </c>
    </row>
    <row r="1079" spans="2:25" x14ac:dyDescent="0.2">
      <c r="B1079">
        <v>18554</v>
      </c>
      <c r="T1079" t="s">
        <v>19</v>
      </c>
      <c r="U1079" s="1">
        <f>SUMIFS(Data!E:E,Data!B:B,'DATA PREPPING'!$B$5,Data!A:A,'DATA PREPPING'!$B$18,Data!C:C,'DATA PREPPING'!T1079)</f>
        <v>262049</v>
      </c>
      <c r="W1079" s="15" t="e">
        <f t="shared" si="33"/>
        <v>#DIV/0!</v>
      </c>
      <c r="X1079" s="16">
        <f>AVERAGEIFS(Data!F:F,Data!B:B,'DATA PREPPING'!$B$5,Data!A:A,'DATA PREPPING'!$B$18,Data!C:C,'DATA PREPPING'!T1079)</f>
        <v>30457</v>
      </c>
      <c r="Y1079" s="16">
        <f t="shared" si="34"/>
        <v>-30457</v>
      </c>
    </row>
    <row r="1080" spans="2:25" x14ac:dyDescent="0.2">
      <c r="B1080">
        <v>26810</v>
      </c>
      <c r="T1080" t="s">
        <v>20</v>
      </c>
      <c r="U1080" s="1">
        <f>SUMIFS(Data!E:E,Data!B:B,'DATA PREPPING'!$B$5,Data!A:A,'DATA PREPPING'!$B$18,Data!C:C,'DATA PREPPING'!T1080)</f>
        <v>323435</v>
      </c>
      <c r="W1080" s="15" t="e">
        <f t="shared" si="33"/>
        <v>#DIV/0!</v>
      </c>
      <c r="X1080" s="16">
        <f>AVERAGEIFS(Data!F:F,Data!B:B,'DATA PREPPING'!$B$5,Data!A:A,'DATA PREPPING'!$B$18,Data!C:C,'DATA PREPPING'!T1080)</f>
        <v>22254</v>
      </c>
      <c r="Y1080" s="16">
        <f t="shared" si="34"/>
        <v>-22254</v>
      </c>
    </row>
    <row r="1081" spans="2:25" x14ac:dyDescent="0.2">
      <c r="B1081">
        <v>18414</v>
      </c>
      <c r="T1081" t="s">
        <v>21</v>
      </c>
      <c r="U1081" s="1">
        <f>SUMIFS(Data!E:E,Data!B:B,'DATA PREPPING'!$B$5,Data!A:A,'DATA PREPPING'!$B$18,Data!C:C,'DATA PREPPING'!T1081)</f>
        <v>204519</v>
      </c>
      <c r="W1081" s="15" t="e">
        <f t="shared" si="33"/>
        <v>#DIV/0!</v>
      </c>
      <c r="X1081" s="16">
        <f>AVERAGEIFS(Data!F:F,Data!B:B,'DATA PREPPING'!$B$5,Data!A:A,'DATA PREPPING'!$B$18,Data!C:C,'DATA PREPPING'!T1081)</f>
        <v>24167</v>
      </c>
      <c r="Y1081" s="16">
        <f t="shared" si="34"/>
        <v>-24167</v>
      </c>
    </row>
    <row r="1082" spans="2:25" x14ac:dyDescent="0.2">
      <c r="B1082">
        <v>36090</v>
      </c>
      <c r="T1082" t="s">
        <v>22</v>
      </c>
      <c r="U1082" s="1">
        <f>SUMIFS(Data!E:E,Data!B:B,'DATA PREPPING'!$B$5,Data!A:A,'DATA PREPPING'!$B$18,Data!C:C,'DATA PREPPING'!T1082)</f>
        <v>118107</v>
      </c>
      <c r="W1082" s="15" t="e">
        <f t="shared" si="33"/>
        <v>#DIV/0!</v>
      </c>
      <c r="X1082" s="16">
        <f>AVERAGEIFS(Data!F:F,Data!B:B,'DATA PREPPING'!$B$5,Data!A:A,'DATA PREPPING'!$B$18,Data!C:C,'DATA PREPPING'!T1082)</f>
        <v>18380</v>
      </c>
      <c r="Y1082" s="16">
        <f t="shared" si="34"/>
        <v>-18380</v>
      </c>
    </row>
    <row r="1083" spans="2:25" x14ac:dyDescent="0.2">
      <c r="B1083">
        <v>28424</v>
      </c>
      <c r="T1083" t="s">
        <v>23</v>
      </c>
      <c r="U1083" s="1">
        <f>SUMIFS(Data!E:E,Data!B:B,'DATA PREPPING'!$B$5,Data!A:A,'DATA PREPPING'!$B$18,Data!C:C,'DATA PREPPING'!T1083)</f>
        <v>253244</v>
      </c>
      <c r="W1083" s="15" t="e">
        <f t="shared" si="33"/>
        <v>#DIV/0!</v>
      </c>
      <c r="X1083" s="16">
        <f>AVERAGEIFS(Data!F:F,Data!B:B,'DATA PREPPING'!$B$5,Data!A:A,'DATA PREPPING'!$B$18,Data!C:C,'DATA PREPPING'!T1083)</f>
        <v>22154</v>
      </c>
      <c r="Y1083" s="16">
        <f t="shared" si="34"/>
        <v>-22154</v>
      </c>
    </row>
    <row r="1084" spans="2:25" x14ac:dyDescent="0.2">
      <c r="B1084">
        <v>26295</v>
      </c>
      <c r="T1084" t="s">
        <v>24</v>
      </c>
      <c r="U1084" s="1">
        <f>SUMIFS(Data!E:E,Data!B:B,'DATA PREPPING'!$B$5,Data!A:A,'DATA PREPPING'!$B$18,Data!C:C,'DATA PREPPING'!T1084)</f>
        <v>58811</v>
      </c>
      <c r="W1084" s="15" t="e">
        <f t="shared" si="33"/>
        <v>#DIV/0!</v>
      </c>
      <c r="X1084" s="16">
        <f>AVERAGEIFS(Data!F:F,Data!B:B,'DATA PREPPING'!$B$5,Data!A:A,'DATA PREPPING'!$B$18,Data!C:C,'DATA PREPPING'!T1084)</f>
        <v>21078</v>
      </c>
      <c r="Y1084" s="16">
        <f t="shared" si="34"/>
        <v>-21078</v>
      </c>
    </row>
    <row r="1085" spans="2:25" x14ac:dyDescent="0.2">
      <c r="B1085">
        <v>22228</v>
      </c>
      <c r="T1085" t="s">
        <v>25</v>
      </c>
      <c r="U1085" s="1">
        <f>SUMIFS(Data!E:E,Data!B:B,'DATA PREPPING'!$B$5,Data!A:A,'DATA PREPPING'!$B$18,Data!C:C,'DATA PREPPING'!T1085)</f>
        <v>79529</v>
      </c>
      <c r="W1085" s="15" t="e">
        <f t="shared" si="33"/>
        <v>#DIV/0!</v>
      </c>
      <c r="X1085" s="16">
        <f>AVERAGEIFS(Data!F:F,Data!B:B,'DATA PREPPING'!$B$5,Data!A:A,'DATA PREPPING'!$B$18,Data!C:C,'DATA PREPPING'!T1085)</f>
        <v>18131</v>
      </c>
      <c r="Y1085" s="16">
        <f t="shared" si="34"/>
        <v>-18131</v>
      </c>
    </row>
    <row r="1086" spans="2:25" x14ac:dyDescent="0.2">
      <c r="B1086">
        <v>27709</v>
      </c>
      <c r="T1086" t="s">
        <v>26</v>
      </c>
      <c r="U1086" s="1">
        <f>SUMIFS(Data!E:E,Data!B:B,'DATA PREPPING'!$B$5,Data!A:A,'DATA PREPPING'!$B$18,Data!C:C,'DATA PREPPING'!T1086)</f>
        <v>255447</v>
      </c>
      <c r="W1086" s="15" t="e">
        <f t="shared" si="33"/>
        <v>#DIV/0!</v>
      </c>
      <c r="X1086" s="16">
        <f>AVERAGEIFS(Data!F:F,Data!B:B,'DATA PREPPING'!$B$5,Data!A:A,'DATA PREPPING'!$B$18,Data!C:C,'DATA PREPPING'!T1086)</f>
        <v>34061</v>
      </c>
      <c r="Y1086" s="16">
        <f t="shared" si="34"/>
        <v>-34061</v>
      </c>
    </row>
    <row r="1087" spans="2:25" x14ac:dyDescent="0.2">
      <c r="B1087">
        <v>22009</v>
      </c>
      <c r="T1087" t="s">
        <v>27</v>
      </c>
      <c r="U1087" s="1">
        <f>SUMIFS(Data!E:E,Data!B:B,'DATA PREPPING'!$B$5,Data!A:A,'DATA PREPPING'!$B$18,Data!C:C,'DATA PREPPING'!T1087)</f>
        <v>57132</v>
      </c>
      <c r="W1087" s="15" t="e">
        <f t="shared" si="33"/>
        <v>#DIV/0!</v>
      </c>
      <c r="X1087" s="16">
        <f>AVERAGEIFS(Data!F:F,Data!B:B,'DATA PREPPING'!$B$5,Data!A:A,'DATA PREPPING'!$B$18,Data!C:C,'DATA PREPPING'!T1087)</f>
        <v>24729</v>
      </c>
      <c r="Y1087" s="16">
        <f t="shared" si="34"/>
        <v>-24729</v>
      </c>
    </row>
    <row r="1088" spans="2:25" x14ac:dyDescent="0.2">
      <c r="B1088">
        <v>18637</v>
      </c>
      <c r="T1088" t="s">
        <v>28</v>
      </c>
      <c r="U1088" s="1">
        <f>SUMIFS(Data!E:E,Data!B:B,'DATA PREPPING'!$B$5,Data!A:A,'DATA PREPPING'!$B$18,Data!C:C,'DATA PREPPING'!T1088)</f>
        <v>281546</v>
      </c>
      <c r="W1088" s="15" t="e">
        <f t="shared" si="33"/>
        <v>#DIV/0!</v>
      </c>
      <c r="X1088" s="16">
        <f>AVERAGEIFS(Data!F:F,Data!B:B,'DATA PREPPING'!$B$5,Data!A:A,'DATA PREPPING'!$B$18,Data!C:C,'DATA PREPPING'!T1088)</f>
        <v>28639</v>
      </c>
      <c r="Y1088" s="16">
        <f t="shared" si="34"/>
        <v>-28639</v>
      </c>
    </row>
    <row r="1089" spans="2:25" x14ac:dyDescent="0.2">
      <c r="B1089">
        <v>25054</v>
      </c>
      <c r="T1089" t="s">
        <v>29</v>
      </c>
      <c r="U1089" s="1">
        <f>SUMIFS(Data!E:E,Data!B:B,'DATA PREPPING'!$B$5,Data!A:A,'DATA PREPPING'!$B$18,Data!C:C,'DATA PREPPING'!T1089)</f>
        <v>78539</v>
      </c>
      <c r="W1089" s="15" t="e">
        <f t="shared" si="33"/>
        <v>#DIV/0!</v>
      </c>
      <c r="X1089" s="16">
        <f>AVERAGEIFS(Data!F:F,Data!B:B,'DATA PREPPING'!$B$5,Data!A:A,'DATA PREPPING'!$B$18,Data!C:C,'DATA PREPPING'!T1089)</f>
        <v>19988</v>
      </c>
      <c r="Y1089" s="16">
        <f t="shared" si="34"/>
        <v>-19988</v>
      </c>
    </row>
    <row r="1090" spans="2:25" x14ac:dyDescent="0.2">
      <c r="B1090">
        <v>20493</v>
      </c>
      <c r="T1090" t="s">
        <v>30</v>
      </c>
      <c r="U1090" s="1">
        <f>SUMIFS(Data!E:E,Data!B:B,'DATA PREPPING'!$B$5,Data!A:A,'DATA PREPPING'!$B$18,Data!C:C,'DATA PREPPING'!T1090)</f>
        <v>632760</v>
      </c>
      <c r="W1090" s="15" t="e">
        <f t="shared" si="33"/>
        <v>#DIV/0!</v>
      </c>
      <c r="X1090" s="16">
        <f>AVERAGEIFS(Data!F:F,Data!B:B,'DATA PREPPING'!$B$5,Data!A:A,'DATA PREPPING'!$B$18,Data!C:C,'DATA PREPPING'!T1090)</f>
        <v>36986</v>
      </c>
      <c r="Y1090" s="16">
        <f t="shared" si="34"/>
        <v>-36986</v>
      </c>
    </row>
    <row r="1091" spans="2:25" x14ac:dyDescent="0.2">
      <c r="B1091">
        <v>18002</v>
      </c>
      <c r="T1091" t="s">
        <v>31</v>
      </c>
      <c r="U1091" s="1">
        <f>SUMIFS(Data!E:E,Data!B:B,'DATA PREPPING'!$B$5,Data!A:A,'DATA PREPPING'!$B$18,Data!C:C,'DATA PREPPING'!T1091)</f>
        <v>420420</v>
      </c>
      <c r="W1091" s="15" t="e">
        <f t="shared" si="33"/>
        <v>#DIV/0!</v>
      </c>
      <c r="X1091" s="16">
        <f>AVERAGEIFS(Data!F:F,Data!B:B,'DATA PREPPING'!$B$5,Data!A:A,'DATA PREPPING'!$B$18,Data!C:C,'DATA PREPPING'!T1091)</f>
        <v>21462</v>
      </c>
      <c r="Y1091" s="16">
        <f t="shared" si="34"/>
        <v>-21462</v>
      </c>
    </row>
    <row r="1092" spans="2:25" x14ac:dyDescent="0.2">
      <c r="B1092">
        <v>18088</v>
      </c>
      <c r="T1092" t="s">
        <v>32</v>
      </c>
      <c r="U1092" s="1">
        <f>SUMIFS(Data!E:E,Data!B:B,'DATA PREPPING'!$B$5,Data!A:A,'DATA PREPPING'!$B$18,Data!C:C,'DATA PREPPING'!T1092)</f>
        <v>34228</v>
      </c>
      <c r="W1092" s="15" t="e">
        <f t="shared" si="33"/>
        <v>#DIV/0!</v>
      </c>
      <c r="X1092" s="16">
        <f>AVERAGEIFS(Data!F:F,Data!B:B,'DATA PREPPING'!$B$5,Data!A:A,'DATA PREPPING'!$B$18,Data!C:C,'DATA PREPPING'!T1092)</f>
        <v>19193</v>
      </c>
      <c r="Y1092" s="16">
        <f t="shared" si="34"/>
        <v>-19193</v>
      </c>
    </row>
    <row r="1093" spans="2:25" x14ac:dyDescent="0.2">
      <c r="B1093">
        <v>19522</v>
      </c>
      <c r="T1093" t="s">
        <v>33</v>
      </c>
      <c r="U1093" s="1">
        <f>SUMIFS(Data!E:E,Data!B:B,'DATA PREPPING'!$B$5,Data!A:A,'DATA PREPPING'!$B$18,Data!C:C,'DATA PREPPING'!T1093)</f>
        <v>466069</v>
      </c>
      <c r="W1093" s="15" t="e">
        <f t="shared" si="33"/>
        <v>#DIV/0!</v>
      </c>
      <c r="X1093" s="16">
        <f>AVERAGEIFS(Data!F:F,Data!B:B,'DATA PREPPING'!$B$5,Data!A:A,'DATA PREPPING'!$B$18,Data!C:C,'DATA PREPPING'!T1093)</f>
        <v>21027</v>
      </c>
      <c r="Y1093" s="16">
        <f t="shared" si="34"/>
        <v>-21027</v>
      </c>
    </row>
    <row r="1094" spans="2:25" x14ac:dyDescent="0.2">
      <c r="B1094">
        <v>22216</v>
      </c>
      <c r="T1094" t="s">
        <v>34</v>
      </c>
      <c r="U1094" s="1">
        <f>SUMIFS(Data!E:E,Data!B:B,'DATA PREPPING'!$B$5,Data!A:A,'DATA PREPPING'!$B$18,Data!C:C,'DATA PREPPING'!T1094)</f>
        <v>156230</v>
      </c>
      <c r="W1094" s="15" t="e">
        <f t="shared" ref="W1094:W1157" si="35">U1094/V1094*1000</f>
        <v>#DIV/0!</v>
      </c>
      <c r="X1094" s="16">
        <f>AVERAGEIFS(Data!F:F,Data!B:B,'DATA PREPPING'!$B$5,Data!A:A,'DATA PREPPING'!$B$18,Data!C:C,'DATA PREPPING'!T1094)</f>
        <v>19310</v>
      </c>
      <c r="Y1094" s="16">
        <f t="shared" ref="Y1094:Y1157" si="36">IF($Y$4=$X$4,-X1094,W1094)</f>
        <v>-19310</v>
      </c>
    </row>
    <row r="1095" spans="2:25" x14ac:dyDescent="0.2">
      <c r="B1095">
        <v>25112</v>
      </c>
      <c r="T1095" t="s">
        <v>35</v>
      </c>
      <c r="U1095" s="1">
        <f>SUMIFS(Data!E:E,Data!B:B,'DATA PREPPING'!$B$5,Data!A:A,'DATA PREPPING'!$B$18,Data!C:C,'DATA PREPPING'!T1095)</f>
        <v>161570</v>
      </c>
      <c r="W1095" s="15" t="e">
        <f t="shared" si="35"/>
        <v>#DIV/0!</v>
      </c>
      <c r="X1095" s="16">
        <f>AVERAGEIFS(Data!F:F,Data!B:B,'DATA PREPPING'!$B$5,Data!A:A,'DATA PREPPING'!$B$18,Data!C:C,'DATA PREPPING'!T1095)</f>
        <v>24338</v>
      </c>
      <c r="Y1095" s="16">
        <f t="shared" si="36"/>
        <v>-24338</v>
      </c>
    </row>
    <row r="1096" spans="2:25" x14ac:dyDescent="0.2">
      <c r="B1096">
        <v>26383</v>
      </c>
      <c r="T1096" t="s">
        <v>36</v>
      </c>
      <c r="U1096" s="1">
        <f>SUMIFS(Data!E:E,Data!B:B,'DATA PREPPING'!$B$5,Data!A:A,'DATA PREPPING'!$B$18,Data!C:C,'DATA PREPPING'!T1096)</f>
        <v>424092</v>
      </c>
      <c r="W1096" s="15" t="e">
        <f t="shared" si="35"/>
        <v>#DIV/0!</v>
      </c>
      <c r="X1096" s="16">
        <f>AVERAGEIFS(Data!F:F,Data!B:B,'DATA PREPPING'!$B$5,Data!A:A,'DATA PREPPING'!$B$18,Data!C:C,'DATA PREPPING'!T1096)</f>
        <v>22945</v>
      </c>
      <c r="Y1096" s="16">
        <f t="shared" si="36"/>
        <v>-22945</v>
      </c>
    </row>
    <row r="1097" spans="2:25" x14ac:dyDescent="0.2">
      <c r="B1097">
        <v>30457</v>
      </c>
      <c r="T1097" t="s">
        <v>37</v>
      </c>
      <c r="U1097" s="1">
        <f>SUMIFS(Data!E:E,Data!B:B,'DATA PREPPING'!$B$5,Data!A:A,'DATA PREPPING'!$B$18,Data!C:C,'DATA PREPPING'!T1097)</f>
        <v>44621</v>
      </c>
      <c r="W1097" s="15" t="e">
        <f t="shared" si="35"/>
        <v>#DIV/0!</v>
      </c>
      <c r="X1097" s="16">
        <f>AVERAGEIFS(Data!F:F,Data!B:B,'DATA PREPPING'!$B$5,Data!A:A,'DATA PREPPING'!$B$18,Data!C:C,'DATA PREPPING'!T1097)</f>
        <v>24733</v>
      </c>
      <c r="Y1097" s="16">
        <f t="shared" si="36"/>
        <v>-24733</v>
      </c>
    </row>
    <row r="1098" spans="2:25" x14ac:dyDescent="0.2">
      <c r="B1098">
        <v>22254</v>
      </c>
      <c r="T1098" t="s">
        <v>38</v>
      </c>
      <c r="U1098" s="1">
        <f>SUMIFS(Data!E:E,Data!B:B,'DATA PREPPING'!$B$5,Data!A:A,'DATA PREPPING'!$B$18,Data!C:C,'DATA PREPPING'!T1098)</f>
        <v>226959</v>
      </c>
      <c r="W1098" s="15" t="e">
        <f t="shared" si="35"/>
        <v>#DIV/0!</v>
      </c>
      <c r="X1098" s="16">
        <f>AVERAGEIFS(Data!F:F,Data!B:B,'DATA PREPPING'!$B$5,Data!A:A,'DATA PREPPING'!$B$18,Data!C:C,'DATA PREPPING'!T1098)</f>
        <v>19677</v>
      </c>
      <c r="Y1098" s="16">
        <f t="shared" si="36"/>
        <v>-19677</v>
      </c>
    </row>
    <row r="1099" spans="2:25" x14ac:dyDescent="0.2">
      <c r="B1099">
        <v>24167</v>
      </c>
      <c r="T1099" t="s">
        <v>39</v>
      </c>
      <c r="U1099" s="1">
        <f>SUMIFS(Data!E:E,Data!B:B,'DATA PREPPING'!$B$5,Data!A:A,'DATA PREPPING'!$B$18,Data!C:C,'DATA PREPPING'!T1099)</f>
        <v>41000</v>
      </c>
      <c r="W1099" s="15" t="e">
        <f t="shared" si="35"/>
        <v>#DIV/0!</v>
      </c>
      <c r="X1099" s="16">
        <f>AVERAGEIFS(Data!F:F,Data!B:B,'DATA PREPPING'!$B$5,Data!A:A,'DATA PREPPING'!$B$18,Data!C:C,'DATA PREPPING'!T1099)</f>
        <v>18829</v>
      </c>
      <c r="Y1099" s="16">
        <f t="shared" si="36"/>
        <v>-18829</v>
      </c>
    </row>
    <row r="1100" spans="2:25" x14ac:dyDescent="0.2">
      <c r="B1100">
        <v>18380</v>
      </c>
      <c r="T1100" t="s">
        <v>40</v>
      </c>
      <c r="U1100" s="1">
        <f>SUMIFS(Data!E:E,Data!B:B,'DATA PREPPING'!$B$5,Data!A:A,'DATA PREPPING'!$B$18,Data!C:C,'DATA PREPPING'!T1100)</f>
        <v>293033</v>
      </c>
      <c r="W1100" s="15" t="e">
        <f t="shared" si="35"/>
        <v>#DIV/0!</v>
      </c>
      <c r="X1100" s="16">
        <f>AVERAGEIFS(Data!F:F,Data!B:B,'DATA PREPPING'!$B$5,Data!A:A,'DATA PREPPING'!$B$18,Data!C:C,'DATA PREPPING'!T1100)</f>
        <v>23771</v>
      </c>
      <c r="Y1100" s="16">
        <f t="shared" si="36"/>
        <v>-23771</v>
      </c>
    </row>
    <row r="1101" spans="2:25" x14ac:dyDescent="0.2">
      <c r="B1101">
        <v>22154</v>
      </c>
      <c r="T1101" t="s">
        <v>41</v>
      </c>
      <c r="U1101" s="1">
        <f>SUMIFS(Data!E:E,Data!B:B,'DATA PREPPING'!$B$5,Data!A:A,'DATA PREPPING'!$B$18,Data!C:C,'DATA PREPPING'!T1101)</f>
        <v>1178456</v>
      </c>
      <c r="W1101" s="15" t="e">
        <f t="shared" si="35"/>
        <v>#DIV/0!</v>
      </c>
      <c r="X1101" s="16">
        <f>AVERAGEIFS(Data!F:F,Data!B:B,'DATA PREPPING'!$B$5,Data!A:A,'DATA PREPPING'!$B$18,Data!C:C,'DATA PREPPING'!T1101)</f>
        <v>23001</v>
      </c>
      <c r="Y1101" s="16">
        <f t="shared" si="36"/>
        <v>-23001</v>
      </c>
    </row>
    <row r="1102" spans="2:25" x14ac:dyDescent="0.2">
      <c r="B1102">
        <v>21078</v>
      </c>
      <c r="T1102" t="s">
        <v>42</v>
      </c>
      <c r="U1102" s="1">
        <f>SUMIFS(Data!E:E,Data!B:B,'DATA PREPPING'!$B$5,Data!A:A,'DATA PREPPING'!$B$18,Data!C:C,'DATA PREPPING'!T1102)</f>
        <v>133375</v>
      </c>
      <c r="W1102" s="15" t="e">
        <f t="shared" si="35"/>
        <v>#DIV/0!</v>
      </c>
      <c r="X1102" s="16">
        <f>AVERAGEIFS(Data!F:F,Data!B:B,'DATA PREPPING'!$B$5,Data!A:A,'DATA PREPPING'!$B$18,Data!C:C,'DATA PREPPING'!T1102)</f>
        <v>21580</v>
      </c>
      <c r="Y1102" s="16">
        <f t="shared" si="36"/>
        <v>-21580</v>
      </c>
    </row>
    <row r="1103" spans="2:25" x14ac:dyDescent="0.2">
      <c r="B1103">
        <v>18131</v>
      </c>
      <c r="T1103" t="s">
        <v>43</v>
      </c>
      <c r="U1103" s="1">
        <f>SUMIFS(Data!E:E,Data!B:B,'DATA PREPPING'!$B$5,Data!A:A,'DATA PREPPING'!$B$18,Data!C:C,'DATA PREPPING'!T1103)</f>
        <v>25985</v>
      </c>
      <c r="W1103" s="15" t="e">
        <f t="shared" si="35"/>
        <v>#DIV/0!</v>
      </c>
      <c r="X1103" s="16">
        <f>AVERAGEIFS(Data!F:F,Data!B:B,'DATA PREPPING'!$B$5,Data!A:A,'DATA PREPPING'!$B$18,Data!C:C,'DATA PREPPING'!T1103)</f>
        <v>26068</v>
      </c>
      <c r="Y1103" s="16">
        <f t="shared" si="36"/>
        <v>-26068</v>
      </c>
    </row>
    <row r="1104" spans="2:25" x14ac:dyDescent="0.2">
      <c r="B1104">
        <v>34061</v>
      </c>
      <c r="T1104" t="s">
        <v>44</v>
      </c>
      <c r="U1104" s="1">
        <f>SUMIFS(Data!E:E,Data!B:B,'DATA PREPPING'!$B$5,Data!A:A,'DATA PREPPING'!$B$18,Data!C:C,'DATA PREPPING'!T1104)</f>
        <v>322216</v>
      </c>
      <c r="W1104" s="15" t="e">
        <f t="shared" si="35"/>
        <v>#DIV/0!</v>
      </c>
      <c r="X1104" s="16">
        <f>AVERAGEIFS(Data!F:F,Data!B:B,'DATA PREPPING'!$B$5,Data!A:A,'DATA PREPPING'!$B$18,Data!C:C,'DATA PREPPING'!T1104)</f>
        <v>22634</v>
      </c>
      <c r="Y1104" s="16">
        <f t="shared" si="36"/>
        <v>-22634</v>
      </c>
    </row>
    <row r="1105" spans="2:25" x14ac:dyDescent="0.2">
      <c r="B1105">
        <v>24729</v>
      </c>
      <c r="T1105" t="s">
        <v>45</v>
      </c>
      <c r="U1105" s="1">
        <f>SUMIFS(Data!E:E,Data!B:B,'DATA PREPPING'!$B$5,Data!A:A,'DATA PREPPING'!$B$18,Data!C:C,'DATA PREPPING'!T1105)</f>
        <v>255412</v>
      </c>
      <c r="W1105" s="15" t="e">
        <f t="shared" si="35"/>
        <v>#DIV/0!</v>
      </c>
      <c r="X1105" s="16">
        <f>AVERAGEIFS(Data!F:F,Data!B:B,'DATA PREPPING'!$B$5,Data!A:A,'DATA PREPPING'!$B$18,Data!C:C,'DATA PREPPING'!T1105)</f>
        <v>26657</v>
      </c>
      <c r="Y1105" s="16">
        <f t="shared" si="36"/>
        <v>-26657</v>
      </c>
    </row>
    <row r="1106" spans="2:25" x14ac:dyDescent="0.2">
      <c r="B1106">
        <v>28639</v>
      </c>
      <c r="T1106" t="s">
        <v>46</v>
      </c>
      <c r="U1106" s="1">
        <f>SUMIFS(Data!E:E,Data!B:B,'DATA PREPPING'!$B$5,Data!A:A,'DATA PREPPING'!$B$18,Data!C:C,'DATA PREPPING'!T1106)</f>
        <v>61253</v>
      </c>
      <c r="W1106" s="15" t="e">
        <f t="shared" si="35"/>
        <v>#DIV/0!</v>
      </c>
      <c r="X1106" s="16">
        <f>AVERAGEIFS(Data!F:F,Data!B:B,'DATA PREPPING'!$B$5,Data!A:A,'DATA PREPPING'!$B$18,Data!C:C,'DATA PREPPING'!T1106)</f>
        <v>18945</v>
      </c>
      <c r="Y1106" s="16">
        <f t="shared" si="36"/>
        <v>-18945</v>
      </c>
    </row>
    <row r="1107" spans="2:25" x14ac:dyDescent="0.2">
      <c r="B1107">
        <v>19988</v>
      </c>
      <c r="T1107" t="s">
        <v>47</v>
      </c>
      <c r="U1107" s="1">
        <f>SUMIFS(Data!E:E,Data!B:B,'DATA PREPPING'!$B$5,Data!A:A,'DATA PREPPING'!$B$18,Data!C:C,'DATA PREPPING'!T1107)</f>
        <v>227495</v>
      </c>
      <c r="W1107" s="15" t="e">
        <f t="shared" si="35"/>
        <v>#DIV/0!</v>
      </c>
      <c r="X1107" s="16">
        <f>AVERAGEIFS(Data!F:F,Data!B:B,'DATA PREPPING'!$B$5,Data!A:A,'DATA PREPPING'!$B$18,Data!C:C,'DATA PREPPING'!T1107)</f>
        <v>19473</v>
      </c>
      <c r="Y1107" s="16">
        <f t="shared" si="36"/>
        <v>-19473</v>
      </c>
    </row>
    <row r="1108" spans="2:25" x14ac:dyDescent="0.2">
      <c r="B1108">
        <v>36986</v>
      </c>
      <c r="T1108" t="s">
        <v>48</v>
      </c>
      <c r="U1108" s="1">
        <f>SUMIFS(Data!E:E,Data!B:B,'DATA PREPPING'!$B$5,Data!A:A,'DATA PREPPING'!$B$18,Data!C:C,'DATA PREPPING'!T1108)</f>
        <v>32312</v>
      </c>
      <c r="W1108" s="15" t="e">
        <f t="shared" si="35"/>
        <v>#DIV/0!</v>
      </c>
      <c r="X1108" s="16">
        <f>AVERAGEIFS(Data!F:F,Data!B:B,'DATA PREPPING'!$B$5,Data!A:A,'DATA PREPPING'!$B$18,Data!C:C,'DATA PREPPING'!T1108)</f>
        <v>23041</v>
      </c>
      <c r="Y1108" s="16">
        <f t="shared" si="36"/>
        <v>-23041</v>
      </c>
    </row>
    <row r="1109" spans="2:25" x14ac:dyDescent="0.2">
      <c r="B1109">
        <v>21462</v>
      </c>
      <c r="T1109" t="s">
        <v>1</v>
      </c>
      <c r="U1109" s="1">
        <f>SUMIFS(Data!E:E,Data!B:B,'DATA PREPPING'!$B$5,Data!A:A,'DATA PREPPING'!$B$18,Data!C:C,'DATA PREPPING'!T1109)</f>
        <v>178057</v>
      </c>
      <c r="W1109" s="15" t="e">
        <f t="shared" si="35"/>
        <v>#DIV/0!</v>
      </c>
      <c r="X1109" s="16">
        <f>AVERAGEIFS(Data!F:F,Data!B:B,'DATA PREPPING'!$B$5,Data!A:A,'DATA PREPPING'!$B$18,Data!C:C,'DATA PREPPING'!T1109)</f>
        <v>18554</v>
      </c>
      <c r="Y1109" s="16">
        <f t="shared" si="36"/>
        <v>-18554</v>
      </c>
    </row>
    <row r="1110" spans="2:25" x14ac:dyDescent="0.2">
      <c r="B1110">
        <v>19193</v>
      </c>
      <c r="T1110" t="s">
        <v>2</v>
      </c>
      <c r="U1110" s="1">
        <f>SUMIFS(Data!E:E,Data!B:B,'DATA PREPPING'!$B$5,Data!A:A,'DATA PREPPING'!$B$18,Data!C:C,'DATA PREPPING'!T1110)</f>
        <v>274985</v>
      </c>
      <c r="W1110" s="15" t="e">
        <f t="shared" si="35"/>
        <v>#DIV/0!</v>
      </c>
      <c r="X1110" s="16">
        <f>AVERAGEIFS(Data!F:F,Data!B:B,'DATA PREPPING'!$B$5,Data!A:A,'DATA PREPPING'!$B$18,Data!C:C,'DATA PREPPING'!T1110)</f>
        <v>26810</v>
      </c>
      <c r="Y1110" s="16">
        <f t="shared" si="36"/>
        <v>-26810</v>
      </c>
    </row>
    <row r="1111" spans="2:25" x14ac:dyDescent="0.2">
      <c r="B1111">
        <v>21027</v>
      </c>
      <c r="T1111" t="s">
        <v>3</v>
      </c>
      <c r="U1111" s="1">
        <f>SUMIFS(Data!E:E,Data!B:B,'DATA PREPPING'!$B$5,Data!A:A,'DATA PREPPING'!$B$18,Data!C:C,'DATA PREPPING'!T1111)</f>
        <v>106295</v>
      </c>
      <c r="W1111" s="15" t="e">
        <f t="shared" si="35"/>
        <v>#DIV/0!</v>
      </c>
      <c r="X1111" s="16">
        <f>AVERAGEIFS(Data!F:F,Data!B:B,'DATA PREPPING'!$B$5,Data!A:A,'DATA PREPPING'!$B$18,Data!C:C,'DATA PREPPING'!T1111)</f>
        <v>18414</v>
      </c>
      <c r="Y1111" s="16">
        <f t="shared" si="36"/>
        <v>-18414</v>
      </c>
    </row>
    <row r="1112" spans="2:25" x14ac:dyDescent="0.2">
      <c r="B1112">
        <v>19310</v>
      </c>
      <c r="T1112" t="s">
        <v>4</v>
      </c>
      <c r="U1112" s="1">
        <f>SUMIFS(Data!E:E,Data!B:B,'DATA PREPPING'!$B$5,Data!A:A,'DATA PREPPING'!$B$18,Data!C:C,'DATA PREPPING'!T1112)</f>
        <v>1482600</v>
      </c>
      <c r="W1112" s="15" t="e">
        <f t="shared" si="35"/>
        <v>#DIV/0!</v>
      </c>
      <c r="X1112" s="16">
        <f>AVERAGEIFS(Data!F:F,Data!B:B,'DATA PREPPING'!$B$5,Data!A:A,'DATA PREPPING'!$B$18,Data!C:C,'DATA PREPPING'!T1112)</f>
        <v>36090</v>
      </c>
      <c r="Y1112" s="16">
        <f t="shared" si="36"/>
        <v>-36090</v>
      </c>
    </row>
    <row r="1113" spans="2:25" x14ac:dyDescent="0.2">
      <c r="B1113">
        <v>24338</v>
      </c>
      <c r="T1113" t="s">
        <v>5</v>
      </c>
      <c r="U1113" s="1">
        <f>SUMIFS(Data!E:E,Data!B:B,'DATA PREPPING'!$B$5,Data!A:A,'DATA PREPPING'!$B$18,Data!C:C,'DATA PREPPING'!T1113)</f>
        <v>271680</v>
      </c>
      <c r="W1113" s="15" t="e">
        <f t="shared" si="35"/>
        <v>#DIV/0!</v>
      </c>
      <c r="X1113" s="16">
        <f>AVERAGEIFS(Data!F:F,Data!B:B,'DATA PREPPING'!$B$5,Data!A:A,'DATA PREPPING'!$B$18,Data!C:C,'DATA PREPPING'!T1113)</f>
        <v>28424</v>
      </c>
      <c r="Y1113" s="16">
        <f t="shared" si="36"/>
        <v>-28424</v>
      </c>
    </row>
    <row r="1114" spans="2:25" x14ac:dyDescent="0.2">
      <c r="B1114">
        <v>22945</v>
      </c>
      <c r="T1114" t="s">
        <v>6</v>
      </c>
      <c r="U1114" s="1">
        <f>SUMIFS(Data!E:E,Data!B:B,'DATA PREPPING'!$B$5,Data!A:A,'DATA PREPPING'!$B$18,Data!C:C,'DATA PREPPING'!T1114)</f>
        <v>117365</v>
      </c>
      <c r="W1114" s="15" t="e">
        <f t="shared" si="35"/>
        <v>#DIV/0!</v>
      </c>
      <c r="X1114" s="16">
        <f>AVERAGEIFS(Data!F:F,Data!B:B,'DATA PREPPING'!$B$5,Data!A:A,'DATA PREPPING'!$B$18,Data!C:C,'DATA PREPPING'!T1114)</f>
        <v>26295</v>
      </c>
      <c r="Y1114" s="16">
        <f t="shared" si="36"/>
        <v>-26295</v>
      </c>
    </row>
    <row r="1115" spans="2:25" x14ac:dyDescent="0.2">
      <c r="B1115">
        <v>24733</v>
      </c>
      <c r="T1115" t="s">
        <v>7</v>
      </c>
      <c r="U1115" s="1">
        <f>SUMIFS(Data!E:E,Data!B:B,'DATA PREPPING'!$B$5,Data!A:A,'DATA PREPPING'!$B$18,Data!C:C,'DATA PREPPING'!T1115)</f>
        <v>41103</v>
      </c>
      <c r="W1115" s="15" t="e">
        <f t="shared" si="35"/>
        <v>#DIV/0!</v>
      </c>
      <c r="X1115" s="16">
        <f>AVERAGEIFS(Data!F:F,Data!B:B,'DATA PREPPING'!$B$5,Data!A:A,'DATA PREPPING'!$B$18,Data!C:C,'DATA PREPPING'!T1115)</f>
        <v>22228</v>
      </c>
      <c r="Y1115" s="16">
        <f t="shared" si="36"/>
        <v>-22228</v>
      </c>
    </row>
    <row r="1116" spans="2:25" x14ac:dyDescent="0.2">
      <c r="B1116">
        <v>19677</v>
      </c>
      <c r="T1116" t="s">
        <v>8</v>
      </c>
      <c r="U1116" s="1">
        <f>SUMIFS(Data!E:E,Data!B:B,'DATA PREPPING'!$B$5,Data!A:A,'DATA PREPPING'!$B$18,Data!C:C,'DATA PREPPING'!T1116)</f>
        <v>1007574</v>
      </c>
      <c r="W1116" s="15" t="e">
        <f t="shared" si="35"/>
        <v>#DIV/0!</v>
      </c>
      <c r="X1116" s="16">
        <f>AVERAGEIFS(Data!F:F,Data!B:B,'DATA PREPPING'!$B$5,Data!A:A,'DATA PREPPING'!$B$18,Data!C:C,'DATA PREPPING'!T1116)</f>
        <v>27709</v>
      </c>
      <c r="Y1116" s="16">
        <f t="shared" si="36"/>
        <v>-27709</v>
      </c>
    </row>
    <row r="1117" spans="2:25" x14ac:dyDescent="0.2">
      <c r="B1117">
        <v>18829</v>
      </c>
      <c r="T1117" t="s">
        <v>9</v>
      </c>
      <c r="U1117" s="1">
        <f>SUMIFS(Data!E:E,Data!B:B,'DATA PREPPING'!$B$5,Data!A:A,'DATA PREPPING'!$B$18,Data!C:C,'DATA PREPPING'!T1117)</f>
        <v>414059</v>
      </c>
      <c r="W1117" s="15" t="e">
        <f t="shared" si="35"/>
        <v>#DIV/0!</v>
      </c>
      <c r="X1117" s="16">
        <f>AVERAGEIFS(Data!F:F,Data!B:B,'DATA PREPPING'!$B$5,Data!A:A,'DATA PREPPING'!$B$18,Data!C:C,'DATA PREPPING'!T1117)</f>
        <v>22009</v>
      </c>
      <c r="Y1117" s="16">
        <f t="shared" si="36"/>
        <v>-22009</v>
      </c>
    </row>
    <row r="1118" spans="2:25" x14ac:dyDescent="0.2">
      <c r="B1118">
        <v>23771</v>
      </c>
      <c r="T1118" t="s">
        <v>10</v>
      </c>
      <c r="U1118" s="1">
        <f>SUMIFS(Data!E:E,Data!B:B,'DATA PREPPING'!$B$5,Data!A:A,'DATA PREPPING'!$B$18,Data!C:C,'DATA PREPPING'!T1118)</f>
        <v>74574</v>
      </c>
      <c r="W1118" s="15" t="e">
        <f t="shared" si="35"/>
        <v>#DIV/0!</v>
      </c>
      <c r="X1118" s="16">
        <f>AVERAGEIFS(Data!F:F,Data!B:B,'DATA PREPPING'!$B$5,Data!A:A,'DATA PREPPING'!$B$18,Data!C:C,'DATA PREPPING'!T1118)</f>
        <v>18637</v>
      </c>
      <c r="Y1118" s="16">
        <f t="shared" si="36"/>
        <v>-18637</v>
      </c>
    </row>
    <row r="1119" spans="2:25" x14ac:dyDescent="0.2">
      <c r="B1119">
        <v>23001</v>
      </c>
      <c r="T1119" t="s">
        <v>11</v>
      </c>
      <c r="U1119" s="1">
        <f>SUMIFS(Data!E:E,Data!B:B,'DATA PREPPING'!$B$5,Data!A:A,'DATA PREPPING'!$B$18,Data!C:C,'DATA PREPPING'!T1119)</f>
        <v>462216</v>
      </c>
      <c r="W1119" s="15" t="e">
        <f t="shared" si="35"/>
        <v>#DIV/0!</v>
      </c>
      <c r="X1119" s="16">
        <f>AVERAGEIFS(Data!F:F,Data!B:B,'DATA PREPPING'!$B$5,Data!A:A,'DATA PREPPING'!$B$18,Data!C:C,'DATA PREPPING'!T1119)</f>
        <v>25054</v>
      </c>
      <c r="Y1119" s="16">
        <f t="shared" si="36"/>
        <v>-25054</v>
      </c>
    </row>
    <row r="1120" spans="2:25" x14ac:dyDescent="0.2">
      <c r="B1120">
        <v>21580</v>
      </c>
      <c r="T1120" t="s">
        <v>12</v>
      </c>
      <c r="U1120" s="1">
        <f>SUMIFS(Data!E:E,Data!B:B,'DATA PREPPING'!$B$5,Data!A:A,'DATA PREPPING'!$B$18,Data!C:C,'DATA PREPPING'!T1120)</f>
        <v>263892</v>
      </c>
      <c r="W1120" s="15" t="e">
        <f t="shared" si="35"/>
        <v>#DIV/0!</v>
      </c>
      <c r="X1120" s="16">
        <f>AVERAGEIFS(Data!F:F,Data!B:B,'DATA PREPPING'!$B$5,Data!A:A,'DATA PREPPING'!$B$18,Data!C:C,'DATA PREPPING'!T1120)</f>
        <v>20493</v>
      </c>
      <c r="Y1120" s="16">
        <f t="shared" si="36"/>
        <v>-20493</v>
      </c>
    </row>
    <row r="1121" spans="2:25" x14ac:dyDescent="0.2">
      <c r="B1121">
        <v>26068</v>
      </c>
      <c r="T1121" t="s">
        <v>13</v>
      </c>
      <c r="U1121" s="1">
        <f>SUMIFS(Data!E:E,Data!B:B,'DATA PREPPING'!$B$5,Data!A:A,'DATA PREPPING'!$B$18,Data!C:C,'DATA PREPPING'!T1121)</f>
        <v>118383</v>
      </c>
      <c r="W1121" s="15" t="e">
        <f t="shared" si="35"/>
        <v>#DIV/0!</v>
      </c>
      <c r="X1121" s="16">
        <f>AVERAGEIFS(Data!F:F,Data!B:B,'DATA PREPPING'!$B$5,Data!A:A,'DATA PREPPING'!$B$18,Data!C:C,'DATA PREPPING'!T1121)</f>
        <v>18002</v>
      </c>
      <c r="Y1121" s="16">
        <f t="shared" si="36"/>
        <v>-18002</v>
      </c>
    </row>
    <row r="1122" spans="2:25" x14ac:dyDescent="0.2">
      <c r="B1122">
        <v>22634</v>
      </c>
      <c r="T1122" t="s">
        <v>14</v>
      </c>
      <c r="U1122" s="1">
        <f>SUMIFS(Data!E:E,Data!B:B,'DATA PREPPING'!$B$5,Data!A:A,'DATA PREPPING'!$B$18,Data!C:C,'DATA PREPPING'!T1122)</f>
        <v>110526</v>
      </c>
      <c r="W1122" s="15" t="e">
        <f t="shared" si="35"/>
        <v>#DIV/0!</v>
      </c>
      <c r="X1122" s="16">
        <f>AVERAGEIFS(Data!F:F,Data!B:B,'DATA PREPPING'!$B$5,Data!A:A,'DATA PREPPING'!$B$18,Data!C:C,'DATA PREPPING'!T1122)</f>
        <v>18088</v>
      </c>
      <c r="Y1122" s="16">
        <f t="shared" si="36"/>
        <v>-18088</v>
      </c>
    </row>
    <row r="1123" spans="2:25" x14ac:dyDescent="0.2">
      <c r="B1123">
        <v>26657</v>
      </c>
      <c r="T1123" t="s">
        <v>15</v>
      </c>
      <c r="U1123" s="1">
        <f>SUMIFS(Data!E:E,Data!B:B,'DATA PREPPING'!$B$5,Data!A:A,'DATA PREPPING'!$B$18,Data!C:C,'DATA PREPPING'!T1123)</f>
        <v>165335</v>
      </c>
      <c r="W1123" s="15" t="e">
        <f t="shared" si="35"/>
        <v>#DIV/0!</v>
      </c>
      <c r="X1123" s="16">
        <f>AVERAGEIFS(Data!F:F,Data!B:B,'DATA PREPPING'!$B$5,Data!A:A,'DATA PREPPING'!$B$18,Data!C:C,'DATA PREPPING'!T1123)</f>
        <v>19522</v>
      </c>
      <c r="Y1123" s="16">
        <f t="shared" si="36"/>
        <v>-19522</v>
      </c>
    </row>
    <row r="1124" spans="2:25" x14ac:dyDescent="0.2">
      <c r="B1124">
        <v>18945</v>
      </c>
      <c r="T1124" t="s">
        <v>16</v>
      </c>
      <c r="U1124" s="1">
        <f>SUMIFS(Data!E:E,Data!B:B,'DATA PREPPING'!$B$5,Data!A:A,'DATA PREPPING'!$B$18,Data!C:C,'DATA PREPPING'!T1124)</f>
        <v>188383</v>
      </c>
      <c r="W1124" s="15" t="e">
        <f t="shared" si="35"/>
        <v>#DIV/0!</v>
      </c>
      <c r="X1124" s="16">
        <f>AVERAGEIFS(Data!F:F,Data!B:B,'DATA PREPPING'!$B$5,Data!A:A,'DATA PREPPING'!$B$18,Data!C:C,'DATA PREPPING'!T1124)</f>
        <v>22216</v>
      </c>
      <c r="Y1124" s="16">
        <f t="shared" si="36"/>
        <v>-22216</v>
      </c>
    </row>
    <row r="1125" spans="2:25" x14ac:dyDescent="0.2">
      <c r="B1125">
        <v>19473</v>
      </c>
      <c r="T1125" t="s">
        <v>17</v>
      </c>
      <c r="U1125" s="1">
        <f>SUMIFS(Data!E:E,Data!B:B,'DATA PREPPING'!$B$5,Data!A:A,'DATA PREPPING'!$B$18,Data!C:C,'DATA PREPPING'!T1125)</f>
        <v>51781</v>
      </c>
      <c r="W1125" s="15" t="e">
        <f t="shared" si="35"/>
        <v>#DIV/0!</v>
      </c>
      <c r="X1125" s="16">
        <f>AVERAGEIFS(Data!F:F,Data!B:B,'DATA PREPPING'!$B$5,Data!A:A,'DATA PREPPING'!$B$18,Data!C:C,'DATA PREPPING'!T1125)</f>
        <v>25112</v>
      </c>
      <c r="Y1125" s="16">
        <f t="shared" si="36"/>
        <v>-25112</v>
      </c>
    </row>
    <row r="1126" spans="2:25" x14ac:dyDescent="0.2">
      <c r="B1126">
        <v>23041</v>
      </c>
      <c r="T1126" t="s">
        <v>18</v>
      </c>
      <c r="U1126" s="1">
        <f>SUMIFS(Data!E:E,Data!B:B,'DATA PREPPING'!$B$5,Data!A:A,'DATA PREPPING'!$B$18,Data!C:C,'DATA PREPPING'!T1126)</f>
        <v>210848</v>
      </c>
      <c r="W1126" s="15" t="e">
        <f t="shared" si="35"/>
        <v>#DIV/0!</v>
      </c>
      <c r="X1126" s="16">
        <f>AVERAGEIFS(Data!F:F,Data!B:B,'DATA PREPPING'!$B$5,Data!A:A,'DATA PREPPING'!$B$18,Data!C:C,'DATA PREPPING'!T1126)</f>
        <v>26383</v>
      </c>
      <c r="Y1126" s="16">
        <f t="shared" si="36"/>
        <v>-26383</v>
      </c>
    </row>
    <row r="1127" spans="2:25" x14ac:dyDescent="0.2">
      <c r="B1127">
        <v>18554</v>
      </c>
      <c r="T1127" t="s">
        <v>19</v>
      </c>
      <c r="U1127" s="1">
        <f>SUMIFS(Data!E:E,Data!B:B,'DATA PREPPING'!$B$5,Data!A:A,'DATA PREPPING'!$B$18,Data!C:C,'DATA PREPPING'!T1127)</f>
        <v>262049</v>
      </c>
      <c r="W1127" s="15" t="e">
        <f t="shared" si="35"/>
        <v>#DIV/0!</v>
      </c>
      <c r="X1127" s="16">
        <f>AVERAGEIFS(Data!F:F,Data!B:B,'DATA PREPPING'!$B$5,Data!A:A,'DATA PREPPING'!$B$18,Data!C:C,'DATA PREPPING'!T1127)</f>
        <v>30457</v>
      </c>
      <c r="Y1127" s="16">
        <f t="shared" si="36"/>
        <v>-30457</v>
      </c>
    </row>
    <row r="1128" spans="2:25" x14ac:dyDescent="0.2">
      <c r="B1128">
        <v>26810</v>
      </c>
      <c r="T1128" t="s">
        <v>20</v>
      </c>
      <c r="U1128" s="1">
        <f>SUMIFS(Data!E:E,Data!B:B,'DATA PREPPING'!$B$5,Data!A:A,'DATA PREPPING'!$B$18,Data!C:C,'DATA PREPPING'!T1128)</f>
        <v>323435</v>
      </c>
      <c r="W1128" s="15" t="e">
        <f t="shared" si="35"/>
        <v>#DIV/0!</v>
      </c>
      <c r="X1128" s="16">
        <f>AVERAGEIFS(Data!F:F,Data!B:B,'DATA PREPPING'!$B$5,Data!A:A,'DATA PREPPING'!$B$18,Data!C:C,'DATA PREPPING'!T1128)</f>
        <v>22254</v>
      </c>
      <c r="Y1128" s="16">
        <f t="shared" si="36"/>
        <v>-22254</v>
      </c>
    </row>
    <row r="1129" spans="2:25" x14ac:dyDescent="0.2">
      <c r="B1129">
        <v>18414</v>
      </c>
      <c r="T1129" t="s">
        <v>21</v>
      </c>
      <c r="U1129" s="1">
        <f>SUMIFS(Data!E:E,Data!B:B,'DATA PREPPING'!$B$5,Data!A:A,'DATA PREPPING'!$B$18,Data!C:C,'DATA PREPPING'!T1129)</f>
        <v>204519</v>
      </c>
      <c r="W1129" s="15" t="e">
        <f t="shared" si="35"/>
        <v>#DIV/0!</v>
      </c>
      <c r="X1129" s="16">
        <f>AVERAGEIFS(Data!F:F,Data!B:B,'DATA PREPPING'!$B$5,Data!A:A,'DATA PREPPING'!$B$18,Data!C:C,'DATA PREPPING'!T1129)</f>
        <v>24167</v>
      </c>
      <c r="Y1129" s="16">
        <f t="shared" si="36"/>
        <v>-24167</v>
      </c>
    </row>
    <row r="1130" spans="2:25" x14ac:dyDescent="0.2">
      <c r="B1130">
        <v>36090</v>
      </c>
      <c r="T1130" t="s">
        <v>22</v>
      </c>
      <c r="U1130" s="1">
        <f>SUMIFS(Data!E:E,Data!B:B,'DATA PREPPING'!$B$5,Data!A:A,'DATA PREPPING'!$B$18,Data!C:C,'DATA PREPPING'!T1130)</f>
        <v>118107</v>
      </c>
      <c r="W1130" s="15" t="e">
        <f t="shared" si="35"/>
        <v>#DIV/0!</v>
      </c>
      <c r="X1130" s="16">
        <f>AVERAGEIFS(Data!F:F,Data!B:B,'DATA PREPPING'!$B$5,Data!A:A,'DATA PREPPING'!$B$18,Data!C:C,'DATA PREPPING'!T1130)</f>
        <v>18380</v>
      </c>
      <c r="Y1130" s="16">
        <f t="shared" si="36"/>
        <v>-18380</v>
      </c>
    </row>
    <row r="1131" spans="2:25" x14ac:dyDescent="0.2">
      <c r="B1131">
        <v>28424</v>
      </c>
      <c r="T1131" t="s">
        <v>23</v>
      </c>
      <c r="U1131" s="1">
        <f>SUMIFS(Data!E:E,Data!B:B,'DATA PREPPING'!$B$5,Data!A:A,'DATA PREPPING'!$B$18,Data!C:C,'DATA PREPPING'!T1131)</f>
        <v>253244</v>
      </c>
      <c r="W1131" s="15" t="e">
        <f t="shared" si="35"/>
        <v>#DIV/0!</v>
      </c>
      <c r="X1131" s="16">
        <f>AVERAGEIFS(Data!F:F,Data!B:B,'DATA PREPPING'!$B$5,Data!A:A,'DATA PREPPING'!$B$18,Data!C:C,'DATA PREPPING'!T1131)</f>
        <v>22154</v>
      </c>
      <c r="Y1131" s="16">
        <f t="shared" si="36"/>
        <v>-22154</v>
      </c>
    </row>
    <row r="1132" spans="2:25" x14ac:dyDescent="0.2">
      <c r="B1132">
        <v>26295</v>
      </c>
      <c r="T1132" t="s">
        <v>24</v>
      </c>
      <c r="U1132" s="1">
        <f>SUMIFS(Data!E:E,Data!B:B,'DATA PREPPING'!$B$5,Data!A:A,'DATA PREPPING'!$B$18,Data!C:C,'DATA PREPPING'!T1132)</f>
        <v>58811</v>
      </c>
      <c r="W1132" s="15" t="e">
        <f t="shared" si="35"/>
        <v>#DIV/0!</v>
      </c>
      <c r="X1132" s="16">
        <f>AVERAGEIFS(Data!F:F,Data!B:B,'DATA PREPPING'!$B$5,Data!A:A,'DATA PREPPING'!$B$18,Data!C:C,'DATA PREPPING'!T1132)</f>
        <v>21078</v>
      </c>
      <c r="Y1132" s="16">
        <f t="shared" si="36"/>
        <v>-21078</v>
      </c>
    </row>
    <row r="1133" spans="2:25" x14ac:dyDescent="0.2">
      <c r="B1133">
        <v>22228</v>
      </c>
      <c r="T1133" t="s">
        <v>25</v>
      </c>
      <c r="U1133" s="1">
        <f>SUMIFS(Data!E:E,Data!B:B,'DATA PREPPING'!$B$5,Data!A:A,'DATA PREPPING'!$B$18,Data!C:C,'DATA PREPPING'!T1133)</f>
        <v>79529</v>
      </c>
      <c r="W1133" s="15" t="e">
        <f t="shared" si="35"/>
        <v>#DIV/0!</v>
      </c>
      <c r="X1133" s="16">
        <f>AVERAGEIFS(Data!F:F,Data!B:B,'DATA PREPPING'!$B$5,Data!A:A,'DATA PREPPING'!$B$18,Data!C:C,'DATA PREPPING'!T1133)</f>
        <v>18131</v>
      </c>
      <c r="Y1133" s="16">
        <f t="shared" si="36"/>
        <v>-18131</v>
      </c>
    </row>
    <row r="1134" spans="2:25" x14ac:dyDescent="0.2">
      <c r="B1134">
        <v>27709</v>
      </c>
      <c r="T1134" t="s">
        <v>26</v>
      </c>
      <c r="U1134" s="1">
        <f>SUMIFS(Data!E:E,Data!B:B,'DATA PREPPING'!$B$5,Data!A:A,'DATA PREPPING'!$B$18,Data!C:C,'DATA PREPPING'!T1134)</f>
        <v>255447</v>
      </c>
      <c r="W1134" s="15" t="e">
        <f t="shared" si="35"/>
        <v>#DIV/0!</v>
      </c>
      <c r="X1134" s="16">
        <f>AVERAGEIFS(Data!F:F,Data!B:B,'DATA PREPPING'!$B$5,Data!A:A,'DATA PREPPING'!$B$18,Data!C:C,'DATA PREPPING'!T1134)</f>
        <v>34061</v>
      </c>
      <c r="Y1134" s="16">
        <f t="shared" si="36"/>
        <v>-34061</v>
      </c>
    </row>
    <row r="1135" spans="2:25" x14ac:dyDescent="0.2">
      <c r="B1135">
        <v>22009</v>
      </c>
      <c r="T1135" t="s">
        <v>27</v>
      </c>
      <c r="U1135" s="1">
        <f>SUMIFS(Data!E:E,Data!B:B,'DATA PREPPING'!$B$5,Data!A:A,'DATA PREPPING'!$B$18,Data!C:C,'DATA PREPPING'!T1135)</f>
        <v>57132</v>
      </c>
      <c r="W1135" s="15" t="e">
        <f t="shared" si="35"/>
        <v>#DIV/0!</v>
      </c>
      <c r="X1135" s="16">
        <f>AVERAGEIFS(Data!F:F,Data!B:B,'DATA PREPPING'!$B$5,Data!A:A,'DATA PREPPING'!$B$18,Data!C:C,'DATA PREPPING'!T1135)</f>
        <v>24729</v>
      </c>
      <c r="Y1135" s="16">
        <f t="shared" si="36"/>
        <v>-24729</v>
      </c>
    </row>
    <row r="1136" spans="2:25" x14ac:dyDescent="0.2">
      <c r="B1136">
        <v>18637</v>
      </c>
      <c r="T1136" t="s">
        <v>28</v>
      </c>
      <c r="U1136" s="1">
        <f>SUMIFS(Data!E:E,Data!B:B,'DATA PREPPING'!$B$5,Data!A:A,'DATA PREPPING'!$B$18,Data!C:C,'DATA PREPPING'!T1136)</f>
        <v>281546</v>
      </c>
      <c r="W1136" s="15" t="e">
        <f t="shared" si="35"/>
        <v>#DIV/0!</v>
      </c>
      <c r="X1136" s="16">
        <f>AVERAGEIFS(Data!F:F,Data!B:B,'DATA PREPPING'!$B$5,Data!A:A,'DATA PREPPING'!$B$18,Data!C:C,'DATA PREPPING'!T1136)</f>
        <v>28639</v>
      </c>
      <c r="Y1136" s="16">
        <f t="shared" si="36"/>
        <v>-28639</v>
      </c>
    </row>
    <row r="1137" spans="2:25" x14ac:dyDescent="0.2">
      <c r="B1137">
        <v>25054</v>
      </c>
      <c r="T1137" t="s">
        <v>29</v>
      </c>
      <c r="U1137" s="1">
        <f>SUMIFS(Data!E:E,Data!B:B,'DATA PREPPING'!$B$5,Data!A:A,'DATA PREPPING'!$B$18,Data!C:C,'DATA PREPPING'!T1137)</f>
        <v>78539</v>
      </c>
      <c r="W1137" s="15" t="e">
        <f t="shared" si="35"/>
        <v>#DIV/0!</v>
      </c>
      <c r="X1137" s="16">
        <f>AVERAGEIFS(Data!F:F,Data!B:B,'DATA PREPPING'!$B$5,Data!A:A,'DATA PREPPING'!$B$18,Data!C:C,'DATA PREPPING'!T1137)</f>
        <v>19988</v>
      </c>
      <c r="Y1137" s="16">
        <f t="shared" si="36"/>
        <v>-19988</v>
      </c>
    </row>
    <row r="1138" spans="2:25" x14ac:dyDescent="0.2">
      <c r="B1138">
        <v>20493</v>
      </c>
      <c r="T1138" t="s">
        <v>30</v>
      </c>
      <c r="U1138" s="1">
        <f>SUMIFS(Data!E:E,Data!B:B,'DATA PREPPING'!$B$5,Data!A:A,'DATA PREPPING'!$B$18,Data!C:C,'DATA PREPPING'!T1138)</f>
        <v>632760</v>
      </c>
      <c r="W1138" s="15" t="e">
        <f t="shared" si="35"/>
        <v>#DIV/0!</v>
      </c>
      <c r="X1138" s="16">
        <f>AVERAGEIFS(Data!F:F,Data!B:B,'DATA PREPPING'!$B$5,Data!A:A,'DATA PREPPING'!$B$18,Data!C:C,'DATA PREPPING'!T1138)</f>
        <v>36986</v>
      </c>
      <c r="Y1138" s="16">
        <f t="shared" si="36"/>
        <v>-36986</v>
      </c>
    </row>
    <row r="1139" spans="2:25" x14ac:dyDescent="0.2">
      <c r="B1139">
        <v>18002</v>
      </c>
      <c r="T1139" t="s">
        <v>31</v>
      </c>
      <c r="U1139" s="1">
        <f>SUMIFS(Data!E:E,Data!B:B,'DATA PREPPING'!$B$5,Data!A:A,'DATA PREPPING'!$B$18,Data!C:C,'DATA PREPPING'!T1139)</f>
        <v>420420</v>
      </c>
      <c r="W1139" s="15" t="e">
        <f t="shared" si="35"/>
        <v>#DIV/0!</v>
      </c>
      <c r="X1139" s="16">
        <f>AVERAGEIFS(Data!F:F,Data!B:B,'DATA PREPPING'!$B$5,Data!A:A,'DATA PREPPING'!$B$18,Data!C:C,'DATA PREPPING'!T1139)</f>
        <v>21462</v>
      </c>
      <c r="Y1139" s="16">
        <f t="shared" si="36"/>
        <v>-21462</v>
      </c>
    </row>
    <row r="1140" spans="2:25" x14ac:dyDescent="0.2">
      <c r="B1140">
        <v>18088</v>
      </c>
      <c r="T1140" t="s">
        <v>32</v>
      </c>
      <c r="U1140" s="1">
        <f>SUMIFS(Data!E:E,Data!B:B,'DATA PREPPING'!$B$5,Data!A:A,'DATA PREPPING'!$B$18,Data!C:C,'DATA PREPPING'!T1140)</f>
        <v>34228</v>
      </c>
      <c r="W1140" s="15" t="e">
        <f t="shared" si="35"/>
        <v>#DIV/0!</v>
      </c>
      <c r="X1140" s="16">
        <f>AVERAGEIFS(Data!F:F,Data!B:B,'DATA PREPPING'!$B$5,Data!A:A,'DATA PREPPING'!$B$18,Data!C:C,'DATA PREPPING'!T1140)</f>
        <v>19193</v>
      </c>
      <c r="Y1140" s="16">
        <f t="shared" si="36"/>
        <v>-19193</v>
      </c>
    </row>
    <row r="1141" spans="2:25" x14ac:dyDescent="0.2">
      <c r="B1141">
        <v>19522</v>
      </c>
      <c r="T1141" t="s">
        <v>33</v>
      </c>
      <c r="U1141" s="1">
        <f>SUMIFS(Data!E:E,Data!B:B,'DATA PREPPING'!$B$5,Data!A:A,'DATA PREPPING'!$B$18,Data!C:C,'DATA PREPPING'!T1141)</f>
        <v>466069</v>
      </c>
      <c r="W1141" s="15" t="e">
        <f t="shared" si="35"/>
        <v>#DIV/0!</v>
      </c>
      <c r="X1141" s="16">
        <f>AVERAGEIFS(Data!F:F,Data!B:B,'DATA PREPPING'!$B$5,Data!A:A,'DATA PREPPING'!$B$18,Data!C:C,'DATA PREPPING'!T1141)</f>
        <v>21027</v>
      </c>
      <c r="Y1141" s="16">
        <f t="shared" si="36"/>
        <v>-21027</v>
      </c>
    </row>
    <row r="1142" spans="2:25" x14ac:dyDescent="0.2">
      <c r="B1142">
        <v>22216</v>
      </c>
      <c r="T1142" t="s">
        <v>34</v>
      </c>
      <c r="U1142" s="1">
        <f>SUMIFS(Data!E:E,Data!B:B,'DATA PREPPING'!$B$5,Data!A:A,'DATA PREPPING'!$B$18,Data!C:C,'DATA PREPPING'!T1142)</f>
        <v>156230</v>
      </c>
      <c r="W1142" s="15" t="e">
        <f t="shared" si="35"/>
        <v>#DIV/0!</v>
      </c>
      <c r="X1142" s="16">
        <f>AVERAGEIFS(Data!F:F,Data!B:B,'DATA PREPPING'!$B$5,Data!A:A,'DATA PREPPING'!$B$18,Data!C:C,'DATA PREPPING'!T1142)</f>
        <v>19310</v>
      </c>
      <c r="Y1142" s="16">
        <f t="shared" si="36"/>
        <v>-19310</v>
      </c>
    </row>
    <row r="1143" spans="2:25" x14ac:dyDescent="0.2">
      <c r="B1143">
        <v>25112</v>
      </c>
      <c r="T1143" t="s">
        <v>35</v>
      </c>
      <c r="U1143" s="1">
        <f>SUMIFS(Data!E:E,Data!B:B,'DATA PREPPING'!$B$5,Data!A:A,'DATA PREPPING'!$B$18,Data!C:C,'DATA PREPPING'!T1143)</f>
        <v>161570</v>
      </c>
      <c r="W1143" s="15" t="e">
        <f t="shared" si="35"/>
        <v>#DIV/0!</v>
      </c>
      <c r="X1143" s="16">
        <f>AVERAGEIFS(Data!F:F,Data!B:B,'DATA PREPPING'!$B$5,Data!A:A,'DATA PREPPING'!$B$18,Data!C:C,'DATA PREPPING'!T1143)</f>
        <v>24338</v>
      </c>
      <c r="Y1143" s="16">
        <f t="shared" si="36"/>
        <v>-24338</v>
      </c>
    </row>
    <row r="1144" spans="2:25" x14ac:dyDescent="0.2">
      <c r="B1144">
        <v>26383</v>
      </c>
      <c r="T1144" t="s">
        <v>36</v>
      </c>
      <c r="U1144" s="1">
        <f>SUMIFS(Data!E:E,Data!B:B,'DATA PREPPING'!$B$5,Data!A:A,'DATA PREPPING'!$B$18,Data!C:C,'DATA PREPPING'!T1144)</f>
        <v>424092</v>
      </c>
      <c r="W1144" s="15" t="e">
        <f t="shared" si="35"/>
        <v>#DIV/0!</v>
      </c>
      <c r="X1144" s="16">
        <f>AVERAGEIFS(Data!F:F,Data!B:B,'DATA PREPPING'!$B$5,Data!A:A,'DATA PREPPING'!$B$18,Data!C:C,'DATA PREPPING'!T1144)</f>
        <v>22945</v>
      </c>
      <c r="Y1144" s="16">
        <f t="shared" si="36"/>
        <v>-22945</v>
      </c>
    </row>
    <row r="1145" spans="2:25" x14ac:dyDescent="0.2">
      <c r="B1145">
        <v>30457</v>
      </c>
      <c r="T1145" t="s">
        <v>37</v>
      </c>
      <c r="U1145" s="1">
        <f>SUMIFS(Data!E:E,Data!B:B,'DATA PREPPING'!$B$5,Data!A:A,'DATA PREPPING'!$B$18,Data!C:C,'DATA PREPPING'!T1145)</f>
        <v>44621</v>
      </c>
      <c r="W1145" s="15" t="e">
        <f t="shared" si="35"/>
        <v>#DIV/0!</v>
      </c>
      <c r="X1145" s="16">
        <f>AVERAGEIFS(Data!F:F,Data!B:B,'DATA PREPPING'!$B$5,Data!A:A,'DATA PREPPING'!$B$18,Data!C:C,'DATA PREPPING'!T1145)</f>
        <v>24733</v>
      </c>
      <c r="Y1145" s="16">
        <f t="shared" si="36"/>
        <v>-24733</v>
      </c>
    </row>
    <row r="1146" spans="2:25" x14ac:dyDescent="0.2">
      <c r="B1146">
        <v>22254</v>
      </c>
      <c r="T1146" t="s">
        <v>38</v>
      </c>
      <c r="U1146" s="1">
        <f>SUMIFS(Data!E:E,Data!B:B,'DATA PREPPING'!$B$5,Data!A:A,'DATA PREPPING'!$B$18,Data!C:C,'DATA PREPPING'!T1146)</f>
        <v>226959</v>
      </c>
      <c r="W1146" s="15" t="e">
        <f t="shared" si="35"/>
        <v>#DIV/0!</v>
      </c>
      <c r="X1146" s="16">
        <f>AVERAGEIFS(Data!F:F,Data!B:B,'DATA PREPPING'!$B$5,Data!A:A,'DATA PREPPING'!$B$18,Data!C:C,'DATA PREPPING'!T1146)</f>
        <v>19677</v>
      </c>
      <c r="Y1146" s="16">
        <f t="shared" si="36"/>
        <v>-19677</v>
      </c>
    </row>
    <row r="1147" spans="2:25" x14ac:dyDescent="0.2">
      <c r="B1147">
        <v>24167</v>
      </c>
      <c r="T1147" t="s">
        <v>39</v>
      </c>
      <c r="U1147" s="1">
        <f>SUMIFS(Data!E:E,Data!B:B,'DATA PREPPING'!$B$5,Data!A:A,'DATA PREPPING'!$B$18,Data!C:C,'DATA PREPPING'!T1147)</f>
        <v>41000</v>
      </c>
      <c r="W1147" s="15" t="e">
        <f t="shared" si="35"/>
        <v>#DIV/0!</v>
      </c>
      <c r="X1147" s="16">
        <f>AVERAGEIFS(Data!F:F,Data!B:B,'DATA PREPPING'!$B$5,Data!A:A,'DATA PREPPING'!$B$18,Data!C:C,'DATA PREPPING'!T1147)</f>
        <v>18829</v>
      </c>
      <c r="Y1147" s="16">
        <f t="shared" si="36"/>
        <v>-18829</v>
      </c>
    </row>
    <row r="1148" spans="2:25" x14ac:dyDescent="0.2">
      <c r="B1148">
        <v>18380</v>
      </c>
      <c r="T1148" t="s">
        <v>40</v>
      </c>
      <c r="U1148" s="1">
        <f>SUMIFS(Data!E:E,Data!B:B,'DATA PREPPING'!$B$5,Data!A:A,'DATA PREPPING'!$B$18,Data!C:C,'DATA PREPPING'!T1148)</f>
        <v>293033</v>
      </c>
      <c r="W1148" s="15" t="e">
        <f t="shared" si="35"/>
        <v>#DIV/0!</v>
      </c>
      <c r="X1148" s="16">
        <f>AVERAGEIFS(Data!F:F,Data!B:B,'DATA PREPPING'!$B$5,Data!A:A,'DATA PREPPING'!$B$18,Data!C:C,'DATA PREPPING'!T1148)</f>
        <v>23771</v>
      </c>
      <c r="Y1148" s="16">
        <f t="shared" si="36"/>
        <v>-23771</v>
      </c>
    </row>
    <row r="1149" spans="2:25" x14ac:dyDescent="0.2">
      <c r="B1149">
        <v>22154</v>
      </c>
      <c r="T1149" t="s">
        <v>41</v>
      </c>
      <c r="U1149" s="1">
        <f>SUMIFS(Data!E:E,Data!B:B,'DATA PREPPING'!$B$5,Data!A:A,'DATA PREPPING'!$B$18,Data!C:C,'DATA PREPPING'!T1149)</f>
        <v>1178456</v>
      </c>
      <c r="W1149" s="15" t="e">
        <f t="shared" si="35"/>
        <v>#DIV/0!</v>
      </c>
      <c r="X1149" s="16">
        <f>AVERAGEIFS(Data!F:F,Data!B:B,'DATA PREPPING'!$B$5,Data!A:A,'DATA PREPPING'!$B$18,Data!C:C,'DATA PREPPING'!T1149)</f>
        <v>23001</v>
      </c>
      <c r="Y1149" s="16">
        <f t="shared" si="36"/>
        <v>-23001</v>
      </c>
    </row>
    <row r="1150" spans="2:25" x14ac:dyDescent="0.2">
      <c r="B1150">
        <v>21078</v>
      </c>
      <c r="T1150" t="s">
        <v>42</v>
      </c>
      <c r="U1150" s="1">
        <f>SUMIFS(Data!E:E,Data!B:B,'DATA PREPPING'!$B$5,Data!A:A,'DATA PREPPING'!$B$18,Data!C:C,'DATA PREPPING'!T1150)</f>
        <v>133375</v>
      </c>
      <c r="W1150" s="15" t="e">
        <f t="shared" si="35"/>
        <v>#DIV/0!</v>
      </c>
      <c r="X1150" s="16">
        <f>AVERAGEIFS(Data!F:F,Data!B:B,'DATA PREPPING'!$B$5,Data!A:A,'DATA PREPPING'!$B$18,Data!C:C,'DATA PREPPING'!T1150)</f>
        <v>21580</v>
      </c>
      <c r="Y1150" s="16">
        <f t="shared" si="36"/>
        <v>-21580</v>
      </c>
    </row>
    <row r="1151" spans="2:25" x14ac:dyDescent="0.2">
      <c r="B1151">
        <v>18131</v>
      </c>
      <c r="T1151" t="s">
        <v>43</v>
      </c>
      <c r="U1151" s="1">
        <f>SUMIFS(Data!E:E,Data!B:B,'DATA PREPPING'!$B$5,Data!A:A,'DATA PREPPING'!$B$18,Data!C:C,'DATA PREPPING'!T1151)</f>
        <v>25985</v>
      </c>
      <c r="W1151" s="15" t="e">
        <f t="shared" si="35"/>
        <v>#DIV/0!</v>
      </c>
      <c r="X1151" s="16">
        <f>AVERAGEIFS(Data!F:F,Data!B:B,'DATA PREPPING'!$B$5,Data!A:A,'DATA PREPPING'!$B$18,Data!C:C,'DATA PREPPING'!T1151)</f>
        <v>26068</v>
      </c>
      <c r="Y1151" s="16">
        <f t="shared" si="36"/>
        <v>-26068</v>
      </c>
    </row>
    <row r="1152" spans="2:25" x14ac:dyDescent="0.2">
      <c r="B1152">
        <v>34061</v>
      </c>
      <c r="T1152" t="s">
        <v>44</v>
      </c>
      <c r="U1152" s="1">
        <f>SUMIFS(Data!E:E,Data!B:B,'DATA PREPPING'!$B$5,Data!A:A,'DATA PREPPING'!$B$18,Data!C:C,'DATA PREPPING'!T1152)</f>
        <v>322216</v>
      </c>
      <c r="W1152" s="15" t="e">
        <f t="shared" si="35"/>
        <v>#DIV/0!</v>
      </c>
      <c r="X1152" s="16">
        <f>AVERAGEIFS(Data!F:F,Data!B:B,'DATA PREPPING'!$B$5,Data!A:A,'DATA PREPPING'!$B$18,Data!C:C,'DATA PREPPING'!T1152)</f>
        <v>22634</v>
      </c>
      <c r="Y1152" s="16">
        <f t="shared" si="36"/>
        <v>-22634</v>
      </c>
    </row>
    <row r="1153" spans="2:25" x14ac:dyDescent="0.2">
      <c r="B1153">
        <v>24729</v>
      </c>
      <c r="T1153" t="s">
        <v>45</v>
      </c>
      <c r="U1153" s="1">
        <f>SUMIFS(Data!E:E,Data!B:B,'DATA PREPPING'!$B$5,Data!A:A,'DATA PREPPING'!$B$18,Data!C:C,'DATA PREPPING'!T1153)</f>
        <v>255412</v>
      </c>
      <c r="W1153" s="15" t="e">
        <f t="shared" si="35"/>
        <v>#DIV/0!</v>
      </c>
      <c r="X1153" s="16">
        <f>AVERAGEIFS(Data!F:F,Data!B:B,'DATA PREPPING'!$B$5,Data!A:A,'DATA PREPPING'!$B$18,Data!C:C,'DATA PREPPING'!T1153)</f>
        <v>26657</v>
      </c>
      <c r="Y1153" s="16">
        <f t="shared" si="36"/>
        <v>-26657</v>
      </c>
    </row>
    <row r="1154" spans="2:25" x14ac:dyDescent="0.2">
      <c r="B1154">
        <v>28639</v>
      </c>
      <c r="T1154" t="s">
        <v>46</v>
      </c>
      <c r="U1154" s="1">
        <f>SUMIFS(Data!E:E,Data!B:B,'DATA PREPPING'!$B$5,Data!A:A,'DATA PREPPING'!$B$18,Data!C:C,'DATA PREPPING'!T1154)</f>
        <v>61253</v>
      </c>
      <c r="W1154" s="15" t="e">
        <f t="shared" si="35"/>
        <v>#DIV/0!</v>
      </c>
      <c r="X1154" s="16">
        <f>AVERAGEIFS(Data!F:F,Data!B:B,'DATA PREPPING'!$B$5,Data!A:A,'DATA PREPPING'!$B$18,Data!C:C,'DATA PREPPING'!T1154)</f>
        <v>18945</v>
      </c>
      <c r="Y1154" s="16">
        <f t="shared" si="36"/>
        <v>-18945</v>
      </c>
    </row>
    <row r="1155" spans="2:25" x14ac:dyDescent="0.2">
      <c r="B1155">
        <v>19988</v>
      </c>
      <c r="T1155" t="s">
        <v>47</v>
      </c>
      <c r="U1155" s="1">
        <f>SUMIFS(Data!E:E,Data!B:B,'DATA PREPPING'!$B$5,Data!A:A,'DATA PREPPING'!$B$18,Data!C:C,'DATA PREPPING'!T1155)</f>
        <v>227495</v>
      </c>
      <c r="W1155" s="15" t="e">
        <f t="shared" si="35"/>
        <v>#DIV/0!</v>
      </c>
      <c r="X1155" s="16">
        <f>AVERAGEIFS(Data!F:F,Data!B:B,'DATA PREPPING'!$B$5,Data!A:A,'DATA PREPPING'!$B$18,Data!C:C,'DATA PREPPING'!T1155)</f>
        <v>19473</v>
      </c>
      <c r="Y1155" s="16">
        <f t="shared" si="36"/>
        <v>-19473</v>
      </c>
    </row>
    <row r="1156" spans="2:25" x14ac:dyDescent="0.2">
      <c r="B1156">
        <v>36986</v>
      </c>
      <c r="T1156" t="s">
        <v>48</v>
      </c>
      <c r="U1156" s="1">
        <f>SUMIFS(Data!E:E,Data!B:B,'DATA PREPPING'!$B$5,Data!A:A,'DATA PREPPING'!$B$18,Data!C:C,'DATA PREPPING'!T1156)</f>
        <v>32312</v>
      </c>
      <c r="W1156" s="15" t="e">
        <f t="shared" si="35"/>
        <v>#DIV/0!</v>
      </c>
      <c r="X1156" s="16">
        <f>AVERAGEIFS(Data!F:F,Data!B:B,'DATA PREPPING'!$B$5,Data!A:A,'DATA PREPPING'!$B$18,Data!C:C,'DATA PREPPING'!T1156)</f>
        <v>23041</v>
      </c>
      <c r="Y1156" s="16">
        <f t="shared" si="36"/>
        <v>-23041</v>
      </c>
    </row>
    <row r="1157" spans="2:25" x14ac:dyDescent="0.2">
      <c r="B1157">
        <v>21462</v>
      </c>
      <c r="T1157" t="s">
        <v>1</v>
      </c>
      <c r="U1157" s="1">
        <f>SUMIFS(Data!E:E,Data!B:B,'DATA PREPPING'!$B$5,Data!A:A,'DATA PREPPING'!$B$18,Data!C:C,'DATA PREPPING'!T1157)</f>
        <v>178057</v>
      </c>
      <c r="W1157" s="15" t="e">
        <f t="shared" si="35"/>
        <v>#DIV/0!</v>
      </c>
      <c r="X1157" s="16">
        <f>AVERAGEIFS(Data!F:F,Data!B:B,'DATA PREPPING'!$B$5,Data!A:A,'DATA PREPPING'!$B$18,Data!C:C,'DATA PREPPING'!T1157)</f>
        <v>18554</v>
      </c>
      <c r="Y1157" s="16">
        <f t="shared" si="36"/>
        <v>-18554</v>
      </c>
    </row>
    <row r="1158" spans="2:25" x14ac:dyDescent="0.2">
      <c r="B1158">
        <v>19193</v>
      </c>
      <c r="T1158" t="s">
        <v>2</v>
      </c>
      <c r="U1158" s="1">
        <f>SUMIFS(Data!E:E,Data!B:B,'DATA PREPPING'!$B$5,Data!A:A,'DATA PREPPING'!$B$18,Data!C:C,'DATA PREPPING'!T1158)</f>
        <v>274985</v>
      </c>
      <c r="W1158" s="15" t="e">
        <f t="shared" ref="W1158:W1221" si="37">U1158/V1158*1000</f>
        <v>#DIV/0!</v>
      </c>
      <c r="X1158" s="16">
        <f>AVERAGEIFS(Data!F:F,Data!B:B,'DATA PREPPING'!$B$5,Data!A:A,'DATA PREPPING'!$B$18,Data!C:C,'DATA PREPPING'!T1158)</f>
        <v>26810</v>
      </c>
      <c r="Y1158" s="16">
        <f t="shared" ref="Y1158:Y1221" si="38">IF($Y$4=$X$4,-X1158,W1158)</f>
        <v>-26810</v>
      </c>
    </row>
    <row r="1159" spans="2:25" x14ac:dyDescent="0.2">
      <c r="B1159">
        <v>21027</v>
      </c>
      <c r="T1159" t="s">
        <v>3</v>
      </c>
      <c r="U1159" s="1">
        <f>SUMIFS(Data!E:E,Data!B:B,'DATA PREPPING'!$B$5,Data!A:A,'DATA PREPPING'!$B$18,Data!C:C,'DATA PREPPING'!T1159)</f>
        <v>106295</v>
      </c>
      <c r="W1159" s="15" t="e">
        <f t="shared" si="37"/>
        <v>#DIV/0!</v>
      </c>
      <c r="X1159" s="16">
        <f>AVERAGEIFS(Data!F:F,Data!B:B,'DATA PREPPING'!$B$5,Data!A:A,'DATA PREPPING'!$B$18,Data!C:C,'DATA PREPPING'!T1159)</f>
        <v>18414</v>
      </c>
      <c r="Y1159" s="16">
        <f t="shared" si="38"/>
        <v>-18414</v>
      </c>
    </row>
    <row r="1160" spans="2:25" x14ac:dyDescent="0.2">
      <c r="B1160">
        <v>19310</v>
      </c>
      <c r="T1160" t="s">
        <v>4</v>
      </c>
      <c r="U1160" s="1">
        <f>SUMIFS(Data!E:E,Data!B:B,'DATA PREPPING'!$B$5,Data!A:A,'DATA PREPPING'!$B$18,Data!C:C,'DATA PREPPING'!T1160)</f>
        <v>1482600</v>
      </c>
      <c r="W1160" s="15" t="e">
        <f t="shared" si="37"/>
        <v>#DIV/0!</v>
      </c>
      <c r="X1160" s="16">
        <f>AVERAGEIFS(Data!F:F,Data!B:B,'DATA PREPPING'!$B$5,Data!A:A,'DATA PREPPING'!$B$18,Data!C:C,'DATA PREPPING'!T1160)</f>
        <v>36090</v>
      </c>
      <c r="Y1160" s="16">
        <f t="shared" si="38"/>
        <v>-36090</v>
      </c>
    </row>
    <row r="1161" spans="2:25" x14ac:dyDescent="0.2">
      <c r="B1161">
        <v>24338</v>
      </c>
      <c r="T1161" t="s">
        <v>5</v>
      </c>
      <c r="U1161" s="1">
        <f>SUMIFS(Data!E:E,Data!B:B,'DATA PREPPING'!$B$5,Data!A:A,'DATA PREPPING'!$B$18,Data!C:C,'DATA PREPPING'!T1161)</f>
        <v>271680</v>
      </c>
      <c r="W1161" s="15" t="e">
        <f t="shared" si="37"/>
        <v>#DIV/0!</v>
      </c>
      <c r="X1161" s="16">
        <f>AVERAGEIFS(Data!F:F,Data!B:B,'DATA PREPPING'!$B$5,Data!A:A,'DATA PREPPING'!$B$18,Data!C:C,'DATA PREPPING'!T1161)</f>
        <v>28424</v>
      </c>
      <c r="Y1161" s="16">
        <f t="shared" si="38"/>
        <v>-28424</v>
      </c>
    </row>
    <row r="1162" spans="2:25" x14ac:dyDescent="0.2">
      <c r="B1162">
        <v>22945</v>
      </c>
      <c r="T1162" t="s">
        <v>6</v>
      </c>
      <c r="U1162" s="1">
        <f>SUMIFS(Data!E:E,Data!B:B,'DATA PREPPING'!$B$5,Data!A:A,'DATA PREPPING'!$B$18,Data!C:C,'DATA PREPPING'!T1162)</f>
        <v>117365</v>
      </c>
      <c r="W1162" s="15" t="e">
        <f t="shared" si="37"/>
        <v>#DIV/0!</v>
      </c>
      <c r="X1162" s="16">
        <f>AVERAGEIFS(Data!F:F,Data!B:B,'DATA PREPPING'!$B$5,Data!A:A,'DATA PREPPING'!$B$18,Data!C:C,'DATA PREPPING'!T1162)</f>
        <v>26295</v>
      </c>
      <c r="Y1162" s="16">
        <f t="shared" si="38"/>
        <v>-26295</v>
      </c>
    </row>
    <row r="1163" spans="2:25" x14ac:dyDescent="0.2">
      <c r="B1163">
        <v>24733</v>
      </c>
      <c r="T1163" t="s">
        <v>7</v>
      </c>
      <c r="U1163" s="1">
        <f>SUMIFS(Data!E:E,Data!B:B,'DATA PREPPING'!$B$5,Data!A:A,'DATA PREPPING'!$B$18,Data!C:C,'DATA PREPPING'!T1163)</f>
        <v>41103</v>
      </c>
      <c r="W1163" s="15" t="e">
        <f t="shared" si="37"/>
        <v>#DIV/0!</v>
      </c>
      <c r="X1163" s="16">
        <f>AVERAGEIFS(Data!F:F,Data!B:B,'DATA PREPPING'!$B$5,Data!A:A,'DATA PREPPING'!$B$18,Data!C:C,'DATA PREPPING'!T1163)</f>
        <v>22228</v>
      </c>
      <c r="Y1163" s="16">
        <f t="shared" si="38"/>
        <v>-22228</v>
      </c>
    </row>
    <row r="1164" spans="2:25" x14ac:dyDescent="0.2">
      <c r="B1164">
        <v>19677</v>
      </c>
      <c r="T1164" t="s">
        <v>8</v>
      </c>
      <c r="U1164" s="1">
        <f>SUMIFS(Data!E:E,Data!B:B,'DATA PREPPING'!$B$5,Data!A:A,'DATA PREPPING'!$B$18,Data!C:C,'DATA PREPPING'!T1164)</f>
        <v>1007574</v>
      </c>
      <c r="W1164" s="15" t="e">
        <f t="shared" si="37"/>
        <v>#DIV/0!</v>
      </c>
      <c r="X1164" s="16">
        <f>AVERAGEIFS(Data!F:F,Data!B:B,'DATA PREPPING'!$B$5,Data!A:A,'DATA PREPPING'!$B$18,Data!C:C,'DATA PREPPING'!T1164)</f>
        <v>27709</v>
      </c>
      <c r="Y1164" s="16">
        <f t="shared" si="38"/>
        <v>-27709</v>
      </c>
    </row>
    <row r="1165" spans="2:25" x14ac:dyDescent="0.2">
      <c r="B1165">
        <v>18829</v>
      </c>
      <c r="T1165" t="s">
        <v>9</v>
      </c>
      <c r="U1165" s="1">
        <f>SUMIFS(Data!E:E,Data!B:B,'DATA PREPPING'!$B$5,Data!A:A,'DATA PREPPING'!$B$18,Data!C:C,'DATA PREPPING'!T1165)</f>
        <v>414059</v>
      </c>
      <c r="W1165" s="15" t="e">
        <f t="shared" si="37"/>
        <v>#DIV/0!</v>
      </c>
      <c r="X1165" s="16">
        <f>AVERAGEIFS(Data!F:F,Data!B:B,'DATA PREPPING'!$B$5,Data!A:A,'DATA PREPPING'!$B$18,Data!C:C,'DATA PREPPING'!T1165)</f>
        <v>22009</v>
      </c>
      <c r="Y1165" s="16">
        <f t="shared" si="38"/>
        <v>-22009</v>
      </c>
    </row>
    <row r="1166" spans="2:25" x14ac:dyDescent="0.2">
      <c r="B1166">
        <v>23771</v>
      </c>
      <c r="T1166" t="s">
        <v>10</v>
      </c>
      <c r="U1166" s="1">
        <f>SUMIFS(Data!E:E,Data!B:B,'DATA PREPPING'!$B$5,Data!A:A,'DATA PREPPING'!$B$18,Data!C:C,'DATA PREPPING'!T1166)</f>
        <v>74574</v>
      </c>
      <c r="W1166" s="15" t="e">
        <f t="shared" si="37"/>
        <v>#DIV/0!</v>
      </c>
      <c r="X1166" s="16">
        <f>AVERAGEIFS(Data!F:F,Data!B:B,'DATA PREPPING'!$B$5,Data!A:A,'DATA PREPPING'!$B$18,Data!C:C,'DATA PREPPING'!T1166)</f>
        <v>18637</v>
      </c>
      <c r="Y1166" s="16">
        <f t="shared" si="38"/>
        <v>-18637</v>
      </c>
    </row>
    <row r="1167" spans="2:25" x14ac:dyDescent="0.2">
      <c r="B1167">
        <v>23001</v>
      </c>
      <c r="T1167" t="s">
        <v>11</v>
      </c>
      <c r="U1167" s="1">
        <f>SUMIFS(Data!E:E,Data!B:B,'DATA PREPPING'!$B$5,Data!A:A,'DATA PREPPING'!$B$18,Data!C:C,'DATA PREPPING'!T1167)</f>
        <v>462216</v>
      </c>
      <c r="W1167" s="15" t="e">
        <f t="shared" si="37"/>
        <v>#DIV/0!</v>
      </c>
      <c r="X1167" s="16">
        <f>AVERAGEIFS(Data!F:F,Data!B:B,'DATA PREPPING'!$B$5,Data!A:A,'DATA PREPPING'!$B$18,Data!C:C,'DATA PREPPING'!T1167)</f>
        <v>25054</v>
      </c>
      <c r="Y1167" s="16">
        <f t="shared" si="38"/>
        <v>-25054</v>
      </c>
    </row>
    <row r="1168" spans="2:25" x14ac:dyDescent="0.2">
      <c r="B1168">
        <v>21580</v>
      </c>
      <c r="T1168" t="s">
        <v>12</v>
      </c>
      <c r="U1168" s="1">
        <f>SUMIFS(Data!E:E,Data!B:B,'DATA PREPPING'!$B$5,Data!A:A,'DATA PREPPING'!$B$18,Data!C:C,'DATA PREPPING'!T1168)</f>
        <v>263892</v>
      </c>
      <c r="W1168" s="15" t="e">
        <f t="shared" si="37"/>
        <v>#DIV/0!</v>
      </c>
      <c r="X1168" s="16">
        <f>AVERAGEIFS(Data!F:F,Data!B:B,'DATA PREPPING'!$B$5,Data!A:A,'DATA PREPPING'!$B$18,Data!C:C,'DATA PREPPING'!T1168)</f>
        <v>20493</v>
      </c>
      <c r="Y1168" s="16">
        <f t="shared" si="38"/>
        <v>-20493</v>
      </c>
    </row>
    <row r="1169" spans="2:25" x14ac:dyDescent="0.2">
      <c r="B1169">
        <v>26068</v>
      </c>
      <c r="T1169" t="s">
        <v>13</v>
      </c>
      <c r="U1169" s="1">
        <f>SUMIFS(Data!E:E,Data!B:B,'DATA PREPPING'!$B$5,Data!A:A,'DATA PREPPING'!$B$18,Data!C:C,'DATA PREPPING'!T1169)</f>
        <v>118383</v>
      </c>
      <c r="W1169" s="15" t="e">
        <f t="shared" si="37"/>
        <v>#DIV/0!</v>
      </c>
      <c r="X1169" s="16">
        <f>AVERAGEIFS(Data!F:F,Data!B:B,'DATA PREPPING'!$B$5,Data!A:A,'DATA PREPPING'!$B$18,Data!C:C,'DATA PREPPING'!T1169)</f>
        <v>18002</v>
      </c>
      <c r="Y1169" s="16">
        <f t="shared" si="38"/>
        <v>-18002</v>
      </c>
    </row>
    <row r="1170" spans="2:25" x14ac:dyDescent="0.2">
      <c r="B1170">
        <v>22634</v>
      </c>
      <c r="T1170" t="s">
        <v>14</v>
      </c>
      <c r="U1170" s="1">
        <f>SUMIFS(Data!E:E,Data!B:B,'DATA PREPPING'!$B$5,Data!A:A,'DATA PREPPING'!$B$18,Data!C:C,'DATA PREPPING'!T1170)</f>
        <v>110526</v>
      </c>
      <c r="W1170" s="15" t="e">
        <f t="shared" si="37"/>
        <v>#DIV/0!</v>
      </c>
      <c r="X1170" s="16">
        <f>AVERAGEIFS(Data!F:F,Data!B:B,'DATA PREPPING'!$B$5,Data!A:A,'DATA PREPPING'!$B$18,Data!C:C,'DATA PREPPING'!T1170)</f>
        <v>18088</v>
      </c>
      <c r="Y1170" s="16">
        <f t="shared" si="38"/>
        <v>-18088</v>
      </c>
    </row>
    <row r="1171" spans="2:25" x14ac:dyDescent="0.2">
      <c r="B1171">
        <v>26657</v>
      </c>
      <c r="T1171" t="s">
        <v>15</v>
      </c>
      <c r="U1171" s="1">
        <f>SUMIFS(Data!E:E,Data!B:B,'DATA PREPPING'!$B$5,Data!A:A,'DATA PREPPING'!$B$18,Data!C:C,'DATA PREPPING'!T1171)</f>
        <v>165335</v>
      </c>
      <c r="W1171" s="15" t="e">
        <f t="shared" si="37"/>
        <v>#DIV/0!</v>
      </c>
      <c r="X1171" s="16">
        <f>AVERAGEIFS(Data!F:F,Data!B:B,'DATA PREPPING'!$B$5,Data!A:A,'DATA PREPPING'!$B$18,Data!C:C,'DATA PREPPING'!T1171)</f>
        <v>19522</v>
      </c>
      <c r="Y1171" s="16">
        <f t="shared" si="38"/>
        <v>-19522</v>
      </c>
    </row>
    <row r="1172" spans="2:25" x14ac:dyDescent="0.2">
      <c r="B1172">
        <v>18945</v>
      </c>
      <c r="T1172" t="s">
        <v>16</v>
      </c>
      <c r="U1172" s="1">
        <f>SUMIFS(Data!E:E,Data!B:B,'DATA PREPPING'!$B$5,Data!A:A,'DATA PREPPING'!$B$18,Data!C:C,'DATA PREPPING'!T1172)</f>
        <v>188383</v>
      </c>
      <c r="W1172" s="15" t="e">
        <f t="shared" si="37"/>
        <v>#DIV/0!</v>
      </c>
      <c r="X1172" s="16">
        <f>AVERAGEIFS(Data!F:F,Data!B:B,'DATA PREPPING'!$B$5,Data!A:A,'DATA PREPPING'!$B$18,Data!C:C,'DATA PREPPING'!T1172)</f>
        <v>22216</v>
      </c>
      <c r="Y1172" s="16">
        <f t="shared" si="38"/>
        <v>-22216</v>
      </c>
    </row>
    <row r="1173" spans="2:25" x14ac:dyDescent="0.2">
      <c r="B1173">
        <v>19473</v>
      </c>
      <c r="T1173" t="s">
        <v>17</v>
      </c>
      <c r="U1173" s="1">
        <f>SUMIFS(Data!E:E,Data!B:B,'DATA PREPPING'!$B$5,Data!A:A,'DATA PREPPING'!$B$18,Data!C:C,'DATA PREPPING'!T1173)</f>
        <v>51781</v>
      </c>
      <c r="W1173" s="15" t="e">
        <f t="shared" si="37"/>
        <v>#DIV/0!</v>
      </c>
      <c r="X1173" s="16">
        <f>AVERAGEIFS(Data!F:F,Data!B:B,'DATA PREPPING'!$B$5,Data!A:A,'DATA PREPPING'!$B$18,Data!C:C,'DATA PREPPING'!T1173)</f>
        <v>25112</v>
      </c>
      <c r="Y1173" s="16">
        <f t="shared" si="38"/>
        <v>-25112</v>
      </c>
    </row>
    <row r="1174" spans="2:25" x14ac:dyDescent="0.2">
      <c r="B1174">
        <v>23041</v>
      </c>
      <c r="T1174" t="s">
        <v>18</v>
      </c>
      <c r="U1174" s="1">
        <f>SUMIFS(Data!E:E,Data!B:B,'DATA PREPPING'!$B$5,Data!A:A,'DATA PREPPING'!$B$18,Data!C:C,'DATA PREPPING'!T1174)</f>
        <v>210848</v>
      </c>
      <c r="W1174" s="15" t="e">
        <f t="shared" si="37"/>
        <v>#DIV/0!</v>
      </c>
      <c r="X1174" s="16">
        <f>AVERAGEIFS(Data!F:F,Data!B:B,'DATA PREPPING'!$B$5,Data!A:A,'DATA PREPPING'!$B$18,Data!C:C,'DATA PREPPING'!T1174)</f>
        <v>26383</v>
      </c>
      <c r="Y1174" s="16">
        <f t="shared" si="38"/>
        <v>-26383</v>
      </c>
    </row>
    <row r="1175" spans="2:25" x14ac:dyDescent="0.2">
      <c r="B1175">
        <v>18554</v>
      </c>
      <c r="T1175" t="s">
        <v>19</v>
      </c>
      <c r="U1175" s="1">
        <f>SUMIFS(Data!E:E,Data!B:B,'DATA PREPPING'!$B$5,Data!A:A,'DATA PREPPING'!$B$18,Data!C:C,'DATA PREPPING'!T1175)</f>
        <v>262049</v>
      </c>
      <c r="W1175" s="15" t="e">
        <f t="shared" si="37"/>
        <v>#DIV/0!</v>
      </c>
      <c r="X1175" s="16">
        <f>AVERAGEIFS(Data!F:F,Data!B:B,'DATA PREPPING'!$B$5,Data!A:A,'DATA PREPPING'!$B$18,Data!C:C,'DATA PREPPING'!T1175)</f>
        <v>30457</v>
      </c>
      <c r="Y1175" s="16">
        <f t="shared" si="38"/>
        <v>-30457</v>
      </c>
    </row>
    <row r="1176" spans="2:25" x14ac:dyDescent="0.2">
      <c r="B1176">
        <v>26810</v>
      </c>
      <c r="T1176" t="s">
        <v>20</v>
      </c>
      <c r="U1176" s="1">
        <f>SUMIFS(Data!E:E,Data!B:B,'DATA PREPPING'!$B$5,Data!A:A,'DATA PREPPING'!$B$18,Data!C:C,'DATA PREPPING'!T1176)</f>
        <v>323435</v>
      </c>
      <c r="W1176" s="15" t="e">
        <f t="shared" si="37"/>
        <v>#DIV/0!</v>
      </c>
      <c r="X1176" s="16">
        <f>AVERAGEIFS(Data!F:F,Data!B:B,'DATA PREPPING'!$B$5,Data!A:A,'DATA PREPPING'!$B$18,Data!C:C,'DATA PREPPING'!T1176)</f>
        <v>22254</v>
      </c>
      <c r="Y1176" s="16">
        <f t="shared" si="38"/>
        <v>-22254</v>
      </c>
    </row>
    <row r="1177" spans="2:25" x14ac:dyDescent="0.2">
      <c r="B1177">
        <v>18414</v>
      </c>
      <c r="T1177" t="s">
        <v>21</v>
      </c>
      <c r="U1177" s="1">
        <f>SUMIFS(Data!E:E,Data!B:B,'DATA PREPPING'!$B$5,Data!A:A,'DATA PREPPING'!$B$18,Data!C:C,'DATA PREPPING'!T1177)</f>
        <v>204519</v>
      </c>
      <c r="W1177" s="15" t="e">
        <f t="shared" si="37"/>
        <v>#DIV/0!</v>
      </c>
      <c r="X1177" s="16">
        <f>AVERAGEIFS(Data!F:F,Data!B:B,'DATA PREPPING'!$B$5,Data!A:A,'DATA PREPPING'!$B$18,Data!C:C,'DATA PREPPING'!T1177)</f>
        <v>24167</v>
      </c>
      <c r="Y1177" s="16">
        <f t="shared" si="38"/>
        <v>-24167</v>
      </c>
    </row>
    <row r="1178" spans="2:25" x14ac:dyDescent="0.2">
      <c r="B1178">
        <v>36090</v>
      </c>
      <c r="T1178" t="s">
        <v>22</v>
      </c>
      <c r="U1178" s="1">
        <f>SUMIFS(Data!E:E,Data!B:B,'DATA PREPPING'!$B$5,Data!A:A,'DATA PREPPING'!$B$18,Data!C:C,'DATA PREPPING'!T1178)</f>
        <v>118107</v>
      </c>
      <c r="W1178" s="15" t="e">
        <f t="shared" si="37"/>
        <v>#DIV/0!</v>
      </c>
      <c r="X1178" s="16">
        <f>AVERAGEIFS(Data!F:F,Data!B:B,'DATA PREPPING'!$B$5,Data!A:A,'DATA PREPPING'!$B$18,Data!C:C,'DATA PREPPING'!T1178)</f>
        <v>18380</v>
      </c>
      <c r="Y1178" s="16">
        <f t="shared" si="38"/>
        <v>-18380</v>
      </c>
    </row>
    <row r="1179" spans="2:25" x14ac:dyDescent="0.2">
      <c r="B1179">
        <v>28424</v>
      </c>
      <c r="T1179" t="s">
        <v>23</v>
      </c>
      <c r="U1179" s="1">
        <f>SUMIFS(Data!E:E,Data!B:B,'DATA PREPPING'!$B$5,Data!A:A,'DATA PREPPING'!$B$18,Data!C:C,'DATA PREPPING'!T1179)</f>
        <v>253244</v>
      </c>
      <c r="W1179" s="15" t="e">
        <f t="shared" si="37"/>
        <v>#DIV/0!</v>
      </c>
      <c r="X1179" s="16">
        <f>AVERAGEIFS(Data!F:F,Data!B:B,'DATA PREPPING'!$B$5,Data!A:A,'DATA PREPPING'!$B$18,Data!C:C,'DATA PREPPING'!T1179)</f>
        <v>22154</v>
      </c>
      <c r="Y1179" s="16">
        <f t="shared" si="38"/>
        <v>-22154</v>
      </c>
    </row>
    <row r="1180" spans="2:25" x14ac:dyDescent="0.2">
      <c r="B1180">
        <v>26295</v>
      </c>
      <c r="T1180" t="s">
        <v>24</v>
      </c>
      <c r="U1180" s="1">
        <f>SUMIFS(Data!E:E,Data!B:B,'DATA PREPPING'!$B$5,Data!A:A,'DATA PREPPING'!$B$18,Data!C:C,'DATA PREPPING'!T1180)</f>
        <v>58811</v>
      </c>
      <c r="W1180" s="15" t="e">
        <f t="shared" si="37"/>
        <v>#DIV/0!</v>
      </c>
      <c r="X1180" s="16">
        <f>AVERAGEIFS(Data!F:F,Data!B:B,'DATA PREPPING'!$B$5,Data!A:A,'DATA PREPPING'!$B$18,Data!C:C,'DATA PREPPING'!T1180)</f>
        <v>21078</v>
      </c>
      <c r="Y1180" s="16">
        <f t="shared" si="38"/>
        <v>-21078</v>
      </c>
    </row>
    <row r="1181" spans="2:25" x14ac:dyDescent="0.2">
      <c r="B1181">
        <v>22228</v>
      </c>
      <c r="T1181" t="s">
        <v>25</v>
      </c>
      <c r="U1181" s="1">
        <f>SUMIFS(Data!E:E,Data!B:B,'DATA PREPPING'!$B$5,Data!A:A,'DATA PREPPING'!$B$18,Data!C:C,'DATA PREPPING'!T1181)</f>
        <v>79529</v>
      </c>
      <c r="W1181" s="15" t="e">
        <f t="shared" si="37"/>
        <v>#DIV/0!</v>
      </c>
      <c r="X1181" s="16">
        <f>AVERAGEIFS(Data!F:F,Data!B:B,'DATA PREPPING'!$B$5,Data!A:A,'DATA PREPPING'!$B$18,Data!C:C,'DATA PREPPING'!T1181)</f>
        <v>18131</v>
      </c>
      <c r="Y1181" s="16">
        <f t="shared" si="38"/>
        <v>-18131</v>
      </c>
    </row>
    <row r="1182" spans="2:25" x14ac:dyDescent="0.2">
      <c r="B1182">
        <v>27709</v>
      </c>
      <c r="T1182" t="s">
        <v>26</v>
      </c>
      <c r="U1182" s="1">
        <f>SUMIFS(Data!E:E,Data!B:B,'DATA PREPPING'!$B$5,Data!A:A,'DATA PREPPING'!$B$18,Data!C:C,'DATA PREPPING'!T1182)</f>
        <v>255447</v>
      </c>
      <c r="W1182" s="15" t="e">
        <f t="shared" si="37"/>
        <v>#DIV/0!</v>
      </c>
      <c r="X1182" s="16">
        <f>AVERAGEIFS(Data!F:F,Data!B:B,'DATA PREPPING'!$B$5,Data!A:A,'DATA PREPPING'!$B$18,Data!C:C,'DATA PREPPING'!T1182)</f>
        <v>34061</v>
      </c>
      <c r="Y1182" s="16">
        <f t="shared" si="38"/>
        <v>-34061</v>
      </c>
    </row>
    <row r="1183" spans="2:25" x14ac:dyDescent="0.2">
      <c r="B1183">
        <v>22009</v>
      </c>
      <c r="T1183" t="s">
        <v>27</v>
      </c>
      <c r="U1183" s="1">
        <f>SUMIFS(Data!E:E,Data!B:B,'DATA PREPPING'!$B$5,Data!A:A,'DATA PREPPING'!$B$18,Data!C:C,'DATA PREPPING'!T1183)</f>
        <v>57132</v>
      </c>
      <c r="W1183" s="15" t="e">
        <f t="shared" si="37"/>
        <v>#DIV/0!</v>
      </c>
      <c r="X1183" s="16">
        <f>AVERAGEIFS(Data!F:F,Data!B:B,'DATA PREPPING'!$B$5,Data!A:A,'DATA PREPPING'!$B$18,Data!C:C,'DATA PREPPING'!T1183)</f>
        <v>24729</v>
      </c>
      <c r="Y1183" s="16">
        <f t="shared" si="38"/>
        <v>-24729</v>
      </c>
    </row>
    <row r="1184" spans="2:25" x14ac:dyDescent="0.2">
      <c r="B1184">
        <v>18637</v>
      </c>
      <c r="T1184" t="s">
        <v>28</v>
      </c>
      <c r="U1184" s="1">
        <f>SUMIFS(Data!E:E,Data!B:B,'DATA PREPPING'!$B$5,Data!A:A,'DATA PREPPING'!$B$18,Data!C:C,'DATA PREPPING'!T1184)</f>
        <v>281546</v>
      </c>
      <c r="W1184" s="15" t="e">
        <f t="shared" si="37"/>
        <v>#DIV/0!</v>
      </c>
      <c r="X1184" s="16">
        <f>AVERAGEIFS(Data!F:F,Data!B:B,'DATA PREPPING'!$B$5,Data!A:A,'DATA PREPPING'!$B$18,Data!C:C,'DATA PREPPING'!T1184)</f>
        <v>28639</v>
      </c>
      <c r="Y1184" s="16">
        <f t="shared" si="38"/>
        <v>-28639</v>
      </c>
    </row>
    <row r="1185" spans="2:25" x14ac:dyDescent="0.2">
      <c r="B1185">
        <v>25054</v>
      </c>
      <c r="T1185" t="s">
        <v>29</v>
      </c>
      <c r="U1185" s="1">
        <f>SUMIFS(Data!E:E,Data!B:B,'DATA PREPPING'!$B$5,Data!A:A,'DATA PREPPING'!$B$18,Data!C:C,'DATA PREPPING'!T1185)</f>
        <v>78539</v>
      </c>
      <c r="W1185" s="15" t="e">
        <f t="shared" si="37"/>
        <v>#DIV/0!</v>
      </c>
      <c r="X1185" s="16">
        <f>AVERAGEIFS(Data!F:F,Data!B:B,'DATA PREPPING'!$B$5,Data!A:A,'DATA PREPPING'!$B$18,Data!C:C,'DATA PREPPING'!T1185)</f>
        <v>19988</v>
      </c>
      <c r="Y1185" s="16">
        <f t="shared" si="38"/>
        <v>-19988</v>
      </c>
    </row>
    <row r="1186" spans="2:25" x14ac:dyDescent="0.2">
      <c r="B1186">
        <v>20493</v>
      </c>
      <c r="T1186" t="s">
        <v>30</v>
      </c>
      <c r="U1186" s="1">
        <f>SUMIFS(Data!E:E,Data!B:B,'DATA PREPPING'!$B$5,Data!A:A,'DATA PREPPING'!$B$18,Data!C:C,'DATA PREPPING'!T1186)</f>
        <v>632760</v>
      </c>
      <c r="W1186" s="15" t="e">
        <f t="shared" si="37"/>
        <v>#DIV/0!</v>
      </c>
      <c r="X1186" s="16">
        <f>AVERAGEIFS(Data!F:F,Data!B:B,'DATA PREPPING'!$B$5,Data!A:A,'DATA PREPPING'!$B$18,Data!C:C,'DATA PREPPING'!T1186)</f>
        <v>36986</v>
      </c>
      <c r="Y1186" s="16">
        <f t="shared" si="38"/>
        <v>-36986</v>
      </c>
    </row>
    <row r="1187" spans="2:25" x14ac:dyDescent="0.2">
      <c r="B1187">
        <v>18002</v>
      </c>
      <c r="T1187" t="s">
        <v>31</v>
      </c>
      <c r="U1187" s="1">
        <f>SUMIFS(Data!E:E,Data!B:B,'DATA PREPPING'!$B$5,Data!A:A,'DATA PREPPING'!$B$18,Data!C:C,'DATA PREPPING'!T1187)</f>
        <v>420420</v>
      </c>
      <c r="W1187" s="15" t="e">
        <f t="shared" si="37"/>
        <v>#DIV/0!</v>
      </c>
      <c r="X1187" s="16">
        <f>AVERAGEIFS(Data!F:F,Data!B:B,'DATA PREPPING'!$B$5,Data!A:A,'DATA PREPPING'!$B$18,Data!C:C,'DATA PREPPING'!T1187)</f>
        <v>21462</v>
      </c>
      <c r="Y1187" s="16">
        <f t="shared" si="38"/>
        <v>-21462</v>
      </c>
    </row>
    <row r="1188" spans="2:25" x14ac:dyDescent="0.2">
      <c r="B1188">
        <v>18088</v>
      </c>
      <c r="T1188" t="s">
        <v>32</v>
      </c>
      <c r="U1188" s="1">
        <f>SUMIFS(Data!E:E,Data!B:B,'DATA PREPPING'!$B$5,Data!A:A,'DATA PREPPING'!$B$18,Data!C:C,'DATA PREPPING'!T1188)</f>
        <v>34228</v>
      </c>
      <c r="W1188" s="15" t="e">
        <f t="shared" si="37"/>
        <v>#DIV/0!</v>
      </c>
      <c r="X1188" s="16">
        <f>AVERAGEIFS(Data!F:F,Data!B:B,'DATA PREPPING'!$B$5,Data!A:A,'DATA PREPPING'!$B$18,Data!C:C,'DATA PREPPING'!T1188)</f>
        <v>19193</v>
      </c>
      <c r="Y1188" s="16">
        <f t="shared" si="38"/>
        <v>-19193</v>
      </c>
    </row>
    <row r="1189" spans="2:25" x14ac:dyDescent="0.2">
      <c r="B1189">
        <v>19522</v>
      </c>
      <c r="T1189" t="s">
        <v>33</v>
      </c>
      <c r="U1189" s="1">
        <f>SUMIFS(Data!E:E,Data!B:B,'DATA PREPPING'!$B$5,Data!A:A,'DATA PREPPING'!$B$18,Data!C:C,'DATA PREPPING'!T1189)</f>
        <v>466069</v>
      </c>
      <c r="W1189" s="15" t="e">
        <f t="shared" si="37"/>
        <v>#DIV/0!</v>
      </c>
      <c r="X1189" s="16">
        <f>AVERAGEIFS(Data!F:F,Data!B:B,'DATA PREPPING'!$B$5,Data!A:A,'DATA PREPPING'!$B$18,Data!C:C,'DATA PREPPING'!T1189)</f>
        <v>21027</v>
      </c>
      <c r="Y1189" s="16">
        <f t="shared" si="38"/>
        <v>-21027</v>
      </c>
    </row>
    <row r="1190" spans="2:25" x14ac:dyDescent="0.2">
      <c r="B1190">
        <v>22216</v>
      </c>
      <c r="T1190" t="s">
        <v>34</v>
      </c>
      <c r="U1190" s="1">
        <f>SUMIFS(Data!E:E,Data!B:B,'DATA PREPPING'!$B$5,Data!A:A,'DATA PREPPING'!$B$18,Data!C:C,'DATA PREPPING'!T1190)</f>
        <v>156230</v>
      </c>
      <c r="W1190" s="15" t="e">
        <f t="shared" si="37"/>
        <v>#DIV/0!</v>
      </c>
      <c r="X1190" s="16">
        <f>AVERAGEIFS(Data!F:F,Data!B:B,'DATA PREPPING'!$B$5,Data!A:A,'DATA PREPPING'!$B$18,Data!C:C,'DATA PREPPING'!T1190)</f>
        <v>19310</v>
      </c>
      <c r="Y1190" s="16">
        <f t="shared" si="38"/>
        <v>-19310</v>
      </c>
    </row>
    <row r="1191" spans="2:25" x14ac:dyDescent="0.2">
      <c r="B1191">
        <v>25112</v>
      </c>
      <c r="T1191" t="s">
        <v>35</v>
      </c>
      <c r="U1191" s="1">
        <f>SUMIFS(Data!E:E,Data!B:B,'DATA PREPPING'!$B$5,Data!A:A,'DATA PREPPING'!$B$18,Data!C:C,'DATA PREPPING'!T1191)</f>
        <v>161570</v>
      </c>
      <c r="W1191" s="15" t="e">
        <f t="shared" si="37"/>
        <v>#DIV/0!</v>
      </c>
      <c r="X1191" s="16">
        <f>AVERAGEIFS(Data!F:F,Data!B:B,'DATA PREPPING'!$B$5,Data!A:A,'DATA PREPPING'!$B$18,Data!C:C,'DATA PREPPING'!T1191)</f>
        <v>24338</v>
      </c>
      <c r="Y1191" s="16">
        <f t="shared" si="38"/>
        <v>-24338</v>
      </c>
    </row>
    <row r="1192" spans="2:25" x14ac:dyDescent="0.2">
      <c r="B1192">
        <v>26383</v>
      </c>
      <c r="T1192" t="s">
        <v>36</v>
      </c>
      <c r="U1192" s="1">
        <f>SUMIFS(Data!E:E,Data!B:B,'DATA PREPPING'!$B$5,Data!A:A,'DATA PREPPING'!$B$18,Data!C:C,'DATA PREPPING'!T1192)</f>
        <v>424092</v>
      </c>
      <c r="W1192" s="15" t="e">
        <f t="shared" si="37"/>
        <v>#DIV/0!</v>
      </c>
      <c r="X1192" s="16">
        <f>AVERAGEIFS(Data!F:F,Data!B:B,'DATA PREPPING'!$B$5,Data!A:A,'DATA PREPPING'!$B$18,Data!C:C,'DATA PREPPING'!T1192)</f>
        <v>22945</v>
      </c>
      <c r="Y1192" s="16">
        <f t="shared" si="38"/>
        <v>-22945</v>
      </c>
    </row>
    <row r="1193" spans="2:25" x14ac:dyDescent="0.2">
      <c r="B1193">
        <v>30457</v>
      </c>
      <c r="T1193" t="s">
        <v>37</v>
      </c>
      <c r="U1193" s="1">
        <f>SUMIFS(Data!E:E,Data!B:B,'DATA PREPPING'!$B$5,Data!A:A,'DATA PREPPING'!$B$18,Data!C:C,'DATA PREPPING'!T1193)</f>
        <v>44621</v>
      </c>
      <c r="W1193" s="15" t="e">
        <f t="shared" si="37"/>
        <v>#DIV/0!</v>
      </c>
      <c r="X1193" s="16">
        <f>AVERAGEIFS(Data!F:F,Data!B:B,'DATA PREPPING'!$B$5,Data!A:A,'DATA PREPPING'!$B$18,Data!C:C,'DATA PREPPING'!T1193)</f>
        <v>24733</v>
      </c>
      <c r="Y1193" s="16">
        <f t="shared" si="38"/>
        <v>-24733</v>
      </c>
    </row>
    <row r="1194" spans="2:25" x14ac:dyDescent="0.2">
      <c r="B1194">
        <v>22254</v>
      </c>
      <c r="T1194" t="s">
        <v>38</v>
      </c>
      <c r="U1194" s="1">
        <f>SUMIFS(Data!E:E,Data!B:B,'DATA PREPPING'!$B$5,Data!A:A,'DATA PREPPING'!$B$18,Data!C:C,'DATA PREPPING'!T1194)</f>
        <v>226959</v>
      </c>
      <c r="W1194" s="15" t="e">
        <f t="shared" si="37"/>
        <v>#DIV/0!</v>
      </c>
      <c r="X1194" s="16">
        <f>AVERAGEIFS(Data!F:F,Data!B:B,'DATA PREPPING'!$B$5,Data!A:A,'DATA PREPPING'!$B$18,Data!C:C,'DATA PREPPING'!T1194)</f>
        <v>19677</v>
      </c>
      <c r="Y1194" s="16">
        <f t="shared" si="38"/>
        <v>-19677</v>
      </c>
    </row>
    <row r="1195" spans="2:25" x14ac:dyDescent="0.2">
      <c r="B1195">
        <v>24167</v>
      </c>
      <c r="T1195" t="s">
        <v>39</v>
      </c>
      <c r="U1195" s="1">
        <f>SUMIFS(Data!E:E,Data!B:B,'DATA PREPPING'!$B$5,Data!A:A,'DATA PREPPING'!$B$18,Data!C:C,'DATA PREPPING'!T1195)</f>
        <v>41000</v>
      </c>
      <c r="W1195" s="15" t="e">
        <f t="shared" si="37"/>
        <v>#DIV/0!</v>
      </c>
      <c r="X1195" s="16">
        <f>AVERAGEIFS(Data!F:F,Data!B:B,'DATA PREPPING'!$B$5,Data!A:A,'DATA PREPPING'!$B$18,Data!C:C,'DATA PREPPING'!T1195)</f>
        <v>18829</v>
      </c>
      <c r="Y1195" s="16">
        <f t="shared" si="38"/>
        <v>-18829</v>
      </c>
    </row>
    <row r="1196" spans="2:25" x14ac:dyDescent="0.2">
      <c r="B1196">
        <v>18380</v>
      </c>
      <c r="T1196" t="s">
        <v>40</v>
      </c>
      <c r="U1196" s="1">
        <f>SUMIFS(Data!E:E,Data!B:B,'DATA PREPPING'!$B$5,Data!A:A,'DATA PREPPING'!$B$18,Data!C:C,'DATA PREPPING'!T1196)</f>
        <v>293033</v>
      </c>
      <c r="W1196" s="15" t="e">
        <f t="shared" si="37"/>
        <v>#DIV/0!</v>
      </c>
      <c r="X1196" s="16">
        <f>AVERAGEIFS(Data!F:F,Data!B:B,'DATA PREPPING'!$B$5,Data!A:A,'DATA PREPPING'!$B$18,Data!C:C,'DATA PREPPING'!T1196)</f>
        <v>23771</v>
      </c>
      <c r="Y1196" s="16">
        <f t="shared" si="38"/>
        <v>-23771</v>
      </c>
    </row>
    <row r="1197" spans="2:25" x14ac:dyDescent="0.2">
      <c r="B1197">
        <v>22154</v>
      </c>
      <c r="T1197" t="s">
        <v>41</v>
      </c>
      <c r="U1197" s="1">
        <f>SUMIFS(Data!E:E,Data!B:B,'DATA PREPPING'!$B$5,Data!A:A,'DATA PREPPING'!$B$18,Data!C:C,'DATA PREPPING'!T1197)</f>
        <v>1178456</v>
      </c>
      <c r="W1197" s="15" t="e">
        <f t="shared" si="37"/>
        <v>#DIV/0!</v>
      </c>
      <c r="X1197" s="16">
        <f>AVERAGEIFS(Data!F:F,Data!B:B,'DATA PREPPING'!$B$5,Data!A:A,'DATA PREPPING'!$B$18,Data!C:C,'DATA PREPPING'!T1197)</f>
        <v>23001</v>
      </c>
      <c r="Y1197" s="16">
        <f t="shared" si="38"/>
        <v>-23001</v>
      </c>
    </row>
    <row r="1198" spans="2:25" x14ac:dyDescent="0.2">
      <c r="B1198">
        <v>21078</v>
      </c>
      <c r="T1198" t="s">
        <v>42</v>
      </c>
      <c r="U1198" s="1">
        <f>SUMIFS(Data!E:E,Data!B:B,'DATA PREPPING'!$B$5,Data!A:A,'DATA PREPPING'!$B$18,Data!C:C,'DATA PREPPING'!T1198)</f>
        <v>133375</v>
      </c>
      <c r="W1198" s="15" t="e">
        <f t="shared" si="37"/>
        <v>#DIV/0!</v>
      </c>
      <c r="X1198" s="16">
        <f>AVERAGEIFS(Data!F:F,Data!B:B,'DATA PREPPING'!$B$5,Data!A:A,'DATA PREPPING'!$B$18,Data!C:C,'DATA PREPPING'!T1198)</f>
        <v>21580</v>
      </c>
      <c r="Y1198" s="16">
        <f t="shared" si="38"/>
        <v>-21580</v>
      </c>
    </row>
    <row r="1199" spans="2:25" x14ac:dyDescent="0.2">
      <c r="B1199">
        <v>18131</v>
      </c>
      <c r="T1199" t="s">
        <v>43</v>
      </c>
      <c r="U1199" s="1">
        <f>SUMIFS(Data!E:E,Data!B:B,'DATA PREPPING'!$B$5,Data!A:A,'DATA PREPPING'!$B$18,Data!C:C,'DATA PREPPING'!T1199)</f>
        <v>25985</v>
      </c>
      <c r="W1199" s="15" t="e">
        <f t="shared" si="37"/>
        <v>#DIV/0!</v>
      </c>
      <c r="X1199" s="16">
        <f>AVERAGEIFS(Data!F:F,Data!B:B,'DATA PREPPING'!$B$5,Data!A:A,'DATA PREPPING'!$B$18,Data!C:C,'DATA PREPPING'!T1199)</f>
        <v>26068</v>
      </c>
      <c r="Y1199" s="16">
        <f t="shared" si="38"/>
        <v>-26068</v>
      </c>
    </row>
    <row r="1200" spans="2:25" x14ac:dyDescent="0.2">
      <c r="B1200">
        <v>34061</v>
      </c>
      <c r="T1200" t="s">
        <v>44</v>
      </c>
      <c r="U1200" s="1">
        <f>SUMIFS(Data!E:E,Data!B:B,'DATA PREPPING'!$B$5,Data!A:A,'DATA PREPPING'!$B$18,Data!C:C,'DATA PREPPING'!T1200)</f>
        <v>322216</v>
      </c>
      <c r="W1200" s="15" t="e">
        <f t="shared" si="37"/>
        <v>#DIV/0!</v>
      </c>
      <c r="X1200" s="16">
        <f>AVERAGEIFS(Data!F:F,Data!B:B,'DATA PREPPING'!$B$5,Data!A:A,'DATA PREPPING'!$B$18,Data!C:C,'DATA PREPPING'!T1200)</f>
        <v>22634</v>
      </c>
      <c r="Y1200" s="16">
        <f t="shared" si="38"/>
        <v>-22634</v>
      </c>
    </row>
    <row r="1201" spans="2:25" x14ac:dyDescent="0.2">
      <c r="B1201">
        <v>24729</v>
      </c>
      <c r="T1201" t="s">
        <v>45</v>
      </c>
      <c r="U1201" s="1">
        <f>SUMIFS(Data!E:E,Data!B:B,'DATA PREPPING'!$B$5,Data!A:A,'DATA PREPPING'!$B$18,Data!C:C,'DATA PREPPING'!T1201)</f>
        <v>255412</v>
      </c>
      <c r="W1201" s="15" t="e">
        <f t="shared" si="37"/>
        <v>#DIV/0!</v>
      </c>
      <c r="X1201" s="16">
        <f>AVERAGEIFS(Data!F:F,Data!B:B,'DATA PREPPING'!$B$5,Data!A:A,'DATA PREPPING'!$B$18,Data!C:C,'DATA PREPPING'!T1201)</f>
        <v>26657</v>
      </c>
      <c r="Y1201" s="16">
        <f t="shared" si="38"/>
        <v>-26657</v>
      </c>
    </row>
    <row r="1202" spans="2:25" x14ac:dyDescent="0.2">
      <c r="B1202">
        <v>28639</v>
      </c>
      <c r="T1202" t="s">
        <v>46</v>
      </c>
      <c r="U1202" s="1">
        <f>SUMIFS(Data!E:E,Data!B:B,'DATA PREPPING'!$B$5,Data!A:A,'DATA PREPPING'!$B$18,Data!C:C,'DATA PREPPING'!T1202)</f>
        <v>61253</v>
      </c>
      <c r="W1202" s="15" t="e">
        <f t="shared" si="37"/>
        <v>#DIV/0!</v>
      </c>
      <c r="X1202" s="16">
        <f>AVERAGEIFS(Data!F:F,Data!B:B,'DATA PREPPING'!$B$5,Data!A:A,'DATA PREPPING'!$B$18,Data!C:C,'DATA PREPPING'!T1202)</f>
        <v>18945</v>
      </c>
      <c r="Y1202" s="16">
        <f t="shared" si="38"/>
        <v>-18945</v>
      </c>
    </row>
    <row r="1203" spans="2:25" x14ac:dyDescent="0.2">
      <c r="B1203">
        <v>19988</v>
      </c>
      <c r="T1203" t="s">
        <v>47</v>
      </c>
      <c r="U1203" s="1">
        <f>SUMIFS(Data!E:E,Data!B:B,'DATA PREPPING'!$B$5,Data!A:A,'DATA PREPPING'!$B$18,Data!C:C,'DATA PREPPING'!T1203)</f>
        <v>227495</v>
      </c>
      <c r="W1203" s="15" t="e">
        <f t="shared" si="37"/>
        <v>#DIV/0!</v>
      </c>
      <c r="X1203" s="16">
        <f>AVERAGEIFS(Data!F:F,Data!B:B,'DATA PREPPING'!$B$5,Data!A:A,'DATA PREPPING'!$B$18,Data!C:C,'DATA PREPPING'!T1203)</f>
        <v>19473</v>
      </c>
      <c r="Y1203" s="16">
        <f t="shared" si="38"/>
        <v>-19473</v>
      </c>
    </row>
    <row r="1204" spans="2:25" x14ac:dyDescent="0.2">
      <c r="B1204">
        <v>36986</v>
      </c>
      <c r="T1204" t="s">
        <v>48</v>
      </c>
      <c r="U1204" s="1">
        <f>SUMIFS(Data!E:E,Data!B:B,'DATA PREPPING'!$B$5,Data!A:A,'DATA PREPPING'!$B$18,Data!C:C,'DATA PREPPING'!T1204)</f>
        <v>32312</v>
      </c>
      <c r="W1204" s="15" t="e">
        <f t="shared" si="37"/>
        <v>#DIV/0!</v>
      </c>
      <c r="X1204" s="16">
        <f>AVERAGEIFS(Data!F:F,Data!B:B,'DATA PREPPING'!$B$5,Data!A:A,'DATA PREPPING'!$B$18,Data!C:C,'DATA PREPPING'!T1204)</f>
        <v>23041</v>
      </c>
      <c r="Y1204" s="16">
        <f t="shared" si="38"/>
        <v>-23041</v>
      </c>
    </row>
    <row r="1205" spans="2:25" x14ac:dyDescent="0.2">
      <c r="B1205">
        <v>21462</v>
      </c>
      <c r="T1205" t="s">
        <v>1</v>
      </c>
      <c r="U1205" s="1">
        <f>SUMIFS(Data!E:E,Data!B:B,'DATA PREPPING'!$B$5,Data!A:A,'DATA PREPPING'!$B$18,Data!C:C,'DATA PREPPING'!T1205)</f>
        <v>178057</v>
      </c>
      <c r="W1205" s="15" t="e">
        <f t="shared" si="37"/>
        <v>#DIV/0!</v>
      </c>
      <c r="X1205" s="16">
        <f>AVERAGEIFS(Data!F:F,Data!B:B,'DATA PREPPING'!$B$5,Data!A:A,'DATA PREPPING'!$B$18,Data!C:C,'DATA PREPPING'!T1205)</f>
        <v>18554</v>
      </c>
      <c r="Y1205" s="16">
        <f t="shared" si="38"/>
        <v>-18554</v>
      </c>
    </row>
    <row r="1206" spans="2:25" x14ac:dyDescent="0.2">
      <c r="B1206">
        <v>19193</v>
      </c>
      <c r="T1206" t="s">
        <v>2</v>
      </c>
      <c r="U1206" s="1">
        <f>SUMIFS(Data!E:E,Data!B:B,'DATA PREPPING'!$B$5,Data!A:A,'DATA PREPPING'!$B$18,Data!C:C,'DATA PREPPING'!T1206)</f>
        <v>274985</v>
      </c>
      <c r="W1206" s="15" t="e">
        <f t="shared" si="37"/>
        <v>#DIV/0!</v>
      </c>
      <c r="X1206" s="16">
        <f>AVERAGEIFS(Data!F:F,Data!B:B,'DATA PREPPING'!$B$5,Data!A:A,'DATA PREPPING'!$B$18,Data!C:C,'DATA PREPPING'!T1206)</f>
        <v>26810</v>
      </c>
      <c r="Y1206" s="16">
        <f t="shared" si="38"/>
        <v>-26810</v>
      </c>
    </row>
    <row r="1207" spans="2:25" x14ac:dyDescent="0.2">
      <c r="B1207">
        <v>21027</v>
      </c>
      <c r="T1207" t="s">
        <v>3</v>
      </c>
      <c r="U1207" s="1">
        <f>SUMIFS(Data!E:E,Data!B:B,'DATA PREPPING'!$B$5,Data!A:A,'DATA PREPPING'!$B$18,Data!C:C,'DATA PREPPING'!T1207)</f>
        <v>106295</v>
      </c>
      <c r="W1207" s="15" t="e">
        <f t="shared" si="37"/>
        <v>#DIV/0!</v>
      </c>
      <c r="X1207" s="16">
        <f>AVERAGEIFS(Data!F:F,Data!B:B,'DATA PREPPING'!$B$5,Data!A:A,'DATA PREPPING'!$B$18,Data!C:C,'DATA PREPPING'!T1207)</f>
        <v>18414</v>
      </c>
      <c r="Y1207" s="16">
        <f t="shared" si="38"/>
        <v>-18414</v>
      </c>
    </row>
    <row r="1208" spans="2:25" x14ac:dyDescent="0.2">
      <c r="B1208">
        <v>19310</v>
      </c>
      <c r="T1208" t="s">
        <v>4</v>
      </c>
      <c r="U1208" s="1">
        <f>SUMIFS(Data!E:E,Data!B:B,'DATA PREPPING'!$B$5,Data!A:A,'DATA PREPPING'!$B$18,Data!C:C,'DATA PREPPING'!T1208)</f>
        <v>1482600</v>
      </c>
      <c r="W1208" s="15" t="e">
        <f t="shared" si="37"/>
        <v>#DIV/0!</v>
      </c>
      <c r="X1208" s="16">
        <f>AVERAGEIFS(Data!F:F,Data!B:B,'DATA PREPPING'!$B$5,Data!A:A,'DATA PREPPING'!$B$18,Data!C:C,'DATA PREPPING'!T1208)</f>
        <v>36090</v>
      </c>
      <c r="Y1208" s="16">
        <f t="shared" si="38"/>
        <v>-36090</v>
      </c>
    </row>
    <row r="1209" spans="2:25" x14ac:dyDescent="0.2">
      <c r="B1209">
        <v>24338</v>
      </c>
      <c r="T1209" t="s">
        <v>5</v>
      </c>
      <c r="U1209" s="1">
        <f>SUMIFS(Data!E:E,Data!B:B,'DATA PREPPING'!$B$5,Data!A:A,'DATA PREPPING'!$B$18,Data!C:C,'DATA PREPPING'!T1209)</f>
        <v>271680</v>
      </c>
      <c r="W1209" s="15" t="e">
        <f t="shared" si="37"/>
        <v>#DIV/0!</v>
      </c>
      <c r="X1209" s="16">
        <f>AVERAGEIFS(Data!F:F,Data!B:B,'DATA PREPPING'!$B$5,Data!A:A,'DATA PREPPING'!$B$18,Data!C:C,'DATA PREPPING'!T1209)</f>
        <v>28424</v>
      </c>
      <c r="Y1209" s="16">
        <f t="shared" si="38"/>
        <v>-28424</v>
      </c>
    </row>
    <row r="1210" spans="2:25" x14ac:dyDescent="0.2">
      <c r="B1210">
        <v>22945</v>
      </c>
      <c r="T1210" t="s">
        <v>6</v>
      </c>
      <c r="U1210" s="1">
        <f>SUMIFS(Data!E:E,Data!B:B,'DATA PREPPING'!$B$5,Data!A:A,'DATA PREPPING'!$B$18,Data!C:C,'DATA PREPPING'!T1210)</f>
        <v>117365</v>
      </c>
      <c r="W1210" s="15" t="e">
        <f t="shared" si="37"/>
        <v>#DIV/0!</v>
      </c>
      <c r="X1210" s="16">
        <f>AVERAGEIFS(Data!F:F,Data!B:B,'DATA PREPPING'!$B$5,Data!A:A,'DATA PREPPING'!$B$18,Data!C:C,'DATA PREPPING'!T1210)</f>
        <v>26295</v>
      </c>
      <c r="Y1210" s="16">
        <f t="shared" si="38"/>
        <v>-26295</v>
      </c>
    </row>
    <row r="1211" spans="2:25" x14ac:dyDescent="0.2">
      <c r="B1211">
        <v>24733</v>
      </c>
      <c r="T1211" t="s">
        <v>7</v>
      </c>
      <c r="U1211" s="1">
        <f>SUMIFS(Data!E:E,Data!B:B,'DATA PREPPING'!$B$5,Data!A:A,'DATA PREPPING'!$B$18,Data!C:C,'DATA PREPPING'!T1211)</f>
        <v>41103</v>
      </c>
      <c r="W1211" s="15" t="e">
        <f t="shared" si="37"/>
        <v>#DIV/0!</v>
      </c>
      <c r="X1211" s="16">
        <f>AVERAGEIFS(Data!F:F,Data!B:B,'DATA PREPPING'!$B$5,Data!A:A,'DATA PREPPING'!$B$18,Data!C:C,'DATA PREPPING'!T1211)</f>
        <v>22228</v>
      </c>
      <c r="Y1211" s="16">
        <f t="shared" si="38"/>
        <v>-22228</v>
      </c>
    </row>
    <row r="1212" spans="2:25" x14ac:dyDescent="0.2">
      <c r="B1212">
        <v>19677</v>
      </c>
      <c r="T1212" t="s">
        <v>8</v>
      </c>
      <c r="U1212" s="1">
        <f>SUMIFS(Data!E:E,Data!B:B,'DATA PREPPING'!$B$5,Data!A:A,'DATA PREPPING'!$B$18,Data!C:C,'DATA PREPPING'!T1212)</f>
        <v>1007574</v>
      </c>
      <c r="W1212" s="15" t="e">
        <f t="shared" si="37"/>
        <v>#DIV/0!</v>
      </c>
      <c r="X1212" s="16">
        <f>AVERAGEIFS(Data!F:F,Data!B:B,'DATA PREPPING'!$B$5,Data!A:A,'DATA PREPPING'!$B$18,Data!C:C,'DATA PREPPING'!T1212)</f>
        <v>27709</v>
      </c>
      <c r="Y1212" s="16">
        <f t="shared" si="38"/>
        <v>-27709</v>
      </c>
    </row>
    <row r="1213" spans="2:25" x14ac:dyDescent="0.2">
      <c r="B1213">
        <v>18829</v>
      </c>
      <c r="T1213" t="s">
        <v>9</v>
      </c>
      <c r="U1213" s="1">
        <f>SUMIFS(Data!E:E,Data!B:B,'DATA PREPPING'!$B$5,Data!A:A,'DATA PREPPING'!$B$18,Data!C:C,'DATA PREPPING'!T1213)</f>
        <v>414059</v>
      </c>
      <c r="W1213" s="15" t="e">
        <f t="shared" si="37"/>
        <v>#DIV/0!</v>
      </c>
      <c r="X1213" s="16">
        <f>AVERAGEIFS(Data!F:F,Data!B:B,'DATA PREPPING'!$B$5,Data!A:A,'DATA PREPPING'!$B$18,Data!C:C,'DATA PREPPING'!T1213)</f>
        <v>22009</v>
      </c>
      <c r="Y1213" s="16">
        <f t="shared" si="38"/>
        <v>-22009</v>
      </c>
    </row>
    <row r="1214" spans="2:25" x14ac:dyDescent="0.2">
      <c r="B1214">
        <v>23771</v>
      </c>
      <c r="T1214" t="s">
        <v>10</v>
      </c>
      <c r="U1214" s="1">
        <f>SUMIFS(Data!E:E,Data!B:B,'DATA PREPPING'!$B$5,Data!A:A,'DATA PREPPING'!$B$18,Data!C:C,'DATA PREPPING'!T1214)</f>
        <v>74574</v>
      </c>
      <c r="W1214" s="15" t="e">
        <f t="shared" si="37"/>
        <v>#DIV/0!</v>
      </c>
      <c r="X1214" s="16">
        <f>AVERAGEIFS(Data!F:F,Data!B:B,'DATA PREPPING'!$B$5,Data!A:A,'DATA PREPPING'!$B$18,Data!C:C,'DATA PREPPING'!T1214)</f>
        <v>18637</v>
      </c>
      <c r="Y1214" s="16">
        <f t="shared" si="38"/>
        <v>-18637</v>
      </c>
    </row>
    <row r="1215" spans="2:25" x14ac:dyDescent="0.2">
      <c r="B1215">
        <v>23001</v>
      </c>
      <c r="T1215" t="s">
        <v>11</v>
      </c>
      <c r="U1215" s="1">
        <f>SUMIFS(Data!E:E,Data!B:B,'DATA PREPPING'!$B$5,Data!A:A,'DATA PREPPING'!$B$18,Data!C:C,'DATA PREPPING'!T1215)</f>
        <v>462216</v>
      </c>
      <c r="W1215" s="15" t="e">
        <f t="shared" si="37"/>
        <v>#DIV/0!</v>
      </c>
      <c r="X1215" s="16">
        <f>AVERAGEIFS(Data!F:F,Data!B:B,'DATA PREPPING'!$B$5,Data!A:A,'DATA PREPPING'!$B$18,Data!C:C,'DATA PREPPING'!T1215)</f>
        <v>25054</v>
      </c>
      <c r="Y1215" s="16">
        <f t="shared" si="38"/>
        <v>-25054</v>
      </c>
    </row>
    <row r="1216" spans="2:25" x14ac:dyDescent="0.2">
      <c r="B1216">
        <v>21580</v>
      </c>
      <c r="T1216" t="s">
        <v>12</v>
      </c>
      <c r="U1216" s="1">
        <f>SUMIFS(Data!E:E,Data!B:B,'DATA PREPPING'!$B$5,Data!A:A,'DATA PREPPING'!$B$18,Data!C:C,'DATA PREPPING'!T1216)</f>
        <v>263892</v>
      </c>
      <c r="W1216" s="15" t="e">
        <f t="shared" si="37"/>
        <v>#DIV/0!</v>
      </c>
      <c r="X1216" s="16">
        <f>AVERAGEIFS(Data!F:F,Data!B:B,'DATA PREPPING'!$B$5,Data!A:A,'DATA PREPPING'!$B$18,Data!C:C,'DATA PREPPING'!T1216)</f>
        <v>20493</v>
      </c>
      <c r="Y1216" s="16">
        <f t="shared" si="38"/>
        <v>-20493</v>
      </c>
    </row>
    <row r="1217" spans="2:25" x14ac:dyDescent="0.2">
      <c r="B1217">
        <v>26068</v>
      </c>
      <c r="T1217" t="s">
        <v>13</v>
      </c>
      <c r="U1217" s="1">
        <f>SUMIFS(Data!E:E,Data!B:B,'DATA PREPPING'!$B$5,Data!A:A,'DATA PREPPING'!$B$18,Data!C:C,'DATA PREPPING'!T1217)</f>
        <v>118383</v>
      </c>
      <c r="W1217" s="15" t="e">
        <f t="shared" si="37"/>
        <v>#DIV/0!</v>
      </c>
      <c r="X1217" s="16">
        <f>AVERAGEIFS(Data!F:F,Data!B:B,'DATA PREPPING'!$B$5,Data!A:A,'DATA PREPPING'!$B$18,Data!C:C,'DATA PREPPING'!T1217)</f>
        <v>18002</v>
      </c>
      <c r="Y1217" s="16">
        <f t="shared" si="38"/>
        <v>-18002</v>
      </c>
    </row>
    <row r="1218" spans="2:25" x14ac:dyDescent="0.2">
      <c r="B1218">
        <v>22634</v>
      </c>
      <c r="T1218" t="s">
        <v>14</v>
      </c>
      <c r="U1218" s="1">
        <f>SUMIFS(Data!E:E,Data!B:B,'DATA PREPPING'!$B$5,Data!A:A,'DATA PREPPING'!$B$18,Data!C:C,'DATA PREPPING'!T1218)</f>
        <v>110526</v>
      </c>
      <c r="W1218" s="15" t="e">
        <f t="shared" si="37"/>
        <v>#DIV/0!</v>
      </c>
      <c r="X1218" s="16">
        <f>AVERAGEIFS(Data!F:F,Data!B:B,'DATA PREPPING'!$B$5,Data!A:A,'DATA PREPPING'!$B$18,Data!C:C,'DATA PREPPING'!T1218)</f>
        <v>18088</v>
      </c>
      <c r="Y1218" s="16">
        <f t="shared" si="38"/>
        <v>-18088</v>
      </c>
    </row>
    <row r="1219" spans="2:25" x14ac:dyDescent="0.2">
      <c r="B1219">
        <v>26657</v>
      </c>
      <c r="T1219" t="s">
        <v>15</v>
      </c>
      <c r="U1219" s="1">
        <f>SUMIFS(Data!E:E,Data!B:B,'DATA PREPPING'!$B$5,Data!A:A,'DATA PREPPING'!$B$18,Data!C:C,'DATA PREPPING'!T1219)</f>
        <v>165335</v>
      </c>
      <c r="W1219" s="15" t="e">
        <f t="shared" si="37"/>
        <v>#DIV/0!</v>
      </c>
      <c r="X1219" s="16">
        <f>AVERAGEIFS(Data!F:F,Data!B:B,'DATA PREPPING'!$B$5,Data!A:A,'DATA PREPPING'!$B$18,Data!C:C,'DATA PREPPING'!T1219)</f>
        <v>19522</v>
      </c>
      <c r="Y1219" s="16">
        <f t="shared" si="38"/>
        <v>-19522</v>
      </c>
    </row>
    <row r="1220" spans="2:25" x14ac:dyDescent="0.2">
      <c r="B1220">
        <v>18945</v>
      </c>
      <c r="T1220" t="s">
        <v>16</v>
      </c>
      <c r="U1220" s="1">
        <f>SUMIFS(Data!E:E,Data!B:B,'DATA PREPPING'!$B$5,Data!A:A,'DATA PREPPING'!$B$18,Data!C:C,'DATA PREPPING'!T1220)</f>
        <v>188383</v>
      </c>
      <c r="W1220" s="15" t="e">
        <f t="shared" si="37"/>
        <v>#DIV/0!</v>
      </c>
      <c r="X1220" s="16">
        <f>AVERAGEIFS(Data!F:F,Data!B:B,'DATA PREPPING'!$B$5,Data!A:A,'DATA PREPPING'!$B$18,Data!C:C,'DATA PREPPING'!T1220)</f>
        <v>22216</v>
      </c>
      <c r="Y1220" s="16">
        <f t="shared" si="38"/>
        <v>-22216</v>
      </c>
    </row>
    <row r="1221" spans="2:25" x14ac:dyDescent="0.2">
      <c r="B1221">
        <v>19473</v>
      </c>
      <c r="T1221" t="s">
        <v>17</v>
      </c>
      <c r="U1221" s="1">
        <f>SUMIFS(Data!E:E,Data!B:B,'DATA PREPPING'!$B$5,Data!A:A,'DATA PREPPING'!$B$18,Data!C:C,'DATA PREPPING'!T1221)</f>
        <v>51781</v>
      </c>
      <c r="W1221" s="15" t="e">
        <f t="shared" si="37"/>
        <v>#DIV/0!</v>
      </c>
      <c r="X1221" s="16">
        <f>AVERAGEIFS(Data!F:F,Data!B:B,'DATA PREPPING'!$B$5,Data!A:A,'DATA PREPPING'!$B$18,Data!C:C,'DATA PREPPING'!T1221)</f>
        <v>25112</v>
      </c>
      <c r="Y1221" s="16">
        <f t="shared" si="38"/>
        <v>-25112</v>
      </c>
    </row>
    <row r="1222" spans="2:25" x14ac:dyDescent="0.2">
      <c r="B1222">
        <v>23041</v>
      </c>
      <c r="T1222" t="s">
        <v>18</v>
      </c>
      <c r="U1222" s="1">
        <f>SUMIFS(Data!E:E,Data!B:B,'DATA PREPPING'!$B$5,Data!A:A,'DATA PREPPING'!$B$18,Data!C:C,'DATA PREPPING'!T1222)</f>
        <v>210848</v>
      </c>
      <c r="W1222" s="15" t="e">
        <f t="shared" ref="W1222:W1285" si="39">U1222/V1222*1000</f>
        <v>#DIV/0!</v>
      </c>
      <c r="X1222" s="16">
        <f>AVERAGEIFS(Data!F:F,Data!B:B,'DATA PREPPING'!$B$5,Data!A:A,'DATA PREPPING'!$B$18,Data!C:C,'DATA PREPPING'!T1222)</f>
        <v>26383</v>
      </c>
      <c r="Y1222" s="16">
        <f t="shared" ref="Y1222:Y1285" si="40">IF($Y$4=$X$4,-X1222,W1222)</f>
        <v>-26383</v>
      </c>
    </row>
    <row r="1223" spans="2:25" x14ac:dyDescent="0.2">
      <c r="B1223">
        <v>18554</v>
      </c>
      <c r="T1223" t="s">
        <v>19</v>
      </c>
      <c r="U1223" s="1">
        <f>SUMIFS(Data!E:E,Data!B:B,'DATA PREPPING'!$B$5,Data!A:A,'DATA PREPPING'!$B$18,Data!C:C,'DATA PREPPING'!T1223)</f>
        <v>262049</v>
      </c>
      <c r="W1223" s="15" t="e">
        <f t="shared" si="39"/>
        <v>#DIV/0!</v>
      </c>
      <c r="X1223" s="16">
        <f>AVERAGEIFS(Data!F:F,Data!B:B,'DATA PREPPING'!$B$5,Data!A:A,'DATA PREPPING'!$B$18,Data!C:C,'DATA PREPPING'!T1223)</f>
        <v>30457</v>
      </c>
      <c r="Y1223" s="16">
        <f t="shared" si="40"/>
        <v>-30457</v>
      </c>
    </row>
    <row r="1224" spans="2:25" x14ac:dyDescent="0.2">
      <c r="B1224">
        <v>26810</v>
      </c>
      <c r="T1224" t="s">
        <v>20</v>
      </c>
      <c r="U1224" s="1">
        <f>SUMIFS(Data!E:E,Data!B:B,'DATA PREPPING'!$B$5,Data!A:A,'DATA PREPPING'!$B$18,Data!C:C,'DATA PREPPING'!T1224)</f>
        <v>323435</v>
      </c>
      <c r="W1224" s="15" t="e">
        <f t="shared" si="39"/>
        <v>#DIV/0!</v>
      </c>
      <c r="X1224" s="16">
        <f>AVERAGEIFS(Data!F:F,Data!B:B,'DATA PREPPING'!$B$5,Data!A:A,'DATA PREPPING'!$B$18,Data!C:C,'DATA PREPPING'!T1224)</f>
        <v>22254</v>
      </c>
      <c r="Y1224" s="16">
        <f t="shared" si="40"/>
        <v>-22254</v>
      </c>
    </row>
    <row r="1225" spans="2:25" x14ac:dyDescent="0.2">
      <c r="B1225">
        <v>18414</v>
      </c>
      <c r="T1225" t="s">
        <v>21</v>
      </c>
      <c r="U1225" s="1">
        <f>SUMIFS(Data!E:E,Data!B:B,'DATA PREPPING'!$B$5,Data!A:A,'DATA PREPPING'!$B$18,Data!C:C,'DATA PREPPING'!T1225)</f>
        <v>204519</v>
      </c>
      <c r="W1225" s="15" t="e">
        <f t="shared" si="39"/>
        <v>#DIV/0!</v>
      </c>
      <c r="X1225" s="16">
        <f>AVERAGEIFS(Data!F:F,Data!B:B,'DATA PREPPING'!$B$5,Data!A:A,'DATA PREPPING'!$B$18,Data!C:C,'DATA PREPPING'!T1225)</f>
        <v>24167</v>
      </c>
      <c r="Y1225" s="16">
        <f t="shared" si="40"/>
        <v>-24167</v>
      </c>
    </row>
    <row r="1226" spans="2:25" x14ac:dyDescent="0.2">
      <c r="B1226">
        <v>36090</v>
      </c>
      <c r="T1226" t="s">
        <v>22</v>
      </c>
      <c r="U1226" s="1">
        <f>SUMIFS(Data!E:E,Data!B:B,'DATA PREPPING'!$B$5,Data!A:A,'DATA PREPPING'!$B$18,Data!C:C,'DATA PREPPING'!T1226)</f>
        <v>118107</v>
      </c>
      <c r="W1226" s="15" t="e">
        <f t="shared" si="39"/>
        <v>#DIV/0!</v>
      </c>
      <c r="X1226" s="16">
        <f>AVERAGEIFS(Data!F:F,Data!B:B,'DATA PREPPING'!$B$5,Data!A:A,'DATA PREPPING'!$B$18,Data!C:C,'DATA PREPPING'!T1226)</f>
        <v>18380</v>
      </c>
      <c r="Y1226" s="16">
        <f t="shared" si="40"/>
        <v>-18380</v>
      </c>
    </row>
    <row r="1227" spans="2:25" x14ac:dyDescent="0.2">
      <c r="B1227">
        <v>28424</v>
      </c>
      <c r="T1227" t="s">
        <v>23</v>
      </c>
      <c r="U1227" s="1">
        <f>SUMIFS(Data!E:E,Data!B:B,'DATA PREPPING'!$B$5,Data!A:A,'DATA PREPPING'!$B$18,Data!C:C,'DATA PREPPING'!T1227)</f>
        <v>253244</v>
      </c>
      <c r="W1227" s="15" t="e">
        <f t="shared" si="39"/>
        <v>#DIV/0!</v>
      </c>
      <c r="X1227" s="16">
        <f>AVERAGEIFS(Data!F:F,Data!B:B,'DATA PREPPING'!$B$5,Data!A:A,'DATA PREPPING'!$B$18,Data!C:C,'DATA PREPPING'!T1227)</f>
        <v>22154</v>
      </c>
      <c r="Y1227" s="16">
        <f t="shared" si="40"/>
        <v>-22154</v>
      </c>
    </row>
    <row r="1228" spans="2:25" x14ac:dyDescent="0.2">
      <c r="B1228">
        <v>26295</v>
      </c>
      <c r="T1228" t="s">
        <v>24</v>
      </c>
      <c r="U1228" s="1">
        <f>SUMIFS(Data!E:E,Data!B:B,'DATA PREPPING'!$B$5,Data!A:A,'DATA PREPPING'!$B$18,Data!C:C,'DATA PREPPING'!T1228)</f>
        <v>58811</v>
      </c>
      <c r="W1228" s="15" t="e">
        <f t="shared" si="39"/>
        <v>#DIV/0!</v>
      </c>
      <c r="X1228" s="16">
        <f>AVERAGEIFS(Data!F:F,Data!B:B,'DATA PREPPING'!$B$5,Data!A:A,'DATA PREPPING'!$B$18,Data!C:C,'DATA PREPPING'!T1228)</f>
        <v>21078</v>
      </c>
      <c r="Y1228" s="16">
        <f t="shared" si="40"/>
        <v>-21078</v>
      </c>
    </row>
    <row r="1229" spans="2:25" x14ac:dyDescent="0.2">
      <c r="B1229">
        <v>22228</v>
      </c>
      <c r="T1229" t="s">
        <v>25</v>
      </c>
      <c r="U1229" s="1">
        <f>SUMIFS(Data!E:E,Data!B:B,'DATA PREPPING'!$B$5,Data!A:A,'DATA PREPPING'!$B$18,Data!C:C,'DATA PREPPING'!T1229)</f>
        <v>79529</v>
      </c>
      <c r="W1229" s="15" t="e">
        <f t="shared" si="39"/>
        <v>#DIV/0!</v>
      </c>
      <c r="X1229" s="16">
        <f>AVERAGEIFS(Data!F:F,Data!B:B,'DATA PREPPING'!$B$5,Data!A:A,'DATA PREPPING'!$B$18,Data!C:C,'DATA PREPPING'!T1229)</f>
        <v>18131</v>
      </c>
      <c r="Y1229" s="16">
        <f t="shared" si="40"/>
        <v>-18131</v>
      </c>
    </row>
    <row r="1230" spans="2:25" x14ac:dyDescent="0.2">
      <c r="B1230">
        <v>27709</v>
      </c>
      <c r="T1230" t="s">
        <v>26</v>
      </c>
      <c r="U1230" s="1">
        <f>SUMIFS(Data!E:E,Data!B:B,'DATA PREPPING'!$B$5,Data!A:A,'DATA PREPPING'!$B$18,Data!C:C,'DATA PREPPING'!T1230)</f>
        <v>255447</v>
      </c>
      <c r="W1230" s="15" t="e">
        <f t="shared" si="39"/>
        <v>#DIV/0!</v>
      </c>
      <c r="X1230" s="16">
        <f>AVERAGEIFS(Data!F:F,Data!B:B,'DATA PREPPING'!$B$5,Data!A:A,'DATA PREPPING'!$B$18,Data!C:C,'DATA PREPPING'!T1230)</f>
        <v>34061</v>
      </c>
      <c r="Y1230" s="16">
        <f t="shared" si="40"/>
        <v>-34061</v>
      </c>
    </row>
    <row r="1231" spans="2:25" x14ac:dyDescent="0.2">
      <c r="B1231">
        <v>22009</v>
      </c>
      <c r="T1231" t="s">
        <v>27</v>
      </c>
      <c r="U1231" s="1">
        <f>SUMIFS(Data!E:E,Data!B:B,'DATA PREPPING'!$B$5,Data!A:A,'DATA PREPPING'!$B$18,Data!C:C,'DATA PREPPING'!T1231)</f>
        <v>57132</v>
      </c>
      <c r="W1231" s="15" t="e">
        <f t="shared" si="39"/>
        <v>#DIV/0!</v>
      </c>
      <c r="X1231" s="16">
        <f>AVERAGEIFS(Data!F:F,Data!B:B,'DATA PREPPING'!$B$5,Data!A:A,'DATA PREPPING'!$B$18,Data!C:C,'DATA PREPPING'!T1231)</f>
        <v>24729</v>
      </c>
      <c r="Y1231" s="16">
        <f t="shared" si="40"/>
        <v>-24729</v>
      </c>
    </row>
    <row r="1232" spans="2:25" x14ac:dyDescent="0.2">
      <c r="B1232">
        <v>18637</v>
      </c>
      <c r="T1232" t="s">
        <v>28</v>
      </c>
      <c r="U1232" s="1">
        <f>SUMIFS(Data!E:E,Data!B:B,'DATA PREPPING'!$B$5,Data!A:A,'DATA PREPPING'!$B$18,Data!C:C,'DATA PREPPING'!T1232)</f>
        <v>281546</v>
      </c>
      <c r="W1232" s="15" t="e">
        <f t="shared" si="39"/>
        <v>#DIV/0!</v>
      </c>
      <c r="X1232" s="16">
        <f>AVERAGEIFS(Data!F:F,Data!B:B,'DATA PREPPING'!$B$5,Data!A:A,'DATA PREPPING'!$B$18,Data!C:C,'DATA PREPPING'!T1232)</f>
        <v>28639</v>
      </c>
      <c r="Y1232" s="16">
        <f t="shared" si="40"/>
        <v>-28639</v>
      </c>
    </row>
    <row r="1233" spans="2:25" x14ac:dyDescent="0.2">
      <c r="B1233">
        <v>25054</v>
      </c>
      <c r="T1233" t="s">
        <v>29</v>
      </c>
      <c r="U1233" s="1">
        <f>SUMIFS(Data!E:E,Data!B:B,'DATA PREPPING'!$B$5,Data!A:A,'DATA PREPPING'!$B$18,Data!C:C,'DATA PREPPING'!T1233)</f>
        <v>78539</v>
      </c>
      <c r="W1233" s="15" t="e">
        <f t="shared" si="39"/>
        <v>#DIV/0!</v>
      </c>
      <c r="X1233" s="16">
        <f>AVERAGEIFS(Data!F:F,Data!B:B,'DATA PREPPING'!$B$5,Data!A:A,'DATA PREPPING'!$B$18,Data!C:C,'DATA PREPPING'!T1233)</f>
        <v>19988</v>
      </c>
      <c r="Y1233" s="16">
        <f t="shared" si="40"/>
        <v>-19988</v>
      </c>
    </row>
    <row r="1234" spans="2:25" x14ac:dyDescent="0.2">
      <c r="B1234">
        <v>20493</v>
      </c>
      <c r="T1234" t="s">
        <v>30</v>
      </c>
      <c r="U1234" s="1">
        <f>SUMIFS(Data!E:E,Data!B:B,'DATA PREPPING'!$B$5,Data!A:A,'DATA PREPPING'!$B$18,Data!C:C,'DATA PREPPING'!T1234)</f>
        <v>632760</v>
      </c>
      <c r="W1234" s="15" t="e">
        <f t="shared" si="39"/>
        <v>#DIV/0!</v>
      </c>
      <c r="X1234" s="16">
        <f>AVERAGEIFS(Data!F:F,Data!B:B,'DATA PREPPING'!$B$5,Data!A:A,'DATA PREPPING'!$B$18,Data!C:C,'DATA PREPPING'!T1234)</f>
        <v>36986</v>
      </c>
      <c r="Y1234" s="16">
        <f t="shared" si="40"/>
        <v>-36986</v>
      </c>
    </row>
    <row r="1235" spans="2:25" x14ac:dyDescent="0.2">
      <c r="B1235">
        <v>18002</v>
      </c>
      <c r="T1235" t="s">
        <v>31</v>
      </c>
      <c r="U1235" s="1">
        <f>SUMIFS(Data!E:E,Data!B:B,'DATA PREPPING'!$B$5,Data!A:A,'DATA PREPPING'!$B$18,Data!C:C,'DATA PREPPING'!T1235)</f>
        <v>420420</v>
      </c>
      <c r="W1235" s="15" t="e">
        <f t="shared" si="39"/>
        <v>#DIV/0!</v>
      </c>
      <c r="X1235" s="16">
        <f>AVERAGEIFS(Data!F:F,Data!B:B,'DATA PREPPING'!$B$5,Data!A:A,'DATA PREPPING'!$B$18,Data!C:C,'DATA PREPPING'!T1235)</f>
        <v>21462</v>
      </c>
      <c r="Y1235" s="16">
        <f t="shared" si="40"/>
        <v>-21462</v>
      </c>
    </row>
    <row r="1236" spans="2:25" x14ac:dyDescent="0.2">
      <c r="B1236">
        <v>18088</v>
      </c>
      <c r="T1236" t="s">
        <v>32</v>
      </c>
      <c r="U1236" s="1">
        <f>SUMIFS(Data!E:E,Data!B:B,'DATA PREPPING'!$B$5,Data!A:A,'DATA PREPPING'!$B$18,Data!C:C,'DATA PREPPING'!T1236)</f>
        <v>34228</v>
      </c>
      <c r="W1236" s="15" t="e">
        <f t="shared" si="39"/>
        <v>#DIV/0!</v>
      </c>
      <c r="X1236" s="16">
        <f>AVERAGEIFS(Data!F:F,Data!B:B,'DATA PREPPING'!$B$5,Data!A:A,'DATA PREPPING'!$B$18,Data!C:C,'DATA PREPPING'!T1236)</f>
        <v>19193</v>
      </c>
      <c r="Y1236" s="16">
        <f t="shared" si="40"/>
        <v>-19193</v>
      </c>
    </row>
    <row r="1237" spans="2:25" x14ac:dyDescent="0.2">
      <c r="B1237">
        <v>19522</v>
      </c>
      <c r="T1237" t="s">
        <v>33</v>
      </c>
      <c r="U1237" s="1">
        <f>SUMIFS(Data!E:E,Data!B:B,'DATA PREPPING'!$B$5,Data!A:A,'DATA PREPPING'!$B$18,Data!C:C,'DATA PREPPING'!T1237)</f>
        <v>466069</v>
      </c>
      <c r="W1237" s="15" t="e">
        <f t="shared" si="39"/>
        <v>#DIV/0!</v>
      </c>
      <c r="X1237" s="16">
        <f>AVERAGEIFS(Data!F:F,Data!B:B,'DATA PREPPING'!$B$5,Data!A:A,'DATA PREPPING'!$B$18,Data!C:C,'DATA PREPPING'!T1237)</f>
        <v>21027</v>
      </c>
      <c r="Y1237" s="16">
        <f t="shared" si="40"/>
        <v>-21027</v>
      </c>
    </row>
    <row r="1238" spans="2:25" x14ac:dyDescent="0.2">
      <c r="B1238">
        <v>22216</v>
      </c>
      <c r="T1238" t="s">
        <v>34</v>
      </c>
      <c r="U1238" s="1">
        <f>SUMIFS(Data!E:E,Data!B:B,'DATA PREPPING'!$B$5,Data!A:A,'DATA PREPPING'!$B$18,Data!C:C,'DATA PREPPING'!T1238)</f>
        <v>156230</v>
      </c>
      <c r="W1238" s="15" t="e">
        <f t="shared" si="39"/>
        <v>#DIV/0!</v>
      </c>
      <c r="X1238" s="16">
        <f>AVERAGEIFS(Data!F:F,Data!B:B,'DATA PREPPING'!$B$5,Data!A:A,'DATA PREPPING'!$B$18,Data!C:C,'DATA PREPPING'!T1238)</f>
        <v>19310</v>
      </c>
      <c r="Y1238" s="16">
        <f t="shared" si="40"/>
        <v>-19310</v>
      </c>
    </row>
    <row r="1239" spans="2:25" x14ac:dyDescent="0.2">
      <c r="B1239">
        <v>25112</v>
      </c>
      <c r="T1239" t="s">
        <v>35</v>
      </c>
      <c r="U1239" s="1">
        <f>SUMIFS(Data!E:E,Data!B:B,'DATA PREPPING'!$B$5,Data!A:A,'DATA PREPPING'!$B$18,Data!C:C,'DATA PREPPING'!T1239)</f>
        <v>161570</v>
      </c>
      <c r="W1239" s="15" t="e">
        <f t="shared" si="39"/>
        <v>#DIV/0!</v>
      </c>
      <c r="X1239" s="16">
        <f>AVERAGEIFS(Data!F:F,Data!B:B,'DATA PREPPING'!$B$5,Data!A:A,'DATA PREPPING'!$B$18,Data!C:C,'DATA PREPPING'!T1239)</f>
        <v>24338</v>
      </c>
      <c r="Y1239" s="16">
        <f t="shared" si="40"/>
        <v>-24338</v>
      </c>
    </row>
    <row r="1240" spans="2:25" x14ac:dyDescent="0.2">
      <c r="B1240">
        <v>26383</v>
      </c>
      <c r="T1240" t="s">
        <v>36</v>
      </c>
      <c r="U1240" s="1">
        <f>SUMIFS(Data!E:E,Data!B:B,'DATA PREPPING'!$B$5,Data!A:A,'DATA PREPPING'!$B$18,Data!C:C,'DATA PREPPING'!T1240)</f>
        <v>424092</v>
      </c>
      <c r="W1240" s="15" t="e">
        <f t="shared" si="39"/>
        <v>#DIV/0!</v>
      </c>
      <c r="X1240" s="16">
        <f>AVERAGEIFS(Data!F:F,Data!B:B,'DATA PREPPING'!$B$5,Data!A:A,'DATA PREPPING'!$B$18,Data!C:C,'DATA PREPPING'!T1240)</f>
        <v>22945</v>
      </c>
      <c r="Y1240" s="16">
        <f t="shared" si="40"/>
        <v>-22945</v>
      </c>
    </row>
    <row r="1241" spans="2:25" x14ac:dyDescent="0.2">
      <c r="B1241">
        <v>30457</v>
      </c>
      <c r="T1241" t="s">
        <v>37</v>
      </c>
      <c r="U1241" s="1">
        <f>SUMIFS(Data!E:E,Data!B:B,'DATA PREPPING'!$B$5,Data!A:A,'DATA PREPPING'!$B$18,Data!C:C,'DATA PREPPING'!T1241)</f>
        <v>44621</v>
      </c>
      <c r="W1241" s="15" t="e">
        <f t="shared" si="39"/>
        <v>#DIV/0!</v>
      </c>
      <c r="X1241" s="16">
        <f>AVERAGEIFS(Data!F:F,Data!B:B,'DATA PREPPING'!$B$5,Data!A:A,'DATA PREPPING'!$B$18,Data!C:C,'DATA PREPPING'!T1241)</f>
        <v>24733</v>
      </c>
      <c r="Y1241" s="16">
        <f t="shared" si="40"/>
        <v>-24733</v>
      </c>
    </row>
    <row r="1242" spans="2:25" x14ac:dyDescent="0.2">
      <c r="B1242">
        <v>22254</v>
      </c>
      <c r="T1242" t="s">
        <v>38</v>
      </c>
      <c r="U1242" s="1">
        <f>SUMIFS(Data!E:E,Data!B:B,'DATA PREPPING'!$B$5,Data!A:A,'DATA PREPPING'!$B$18,Data!C:C,'DATA PREPPING'!T1242)</f>
        <v>226959</v>
      </c>
      <c r="W1242" s="15" t="e">
        <f t="shared" si="39"/>
        <v>#DIV/0!</v>
      </c>
      <c r="X1242" s="16">
        <f>AVERAGEIFS(Data!F:F,Data!B:B,'DATA PREPPING'!$B$5,Data!A:A,'DATA PREPPING'!$B$18,Data!C:C,'DATA PREPPING'!T1242)</f>
        <v>19677</v>
      </c>
      <c r="Y1242" s="16">
        <f t="shared" si="40"/>
        <v>-19677</v>
      </c>
    </row>
    <row r="1243" spans="2:25" x14ac:dyDescent="0.2">
      <c r="B1243">
        <v>24167</v>
      </c>
      <c r="T1243" t="s">
        <v>39</v>
      </c>
      <c r="U1243" s="1">
        <f>SUMIFS(Data!E:E,Data!B:B,'DATA PREPPING'!$B$5,Data!A:A,'DATA PREPPING'!$B$18,Data!C:C,'DATA PREPPING'!T1243)</f>
        <v>41000</v>
      </c>
      <c r="W1243" s="15" t="e">
        <f t="shared" si="39"/>
        <v>#DIV/0!</v>
      </c>
      <c r="X1243" s="16">
        <f>AVERAGEIFS(Data!F:F,Data!B:B,'DATA PREPPING'!$B$5,Data!A:A,'DATA PREPPING'!$B$18,Data!C:C,'DATA PREPPING'!T1243)</f>
        <v>18829</v>
      </c>
      <c r="Y1243" s="16">
        <f t="shared" si="40"/>
        <v>-18829</v>
      </c>
    </row>
    <row r="1244" spans="2:25" x14ac:dyDescent="0.2">
      <c r="B1244">
        <v>18380</v>
      </c>
      <c r="T1244" t="s">
        <v>40</v>
      </c>
      <c r="U1244" s="1">
        <f>SUMIFS(Data!E:E,Data!B:B,'DATA PREPPING'!$B$5,Data!A:A,'DATA PREPPING'!$B$18,Data!C:C,'DATA PREPPING'!T1244)</f>
        <v>293033</v>
      </c>
      <c r="W1244" s="15" t="e">
        <f t="shared" si="39"/>
        <v>#DIV/0!</v>
      </c>
      <c r="X1244" s="16">
        <f>AVERAGEIFS(Data!F:F,Data!B:B,'DATA PREPPING'!$B$5,Data!A:A,'DATA PREPPING'!$B$18,Data!C:C,'DATA PREPPING'!T1244)</f>
        <v>23771</v>
      </c>
      <c r="Y1244" s="16">
        <f t="shared" si="40"/>
        <v>-23771</v>
      </c>
    </row>
    <row r="1245" spans="2:25" x14ac:dyDescent="0.2">
      <c r="B1245">
        <v>22154</v>
      </c>
      <c r="T1245" t="s">
        <v>41</v>
      </c>
      <c r="U1245" s="1">
        <f>SUMIFS(Data!E:E,Data!B:B,'DATA PREPPING'!$B$5,Data!A:A,'DATA PREPPING'!$B$18,Data!C:C,'DATA PREPPING'!T1245)</f>
        <v>1178456</v>
      </c>
      <c r="W1245" s="15" t="e">
        <f t="shared" si="39"/>
        <v>#DIV/0!</v>
      </c>
      <c r="X1245" s="16">
        <f>AVERAGEIFS(Data!F:F,Data!B:B,'DATA PREPPING'!$B$5,Data!A:A,'DATA PREPPING'!$B$18,Data!C:C,'DATA PREPPING'!T1245)</f>
        <v>23001</v>
      </c>
      <c r="Y1245" s="16">
        <f t="shared" si="40"/>
        <v>-23001</v>
      </c>
    </row>
    <row r="1246" spans="2:25" x14ac:dyDescent="0.2">
      <c r="B1246">
        <v>21078</v>
      </c>
      <c r="T1246" t="s">
        <v>42</v>
      </c>
      <c r="U1246" s="1">
        <f>SUMIFS(Data!E:E,Data!B:B,'DATA PREPPING'!$B$5,Data!A:A,'DATA PREPPING'!$B$18,Data!C:C,'DATA PREPPING'!T1246)</f>
        <v>133375</v>
      </c>
      <c r="W1246" s="15" t="e">
        <f t="shared" si="39"/>
        <v>#DIV/0!</v>
      </c>
      <c r="X1246" s="16">
        <f>AVERAGEIFS(Data!F:F,Data!B:B,'DATA PREPPING'!$B$5,Data!A:A,'DATA PREPPING'!$B$18,Data!C:C,'DATA PREPPING'!T1246)</f>
        <v>21580</v>
      </c>
      <c r="Y1246" s="16">
        <f t="shared" si="40"/>
        <v>-21580</v>
      </c>
    </row>
    <row r="1247" spans="2:25" x14ac:dyDescent="0.2">
      <c r="B1247">
        <v>18131</v>
      </c>
      <c r="T1247" t="s">
        <v>43</v>
      </c>
      <c r="U1247" s="1">
        <f>SUMIFS(Data!E:E,Data!B:B,'DATA PREPPING'!$B$5,Data!A:A,'DATA PREPPING'!$B$18,Data!C:C,'DATA PREPPING'!T1247)</f>
        <v>25985</v>
      </c>
      <c r="W1247" s="15" t="e">
        <f t="shared" si="39"/>
        <v>#DIV/0!</v>
      </c>
      <c r="X1247" s="16">
        <f>AVERAGEIFS(Data!F:F,Data!B:B,'DATA PREPPING'!$B$5,Data!A:A,'DATA PREPPING'!$B$18,Data!C:C,'DATA PREPPING'!T1247)</f>
        <v>26068</v>
      </c>
      <c r="Y1247" s="16">
        <f t="shared" si="40"/>
        <v>-26068</v>
      </c>
    </row>
    <row r="1248" spans="2:25" x14ac:dyDescent="0.2">
      <c r="B1248">
        <v>34061</v>
      </c>
      <c r="T1248" t="s">
        <v>44</v>
      </c>
      <c r="U1248" s="1">
        <f>SUMIFS(Data!E:E,Data!B:B,'DATA PREPPING'!$B$5,Data!A:A,'DATA PREPPING'!$B$18,Data!C:C,'DATA PREPPING'!T1248)</f>
        <v>322216</v>
      </c>
      <c r="W1248" s="15" t="e">
        <f t="shared" si="39"/>
        <v>#DIV/0!</v>
      </c>
      <c r="X1248" s="16">
        <f>AVERAGEIFS(Data!F:F,Data!B:B,'DATA PREPPING'!$B$5,Data!A:A,'DATA PREPPING'!$B$18,Data!C:C,'DATA PREPPING'!T1248)</f>
        <v>22634</v>
      </c>
      <c r="Y1248" s="16">
        <f t="shared" si="40"/>
        <v>-22634</v>
      </c>
    </row>
    <row r="1249" spans="2:25" x14ac:dyDescent="0.2">
      <c r="B1249">
        <v>24729</v>
      </c>
      <c r="T1249" t="s">
        <v>45</v>
      </c>
      <c r="U1249" s="1">
        <f>SUMIFS(Data!E:E,Data!B:B,'DATA PREPPING'!$B$5,Data!A:A,'DATA PREPPING'!$B$18,Data!C:C,'DATA PREPPING'!T1249)</f>
        <v>255412</v>
      </c>
      <c r="W1249" s="15" t="e">
        <f t="shared" si="39"/>
        <v>#DIV/0!</v>
      </c>
      <c r="X1249" s="16">
        <f>AVERAGEIFS(Data!F:F,Data!B:B,'DATA PREPPING'!$B$5,Data!A:A,'DATA PREPPING'!$B$18,Data!C:C,'DATA PREPPING'!T1249)</f>
        <v>26657</v>
      </c>
      <c r="Y1249" s="16">
        <f t="shared" si="40"/>
        <v>-26657</v>
      </c>
    </row>
    <row r="1250" spans="2:25" x14ac:dyDescent="0.2">
      <c r="B1250">
        <v>28639</v>
      </c>
      <c r="T1250" t="s">
        <v>46</v>
      </c>
      <c r="U1250" s="1">
        <f>SUMIFS(Data!E:E,Data!B:B,'DATA PREPPING'!$B$5,Data!A:A,'DATA PREPPING'!$B$18,Data!C:C,'DATA PREPPING'!T1250)</f>
        <v>61253</v>
      </c>
      <c r="W1250" s="15" t="e">
        <f t="shared" si="39"/>
        <v>#DIV/0!</v>
      </c>
      <c r="X1250" s="16">
        <f>AVERAGEIFS(Data!F:F,Data!B:B,'DATA PREPPING'!$B$5,Data!A:A,'DATA PREPPING'!$B$18,Data!C:C,'DATA PREPPING'!T1250)</f>
        <v>18945</v>
      </c>
      <c r="Y1250" s="16">
        <f t="shared" si="40"/>
        <v>-18945</v>
      </c>
    </row>
    <row r="1251" spans="2:25" x14ac:dyDescent="0.2">
      <c r="B1251">
        <v>19988</v>
      </c>
      <c r="T1251" t="s">
        <v>47</v>
      </c>
      <c r="U1251" s="1">
        <f>SUMIFS(Data!E:E,Data!B:B,'DATA PREPPING'!$B$5,Data!A:A,'DATA PREPPING'!$B$18,Data!C:C,'DATA PREPPING'!T1251)</f>
        <v>227495</v>
      </c>
      <c r="W1251" s="15" t="e">
        <f t="shared" si="39"/>
        <v>#DIV/0!</v>
      </c>
      <c r="X1251" s="16">
        <f>AVERAGEIFS(Data!F:F,Data!B:B,'DATA PREPPING'!$B$5,Data!A:A,'DATA PREPPING'!$B$18,Data!C:C,'DATA PREPPING'!T1251)</f>
        <v>19473</v>
      </c>
      <c r="Y1251" s="16">
        <f t="shared" si="40"/>
        <v>-19473</v>
      </c>
    </row>
    <row r="1252" spans="2:25" x14ac:dyDescent="0.2">
      <c r="B1252">
        <v>36986</v>
      </c>
      <c r="T1252" t="s">
        <v>48</v>
      </c>
      <c r="U1252" s="1">
        <f>SUMIFS(Data!E:E,Data!B:B,'DATA PREPPING'!$B$5,Data!A:A,'DATA PREPPING'!$B$18,Data!C:C,'DATA PREPPING'!T1252)</f>
        <v>32312</v>
      </c>
      <c r="W1252" s="15" t="e">
        <f t="shared" si="39"/>
        <v>#DIV/0!</v>
      </c>
      <c r="X1252" s="16">
        <f>AVERAGEIFS(Data!F:F,Data!B:B,'DATA PREPPING'!$B$5,Data!A:A,'DATA PREPPING'!$B$18,Data!C:C,'DATA PREPPING'!T1252)</f>
        <v>23041</v>
      </c>
      <c r="Y1252" s="16">
        <f t="shared" si="40"/>
        <v>-23041</v>
      </c>
    </row>
    <row r="1253" spans="2:25" x14ac:dyDescent="0.2">
      <c r="B1253">
        <v>21462</v>
      </c>
      <c r="T1253" t="s">
        <v>1</v>
      </c>
      <c r="U1253" s="1">
        <f>SUMIFS(Data!E:E,Data!B:B,'DATA PREPPING'!$B$5,Data!A:A,'DATA PREPPING'!$B$18,Data!C:C,'DATA PREPPING'!T1253)</f>
        <v>178057</v>
      </c>
      <c r="W1253" s="15" t="e">
        <f t="shared" si="39"/>
        <v>#DIV/0!</v>
      </c>
      <c r="X1253" s="16">
        <f>AVERAGEIFS(Data!F:F,Data!B:B,'DATA PREPPING'!$B$5,Data!A:A,'DATA PREPPING'!$B$18,Data!C:C,'DATA PREPPING'!T1253)</f>
        <v>18554</v>
      </c>
      <c r="Y1253" s="16">
        <f t="shared" si="40"/>
        <v>-18554</v>
      </c>
    </row>
    <row r="1254" spans="2:25" x14ac:dyDescent="0.2">
      <c r="B1254">
        <v>19193</v>
      </c>
      <c r="T1254" t="s">
        <v>2</v>
      </c>
      <c r="U1254" s="1">
        <f>SUMIFS(Data!E:E,Data!B:B,'DATA PREPPING'!$B$5,Data!A:A,'DATA PREPPING'!$B$18,Data!C:C,'DATA PREPPING'!T1254)</f>
        <v>274985</v>
      </c>
      <c r="W1254" s="15" t="e">
        <f t="shared" si="39"/>
        <v>#DIV/0!</v>
      </c>
      <c r="X1254" s="16">
        <f>AVERAGEIFS(Data!F:F,Data!B:B,'DATA PREPPING'!$B$5,Data!A:A,'DATA PREPPING'!$B$18,Data!C:C,'DATA PREPPING'!T1254)</f>
        <v>26810</v>
      </c>
      <c r="Y1254" s="16">
        <f t="shared" si="40"/>
        <v>-26810</v>
      </c>
    </row>
    <row r="1255" spans="2:25" x14ac:dyDescent="0.2">
      <c r="B1255">
        <v>21027</v>
      </c>
      <c r="T1255" t="s">
        <v>3</v>
      </c>
      <c r="U1255" s="1">
        <f>SUMIFS(Data!E:E,Data!B:B,'DATA PREPPING'!$B$5,Data!A:A,'DATA PREPPING'!$B$18,Data!C:C,'DATA PREPPING'!T1255)</f>
        <v>106295</v>
      </c>
      <c r="W1255" s="15" t="e">
        <f t="shared" si="39"/>
        <v>#DIV/0!</v>
      </c>
      <c r="X1255" s="16">
        <f>AVERAGEIFS(Data!F:F,Data!B:B,'DATA PREPPING'!$B$5,Data!A:A,'DATA PREPPING'!$B$18,Data!C:C,'DATA PREPPING'!T1255)</f>
        <v>18414</v>
      </c>
      <c r="Y1255" s="16">
        <f t="shared" si="40"/>
        <v>-18414</v>
      </c>
    </row>
    <row r="1256" spans="2:25" x14ac:dyDescent="0.2">
      <c r="B1256">
        <v>19310</v>
      </c>
      <c r="T1256" t="s">
        <v>4</v>
      </c>
      <c r="U1256" s="1">
        <f>SUMIFS(Data!E:E,Data!B:B,'DATA PREPPING'!$B$5,Data!A:A,'DATA PREPPING'!$B$18,Data!C:C,'DATA PREPPING'!T1256)</f>
        <v>1482600</v>
      </c>
      <c r="W1256" s="15" t="e">
        <f t="shared" si="39"/>
        <v>#DIV/0!</v>
      </c>
      <c r="X1256" s="16">
        <f>AVERAGEIFS(Data!F:F,Data!B:B,'DATA PREPPING'!$B$5,Data!A:A,'DATA PREPPING'!$B$18,Data!C:C,'DATA PREPPING'!T1256)</f>
        <v>36090</v>
      </c>
      <c r="Y1256" s="16">
        <f t="shared" si="40"/>
        <v>-36090</v>
      </c>
    </row>
    <row r="1257" spans="2:25" x14ac:dyDescent="0.2">
      <c r="B1257">
        <v>24338</v>
      </c>
      <c r="T1257" t="s">
        <v>5</v>
      </c>
      <c r="U1257" s="1">
        <f>SUMIFS(Data!E:E,Data!B:B,'DATA PREPPING'!$B$5,Data!A:A,'DATA PREPPING'!$B$18,Data!C:C,'DATA PREPPING'!T1257)</f>
        <v>271680</v>
      </c>
      <c r="W1257" s="15" t="e">
        <f t="shared" si="39"/>
        <v>#DIV/0!</v>
      </c>
      <c r="X1257" s="16">
        <f>AVERAGEIFS(Data!F:F,Data!B:B,'DATA PREPPING'!$B$5,Data!A:A,'DATA PREPPING'!$B$18,Data!C:C,'DATA PREPPING'!T1257)</f>
        <v>28424</v>
      </c>
      <c r="Y1257" s="16">
        <f t="shared" si="40"/>
        <v>-28424</v>
      </c>
    </row>
    <row r="1258" spans="2:25" x14ac:dyDescent="0.2">
      <c r="B1258">
        <v>22945</v>
      </c>
      <c r="T1258" t="s">
        <v>6</v>
      </c>
      <c r="U1258" s="1">
        <f>SUMIFS(Data!E:E,Data!B:B,'DATA PREPPING'!$B$5,Data!A:A,'DATA PREPPING'!$B$18,Data!C:C,'DATA PREPPING'!T1258)</f>
        <v>117365</v>
      </c>
      <c r="W1258" s="15" t="e">
        <f t="shared" si="39"/>
        <v>#DIV/0!</v>
      </c>
      <c r="X1258" s="16">
        <f>AVERAGEIFS(Data!F:F,Data!B:B,'DATA PREPPING'!$B$5,Data!A:A,'DATA PREPPING'!$B$18,Data!C:C,'DATA PREPPING'!T1258)</f>
        <v>26295</v>
      </c>
      <c r="Y1258" s="16">
        <f t="shared" si="40"/>
        <v>-26295</v>
      </c>
    </row>
    <row r="1259" spans="2:25" x14ac:dyDescent="0.2">
      <c r="B1259">
        <v>24733</v>
      </c>
      <c r="T1259" t="s">
        <v>7</v>
      </c>
      <c r="U1259" s="1">
        <f>SUMIFS(Data!E:E,Data!B:B,'DATA PREPPING'!$B$5,Data!A:A,'DATA PREPPING'!$B$18,Data!C:C,'DATA PREPPING'!T1259)</f>
        <v>41103</v>
      </c>
      <c r="W1259" s="15" t="e">
        <f t="shared" si="39"/>
        <v>#DIV/0!</v>
      </c>
      <c r="X1259" s="16">
        <f>AVERAGEIFS(Data!F:F,Data!B:B,'DATA PREPPING'!$B$5,Data!A:A,'DATA PREPPING'!$B$18,Data!C:C,'DATA PREPPING'!T1259)</f>
        <v>22228</v>
      </c>
      <c r="Y1259" s="16">
        <f t="shared" si="40"/>
        <v>-22228</v>
      </c>
    </row>
    <row r="1260" spans="2:25" x14ac:dyDescent="0.2">
      <c r="B1260">
        <v>19677</v>
      </c>
      <c r="T1260" t="s">
        <v>8</v>
      </c>
      <c r="U1260" s="1">
        <f>SUMIFS(Data!E:E,Data!B:B,'DATA PREPPING'!$B$5,Data!A:A,'DATA PREPPING'!$B$18,Data!C:C,'DATA PREPPING'!T1260)</f>
        <v>1007574</v>
      </c>
      <c r="W1260" s="15" t="e">
        <f t="shared" si="39"/>
        <v>#DIV/0!</v>
      </c>
      <c r="X1260" s="16">
        <f>AVERAGEIFS(Data!F:F,Data!B:B,'DATA PREPPING'!$B$5,Data!A:A,'DATA PREPPING'!$B$18,Data!C:C,'DATA PREPPING'!T1260)</f>
        <v>27709</v>
      </c>
      <c r="Y1260" s="16">
        <f t="shared" si="40"/>
        <v>-27709</v>
      </c>
    </row>
    <row r="1261" spans="2:25" x14ac:dyDescent="0.2">
      <c r="B1261">
        <v>18829</v>
      </c>
      <c r="T1261" t="s">
        <v>9</v>
      </c>
      <c r="U1261" s="1">
        <f>SUMIFS(Data!E:E,Data!B:B,'DATA PREPPING'!$B$5,Data!A:A,'DATA PREPPING'!$B$18,Data!C:C,'DATA PREPPING'!T1261)</f>
        <v>414059</v>
      </c>
      <c r="W1261" s="15" t="e">
        <f t="shared" si="39"/>
        <v>#DIV/0!</v>
      </c>
      <c r="X1261" s="16">
        <f>AVERAGEIFS(Data!F:F,Data!B:B,'DATA PREPPING'!$B$5,Data!A:A,'DATA PREPPING'!$B$18,Data!C:C,'DATA PREPPING'!T1261)</f>
        <v>22009</v>
      </c>
      <c r="Y1261" s="16">
        <f t="shared" si="40"/>
        <v>-22009</v>
      </c>
    </row>
    <row r="1262" spans="2:25" x14ac:dyDescent="0.2">
      <c r="B1262">
        <v>23771</v>
      </c>
      <c r="T1262" t="s">
        <v>10</v>
      </c>
      <c r="U1262" s="1">
        <f>SUMIFS(Data!E:E,Data!B:B,'DATA PREPPING'!$B$5,Data!A:A,'DATA PREPPING'!$B$18,Data!C:C,'DATA PREPPING'!T1262)</f>
        <v>74574</v>
      </c>
      <c r="W1262" s="15" t="e">
        <f t="shared" si="39"/>
        <v>#DIV/0!</v>
      </c>
      <c r="X1262" s="16">
        <f>AVERAGEIFS(Data!F:F,Data!B:B,'DATA PREPPING'!$B$5,Data!A:A,'DATA PREPPING'!$B$18,Data!C:C,'DATA PREPPING'!T1262)</f>
        <v>18637</v>
      </c>
      <c r="Y1262" s="16">
        <f t="shared" si="40"/>
        <v>-18637</v>
      </c>
    </row>
    <row r="1263" spans="2:25" x14ac:dyDescent="0.2">
      <c r="B1263">
        <v>23001</v>
      </c>
      <c r="T1263" t="s">
        <v>11</v>
      </c>
      <c r="U1263" s="1">
        <f>SUMIFS(Data!E:E,Data!B:B,'DATA PREPPING'!$B$5,Data!A:A,'DATA PREPPING'!$B$18,Data!C:C,'DATA PREPPING'!T1263)</f>
        <v>462216</v>
      </c>
      <c r="W1263" s="15" t="e">
        <f t="shared" si="39"/>
        <v>#DIV/0!</v>
      </c>
      <c r="X1263" s="16">
        <f>AVERAGEIFS(Data!F:F,Data!B:B,'DATA PREPPING'!$B$5,Data!A:A,'DATA PREPPING'!$B$18,Data!C:C,'DATA PREPPING'!T1263)</f>
        <v>25054</v>
      </c>
      <c r="Y1263" s="16">
        <f t="shared" si="40"/>
        <v>-25054</v>
      </c>
    </row>
    <row r="1264" spans="2:25" x14ac:dyDescent="0.2">
      <c r="B1264">
        <v>21580</v>
      </c>
      <c r="T1264" t="s">
        <v>12</v>
      </c>
      <c r="U1264" s="1">
        <f>SUMIFS(Data!E:E,Data!B:B,'DATA PREPPING'!$B$5,Data!A:A,'DATA PREPPING'!$B$18,Data!C:C,'DATA PREPPING'!T1264)</f>
        <v>263892</v>
      </c>
      <c r="W1264" s="15" t="e">
        <f t="shared" si="39"/>
        <v>#DIV/0!</v>
      </c>
      <c r="X1264" s="16">
        <f>AVERAGEIFS(Data!F:F,Data!B:B,'DATA PREPPING'!$B$5,Data!A:A,'DATA PREPPING'!$B$18,Data!C:C,'DATA PREPPING'!T1264)</f>
        <v>20493</v>
      </c>
      <c r="Y1264" s="16">
        <f t="shared" si="40"/>
        <v>-20493</v>
      </c>
    </row>
    <row r="1265" spans="2:25" x14ac:dyDescent="0.2">
      <c r="B1265">
        <v>26068</v>
      </c>
      <c r="T1265" t="s">
        <v>13</v>
      </c>
      <c r="U1265" s="1">
        <f>SUMIFS(Data!E:E,Data!B:B,'DATA PREPPING'!$B$5,Data!A:A,'DATA PREPPING'!$B$18,Data!C:C,'DATA PREPPING'!T1265)</f>
        <v>118383</v>
      </c>
      <c r="W1265" s="15" t="e">
        <f t="shared" si="39"/>
        <v>#DIV/0!</v>
      </c>
      <c r="X1265" s="16">
        <f>AVERAGEIFS(Data!F:F,Data!B:B,'DATA PREPPING'!$B$5,Data!A:A,'DATA PREPPING'!$B$18,Data!C:C,'DATA PREPPING'!T1265)</f>
        <v>18002</v>
      </c>
      <c r="Y1265" s="16">
        <f t="shared" si="40"/>
        <v>-18002</v>
      </c>
    </row>
    <row r="1266" spans="2:25" x14ac:dyDescent="0.2">
      <c r="B1266">
        <v>22634</v>
      </c>
      <c r="T1266" t="s">
        <v>14</v>
      </c>
      <c r="U1266" s="1">
        <f>SUMIFS(Data!E:E,Data!B:B,'DATA PREPPING'!$B$5,Data!A:A,'DATA PREPPING'!$B$18,Data!C:C,'DATA PREPPING'!T1266)</f>
        <v>110526</v>
      </c>
      <c r="W1266" s="15" t="e">
        <f t="shared" si="39"/>
        <v>#DIV/0!</v>
      </c>
      <c r="X1266" s="16">
        <f>AVERAGEIFS(Data!F:F,Data!B:B,'DATA PREPPING'!$B$5,Data!A:A,'DATA PREPPING'!$B$18,Data!C:C,'DATA PREPPING'!T1266)</f>
        <v>18088</v>
      </c>
      <c r="Y1266" s="16">
        <f t="shared" si="40"/>
        <v>-18088</v>
      </c>
    </row>
    <row r="1267" spans="2:25" x14ac:dyDescent="0.2">
      <c r="B1267">
        <v>26657</v>
      </c>
      <c r="T1267" t="s">
        <v>15</v>
      </c>
      <c r="U1267" s="1">
        <f>SUMIFS(Data!E:E,Data!B:B,'DATA PREPPING'!$B$5,Data!A:A,'DATA PREPPING'!$B$18,Data!C:C,'DATA PREPPING'!T1267)</f>
        <v>165335</v>
      </c>
      <c r="W1267" s="15" t="e">
        <f t="shared" si="39"/>
        <v>#DIV/0!</v>
      </c>
      <c r="X1267" s="16">
        <f>AVERAGEIFS(Data!F:F,Data!B:B,'DATA PREPPING'!$B$5,Data!A:A,'DATA PREPPING'!$B$18,Data!C:C,'DATA PREPPING'!T1267)</f>
        <v>19522</v>
      </c>
      <c r="Y1267" s="16">
        <f t="shared" si="40"/>
        <v>-19522</v>
      </c>
    </row>
    <row r="1268" spans="2:25" x14ac:dyDescent="0.2">
      <c r="B1268">
        <v>18945</v>
      </c>
      <c r="T1268" t="s">
        <v>16</v>
      </c>
      <c r="U1268" s="1">
        <f>SUMIFS(Data!E:E,Data!B:B,'DATA PREPPING'!$B$5,Data!A:A,'DATA PREPPING'!$B$18,Data!C:C,'DATA PREPPING'!T1268)</f>
        <v>188383</v>
      </c>
      <c r="W1268" s="15" t="e">
        <f t="shared" si="39"/>
        <v>#DIV/0!</v>
      </c>
      <c r="X1268" s="16">
        <f>AVERAGEIFS(Data!F:F,Data!B:B,'DATA PREPPING'!$B$5,Data!A:A,'DATA PREPPING'!$B$18,Data!C:C,'DATA PREPPING'!T1268)</f>
        <v>22216</v>
      </c>
      <c r="Y1268" s="16">
        <f t="shared" si="40"/>
        <v>-22216</v>
      </c>
    </row>
    <row r="1269" spans="2:25" x14ac:dyDescent="0.2">
      <c r="B1269">
        <v>19473</v>
      </c>
      <c r="T1269" t="s">
        <v>17</v>
      </c>
      <c r="U1269" s="1">
        <f>SUMIFS(Data!E:E,Data!B:B,'DATA PREPPING'!$B$5,Data!A:A,'DATA PREPPING'!$B$18,Data!C:C,'DATA PREPPING'!T1269)</f>
        <v>51781</v>
      </c>
      <c r="W1269" s="15" t="e">
        <f t="shared" si="39"/>
        <v>#DIV/0!</v>
      </c>
      <c r="X1269" s="16">
        <f>AVERAGEIFS(Data!F:F,Data!B:B,'DATA PREPPING'!$B$5,Data!A:A,'DATA PREPPING'!$B$18,Data!C:C,'DATA PREPPING'!T1269)</f>
        <v>25112</v>
      </c>
      <c r="Y1269" s="16">
        <f t="shared" si="40"/>
        <v>-25112</v>
      </c>
    </row>
    <row r="1270" spans="2:25" x14ac:dyDescent="0.2">
      <c r="B1270">
        <v>23041</v>
      </c>
      <c r="T1270" t="s">
        <v>18</v>
      </c>
      <c r="U1270" s="1">
        <f>SUMIFS(Data!E:E,Data!B:B,'DATA PREPPING'!$B$5,Data!A:A,'DATA PREPPING'!$B$18,Data!C:C,'DATA PREPPING'!T1270)</f>
        <v>210848</v>
      </c>
      <c r="W1270" s="15" t="e">
        <f t="shared" si="39"/>
        <v>#DIV/0!</v>
      </c>
      <c r="X1270" s="16">
        <f>AVERAGEIFS(Data!F:F,Data!B:B,'DATA PREPPING'!$B$5,Data!A:A,'DATA PREPPING'!$B$18,Data!C:C,'DATA PREPPING'!T1270)</f>
        <v>26383</v>
      </c>
      <c r="Y1270" s="16">
        <f t="shared" si="40"/>
        <v>-26383</v>
      </c>
    </row>
    <row r="1271" spans="2:25" x14ac:dyDescent="0.2">
      <c r="B1271">
        <v>18554</v>
      </c>
      <c r="T1271" t="s">
        <v>19</v>
      </c>
      <c r="U1271" s="1">
        <f>SUMIFS(Data!E:E,Data!B:B,'DATA PREPPING'!$B$5,Data!A:A,'DATA PREPPING'!$B$18,Data!C:C,'DATA PREPPING'!T1271)</f>
        <v>262049</v>
      </c>
      <c r="W1271" s="15" t="e">
        <f t="shared" si="39"/>
        <v>#DIV/0!</v>
      </c>
      <c r="X1271" s="16">
        <f>AVERAGEIFS(Data!F:F,Data!B:B,'DATA PREPPING'!$B$5,Data!A:A,'DATA PREPPING'!$B$18,Data!C:C,'DATA PREPPING'!T1271)</f>
        <v>30457</v>
      </c>
      <c r="Y1271" s="16">
        <f t="shared" si="40"/>
        <v>-30457</v>
      </c>
    </row>
    <row r="1272" spans="2:25" x14ac:dyDescent="0.2">
      <c r="B1272">
        <v>26810</v>
      </c>
      <c r="T1272" t="s">
        <v>20</v>
      </c>
      <c r="U1272" s="1">
        <f>SUMIFS(Data!E:E,Data!B:B,'DATA PREPPING'!$B$5,Data!A:A,'DATA PREPPING'!$B$18,Data!C:C,'DATA PREPPING'!T1272)</f>
        <v>323435</v>
      </c>
      <c r="W1272" s="15" t="e">
        <f t="shared" si="39"/>
        <v>#DIV/0!</v>
      </c>
      <c r="X1272" s="16">
        <f>AVERAGEIFS(Data!F:F,Data!B:B,'DATA PREPPING'!$B$5,Data!A:A,'DATA PREPPING'!$B$18,Data!C:C,'DATA PREPPING'!T1272)</f>
        <v>22254</v>
      </c>
      <c r="Y1272" s="16">
        <f t="shared" si="40"/>
        <v>-22254</v>
      </c>
    </row>
    <row r="1273" spans="2:25" x14ac:dyDescent="0.2">
      <c r="B1273">
        <v>18414</v>
      </c>
      <c r="T1273" t="s">
        <v>21</v>
      </c>
      <c r="U1273" s="1">
        <f>SUMIFS(Data!E:E,Data!B:B,'DATA PREPPING'!$B$5,Data!A:A,'DATA PREPPING'!$B$18,Data!C:C,'DATA PREPPING'!T1273)</f>
        <v>204519</v>
      </c>
      <c r="W1273" s="15" t="e">
        <f t="shared" si="39"/>
        <v>#DIV/0!</v>
      </c>
      <c r="X1273" s="16">
        <f>AVERAGEIFS(Data!F:F,Data!B:B,'DATA PREPPING'!$B$5,Data!A:A,'DATA PREPPING'!$B$18,Data!C:C,'DATA PREPPING'!T1273)</f>
        <v>24167</v>
      </c>
      <c r="Y1273" s="16">
        <f t="shared" si="40"/>
        <v>-24167</v>
      </c>
    </row>
    <row r="1274" spans="2:25" x14ac:dyDescent="0.2">
      <c r="B1274">
        <v>36090</v>
      </c>
      <c r="T1274" t="s">
        <v>22</v>
      </c>
      <c r="U1274" s="1">
        <f>SUMIFS(Data!E:E,Data!B:B,'DATA PREPPING'!$B$5,Data!A:A,'DATA PREPPING'!$B$18,Data!C:C,'DATA PREPPING'!T1274)</f>
        <v>118107</v>
      </c>
      <c r="W1274" s="15" t="e">
        <f t="shared" si="39"/>
        <v>#DIV/0!</v>
      </c>
      <c r="X1274" s="16">
        <f>AVERAGEIFS(Data!F:F,Data!B:B,'DATA PREPPING'!$B$5,Data!A:A,'DATA PREPPING'!$B$18,Data!C:C,'DATA PREPPING'!T1274)</f>
        <v>18380</v>
      </c>
      <c r="Y1274" s="16">
        <f t="shared" si="40"/>
        <v>-18380</v>
      </c>
    </row>
    <row r="1275" spans="2:25" x14ac:dyDescent="0.2">
      <c r="B1275">
        <v>28424</v>
      </c>
      <c r="T1275" t="s">
        <v>23</v>
      </c>
      <c r="U1275" s="1">
        <f>SUMIFS(Data!E:E,Data!B:B,'DATA PREPPING'!$B$5,Data!A:A,'DATA PREPPING'!$B$18,Data!C:C,'DATA PREPPING'!T1275)</f>
        <v>253244</v>
      </c>
      <c r="W1275" s="15" t="e">
        <f t="shared" si="39"/>
        <v>#DIV/0!</v>
      </c>
      <c r="X1275" s="16">
        <f>AVERAGEIFS(Data!F:F,Data!B:B,'DATA PREPPING'!$B$5,Data!A:A,'DATA PREPPING'!$B$18,Data!C:C,'DATA PREPPING'!T1275)</f>
        <v>22154</v>
      </c>
      <c r="Y1275" s="16">
        <f t="shared" si="40"/>
        <v>-22154</v>
      </c>
    </row>
    <row r="1276" spans="2:25" x14ac:dyDescent="0.2">
      <c r="B1276">
        <v>26295</v>
      </c>
      <c r="T1276" t="s">
        <v>24</v>
      </c>
      <c r="U1276" s="1">
        <f>SUMIFS(Data!E:E,Data!B:B,'DATA PREPPING'!$B$5,Data!A:A,'DATA PREPPING'!$B$18,Data!C:C,'DATA PREPPING'!T1276)</f>
        <v>58811</v>
      </c>
      <c r="W1276" s="15" t="e">
        <f t="shared" si="39"/>
        <v>#DIV/0!</v>
      </c>
      <c r="X1276" s="16">
        <f>AVERAGEIFS(Data!F:F,Data!B:B,'DATA PREPPING'!$B$5,Data!A:A,'DATA PREPPING'!$B$18,Data!C:C,'DATA PREPPING'!T1276)</f>
        <v>21078</v>
      </c>
      <c r="Y1276" s="16">
        <f t="shared" si="40"/>
        <v>-21078</v>
      </c>
    </row>
    <row r="1277" spans="2:25" x14ac:dyDescent="0.2">
      <c r="B1277">
        <v>22228</v>
      </c>
      <c r="T1277" t="s">
        <v>25</v>
      </c>
      <c r="U1277" s="1">
        <f>SUMIFS(Data!E:E,Data!B:B,'DATA PREPPING'!$B$5,Data!A:A,'DATA PREPPING'!$B$18,Data!C:C,'DATA PREPPING'!T1277)</f>
        <v>79529</v>
      </c>
      <c r="W1277" s="15" t="e">
        <f t="shared" si="39"/>
        <v>#DIV/0!</v>
      </c>
      <c r="X1277" s="16">
        <f>AVERAGEIFS(Data!F:F,Data!B:B,'DATA PREPPING'!$B$5,Data!A:A,'DATA PREPPING'!$B$18,Data!C:C,'DATA PREPPING'!T1277)</f>
        <v>18131</v>
      </c>
      <c r="Y1277" s="16">
        <f t="shared" si="40"/>
        <v>-18131</v>
      </c>
    </row>
    <row r="1278" spans="2:25" x14ac:dyDescent="0.2">
      <c r="B1278">
        <v>27709</v>
      </c>
      <c r="T1278" t="s">
        <v>26</v>
      </c>
      <c r="U1278" s="1">
        <f>SUMIFS(Data!E:E,Data!B:B,'DATA PREPPING'!$B$5,Data!A:A,'DATA PREPPING'!$B$18,Data!C:C,'DATA PREPPING'!T1278)</f>
        <v>255447</v>
      </c>
      <c r="W1278" s="15" t="e">
        <f t="shared" si="39"/>
        <v>#DIV/0!</v>
      </c>
      <c r="X1278" s="16">
        <f>AVERAGEIFS(Data!F:F,Data!B:B,'DATA PREPPING'!$B$5,Data!A:A,'DATA PREPPING'!$B$18,Data!C:C,'DATA PREPPING'!T1278)</f>
        <v>34061</v>
      </c>
      <c r="Y1278" s="16">
        <f t="shared" si="40"/>
        <v>-34061</v>
      </c>
    </row>
    <row r="1279" spans="2:25" x14ac:dyDescent="0.2">
      <c r="B1279">
        <v>22009</v>
      </c>
      <c r="T1279" t="s">
        <v>27</v>
      </c>
      <c r="U1279" s="1">
        <f>SUMIFS(Data!E:E,Data!B:B,'DATA PREPPING'!$B$5,Data!A:A,'DATA PREPPING'!$B$18,Data!C:C,'DATA PREPPING'!T1279)</f>
        <v>57132</v>
      </c>
      <c r="W1279" s="15" t="e">
        <f t="shared" si="39"/>
        <v>#DIV/0!</v>
      </c>
      <c r="X1279" s="16">
        <f>AVERAGEIFS(Data!F:F,Data!B:B,'DATA PREPPING'!$B$5,Data!A:A,'DATA PREPPING'!$B$18,Data!C:C,'DATA PREPPING'!T1279)</f>
        <v>24729</v>
      </c>
      <c r="Y1279" s="16">
        <f t="shared" si="40"/>
        <v>-24729</v>
      </c>
    </row>
    <row r="1280" spans="2:25" x14ac:dyDescent="0.2">
      <c r="B1280">
        <v>18637</v>
      </c>
      <c r="T1280" t="s">
        <v>28</v>
      </c>
      <c r="U1280" s="1">
        <f>SUMIFS(Data!E:E,Data!B:B,'DATA PREPPING'!$B$5,Data!A:A,'DATA PREPPING'!$B$18,Data!C:C,'DATA PREPPING'!T1280)</f>
        <v>281546</v>
      </c>
      <c r="W1280" s="15" t="e">
        <f t="shared" si="39"/>
        <v>#DIV/0!</v>
      </c>
      <c r="X1280" s="16">
        <f>AVERAGEIFS(Data!F:F,Data!B:B,'DATA PREPPING'!$B$5,Data!A:A,'DATA PREPPING'!$B$18,Data!C:C,'DATA PREPPING'!T1280)</f>
        <v>28639</v>
      </c>
      <c r="Y1280" s="16">
        <f t="shared" si="40"/>
        <v>-28639</v>
      </c>
    </row>
    <row r="1281" spans="2:25" x14ac:dyDescent="0.2">
      <c r="B1281">
        <v>25054</v>
      </c>
      <c r="T1281" t="s">
        <v>29</v>
      </c>
      <c r="U1281" s="1">
        <f>SUMIFS(Data!E:E,Data!B:B,'DATA PREPPING'!$B$5,Data!A:A,'DATA PREPPING'!$B$18,Data!C:C,'DATA PREPPING'!T1281)</f>
        <v>78539</v>
      </c>
      <c r="W1281" s="15" t="e">
        <f t="shared" si="39"/>
        <v>#DIV/0!</v>
      </c>
      <c r="X1281" s="16">
        <f>AVERAGEIFS(Data!F:F,Data!B:B,'DATA PREPPING'!$B$5,Data!A:A,'DATA PREPPING'!$B$18,Data!C:C,'DATA PREPPING'!T1281)</f>
        <v>19988</v>
      </c>
      <c r="Y1281" s="16">
        <f t="shared" si="40"/>
        <v>-19988</v>
      </c>
    </row>
    <row r="1282" spans="2:25" x14ac:dyDescent="0.2">
      <c r="B1282">
        <v>20493</v>
      </c>
      <c r="T1282" t="s">
        <v>30</v>
      </c>
      <c r="U1282" s="1">
        <f>SUMIFS(Data!E:E,Data!B:B,'DATA PREPPING'!$B$5,Data!A:A,'DATA PREPPING'!$B$18,Data!C:C,'DATA PREPPING'!T1282)</f>
        <v>632760</v>
      </c>
      <c r="W1282" s="15" t="e">
        <f t="shared" si="39"/>
        <v>#DIV/0!</v>
      </c>
      <c r="X1282" s="16">
        <f>AVERAGEIFS(Data!F:F,Data!B:B,'DATA PREPPING'!$B$5,Data!A:A,'DATA PREPPING'!$B$18,Data!C:C,'DATA PREPPING'!T1282)</f>
        <v>36986</v>
      </c>
      <c r="Y1282" s="16">
        <f t="shared" si="40"/>
        <v>-36986</v>
      </c>
    </row>
    <row r="1283" spans="2:25" x14ac:dyDescent="0.2">
      <c r="B1283">
        <v>18002</v>
      </c>
      <c r="T1283" t="s">
        <v>31</v>
      </c>
      <c r="U1283" s="1">
        <f>SUMIFS(Data!E:E,Data!B:B,'DATA PREPPING'!$B$5,Data!A:A,'DATA PREPPING'!$B$18,Data!C:C,'DATA PREPPING'!T1283)</f>
        <v>420420</v>
      </c>
      <c r="W1283" s="15" t="e">
        <f t="shared" si="39"/>
        <v>#DIV/0!</v>
      </c>
      <c r="X1283" s="16">
        <f>AVERAGEIFS(Data!F:F,Data!B:B,'DATA PREPPING'!$B$5,Data!A:A,'DATA PREPPING'!$B$18,Data!C:C,'DATA PREPPING'!T1283)</f>
        <v>21462</v>
      </c>
      <c r="Y1283" s="16">
        <f t="shared" si="40"/>
        <v>-21462</v>
      </c>
    </row>
    <row r="1284" spans="2:25" x14ac:dyDescent="0.2">
      <c r="B1284">
        <v>18088</v>
      </c>
      <c r="T1284" t="s">
        <v>32</v>
      </c>
      <c r="U1284" s="1">
        <f>SUMIFS(Data!E:E,Data!B:B,'DATA PREPPING'!$B$5,Data!A:A,'DATA PREPPING'!$B$18,Data!C:C,'DATA PREPPING'!T1284)</f>
        <v>34228</v>
      </c>
      <c r="W1284" s="15" t="e">
        <f t="shared" si="39"/>
        <v>#DIV/0!</v>
      </c>
      <c r="X1284" s="16">
        <f>AVERAGEIFS(Data!F:F,Data!B:B,'DATA PREPPING'!$B$5,Data!A:A,'DATA PREPPING'!$B$18,Data!C:C,'DATA PREPPING'!T1284)</f>
        <v>19193</v>
      </c>
      <c r="Y1284" s="16">
        <f t="shared" si="40"/>
        <v>-19193</v>
      </c>
    </row>
    <row r="1285" spans="2:25" x14ac:dyDescent="0.2">
      <c r="B1285">
        <v>19522</v>
      </c>
      <c r="T1285" t="s">
        <v>33</v>
      </c>
      <c r="U1285" s="1">
        <f>SUMIFS(Data!E:E,Data!B:B,'DATA PREPPING'!$B$5,Data!A:A,'DATA PREPPING'!$B$18,Data!C:C,'DATA PREPPING'!T1285)</f>
        <v>466069</v>
      </c>
      <c r="W1285" s="15" t="e">
        <f t="shared" si="39"/>
        <v>#DIV/0!</v>
      </c>
      <c r="X1285" s="16">
        <f>AVERAGEIFS(Data!F:F,Data!B:B,'DATA PREPPING'!$B$5,Data!A:A,'DATA PREPPING'!$B$18,Data!C:C,'DATA PREPPING'!T1285)</f>
        <v>21027</v>
      </c>
      <c r="Y1285" s="16">
        <f t="shared" si="40"/>
        <v>-21027</v>
      </c>
    </row>
    <row r="1286" spans="2:25" x14ac:dyDescent="0.2">
      <c r="B1286">
        <v>22216</v>
      </c>
      <c r="T1286" t="s">
        <v>34</v>
      </c>
      <c r="U1286" s="1">
        <f>SUMIFS(Data!E:E,Data!B:B,'DATA PREPPING'!$B$5,Data!A:A,'DATA PREPPING'!$B$18,Data!C:C,'DATA PREPPING'!T1286)</f>
        <v>156230</v>
      </c>
      <c r="W1286" s="15" t="e">
        <f t="shared" ref="W1286:W1349" si="41">U1286/V1286*1000</f>
        <v>#DIV/0!</v>
      </c>
      <c r="X1286" s="16">
        <f>AVERAGEIFS(Data!F:F,Data!B:B,'DATA PREPPING'!$B$5,Data!A:A,'DATA PREPPING'!$B$18,Data!C:C,'DATA PREPPING'!T1286)</f>
        <v>19310</v>
      </c>
      <c r="Y1286" s="16">
        <f t="shared" ref="Y1286:Y1349" si="42">IF($Y$4=$X$4,-X1286,W1286)</f>
        <v>-19310</v>
      </c>
    </row>
    <row r="1287" spans="2:25" x14ac:dyDescent="0.2">
      <c r="B1287">
        <v>25112</v>
      </c>
      <c r="T1287" t="s">
        <v>35</v>
      </c>
      <c r="U1287" s="1">
        <f>SUMIFS(Data!E:E,Data!B:B,'DATA PREPPING'!$B$5,Data!A:A,'DATA PREPPING'!$B$18,Data!C:C,'DATA PREPPING'!T1287)</f>
        <v>161570</v>
      </c>
      <c r="W1287" s="15" t="e">
        <f t="shared" si="41"/>
        <v>#DIV/0!</v>
      </c>
      <c r="X1287" s="16">
        <f>AVERAGEIFS(Data!F:F,Data!B:B,'DATA PREPPING'!$B$5,Data!A:A,'DATA PREPPING'!$B$18,Data!C:C,'DATA PREPPING'!T1287)</f>
        <v>24338</v>
      </c>
      <c r="Y1287" s="16">
        <f t="shared" si="42"/>
        <v>-24338</v>
      </c>
    </row>
    <row r="1288" spans="2:25" x14ac:dyDescent="0.2">
      <c r="B1288">
        <v>26383</v>
      </c>
      <c r="T1288" t="s">
        <v>36</v>
      </c>
      <c r="U1288" s="1">
        <f>SUMIFS(Data!E:E,Data!B:B,'DATA PREPPING'!$B$5,Data!A:A,'DATA PREPPING'!$B$18,Data!C:C,'DATA PREPPING'!T1288)</f>
        <v>424092</v>
      </c>
      <c r="W1288" s="15" t="e">
        <f t="shared" si="41"/>
        <v>#DIV/0!</v>
      </c>
      <c r="X1288" s="16">
        <f>AVERAGEIFS(Data!F:F,Data!B:B,'DATA PREPPING'!$B$5,Data!A:A,'DATA PREPPING'!$B$18,Data!C:C,'DATA PREPPING'!T1288)</f>
        <v>22945</v>
      </c>
      <c r="Y1288" s="16">
        <f t="shared" si="42"/>
        <v>-22945</v>
      </c>
    </row>
    <row r="1289" spans="2:25" x14ac:dyDescent="0.2">
      <c r="B1289">
        <v>30457</v>
      </c>
      <c r="T1289" t="s">
        <v>37</v>
      </c>
      <c r="U1289" s="1">
        <f>SUMIFS(Data!E:E,Data!B:B,'DATA PREPPING'!$B$5,Data!A:A,'DATA PREPPING'!$B$18,Data!C:C,'DATA PREPPING'!T1289)</f>
        <v>44621</v>
      </c>
      <c r="W1289" s="15" t="e">
        <f t="shared" si="41"/>
        <v>#DIV/0!</v>
      </c>
      <c r="X1289" s="16">
        <f>AVERAGEIFS(Data!F:F,Data!B:B,'DATA PREPPING'!$B$5,Data!A:A,'DATA PREPPING'!$B$18,Data!C:C,'DATA PREPPING'!T1289)</f>
        <v>24733</v>
      </c>
      <c r="Y1289" s="16">
        <f t="shared" si="42"/>
        <v>-24733</v>
      </c>
    </row>
    <row r="1290" spans="2:25" x14ac:dyDescent="0.2">
      <c r="B1290">
        <v>22254</v>
      </c>
      <c r="T1290" t="s">
        <v>38</v>
      </c>
      <c r="U1290" s="1">
        <f>SUMIFS(Data!E:E,Data!B:B,'DATA PREPPING'!$B$5,Data!A:A,'DATA PREPPING'!$B$18,Data!C:C,'DATA PREPPING'!T1290)</f>
        <v>226959</v>
      </c>
      <c r="W1290" s="15" t="e">
        <f t="shared" si="41"/>
        <v>#DIV/0!</v>
      </c>
      <c r="X1290" s="16">
        <f>AVERAGEIFS(Data!F:F,Data!B:B,'DATA PREPPING'!$B$5,Data!A:A,'DATA PREPPING'!$B$18,Data!C:C,'DATA PREPPING'!T1290)</f>
        <v>19677</v>
      </c>
      <c r="Y1290" s="16">
        <f t="shared" si="42"/>
        <v>-19677</v>
      </c>
    </row>
    <row r="1291" spans="2:25" x14ac:dyDescent="0.2">
      <c r="B1291">
        <v>24167</v>
      </c>
      <c r="T1291" t="s">
        <v>39</v>
      </c>
      <c r="U1291" s="1">
        <f>SUMIFS(Data!E:E,Data!B:B,'DATA PREPPING'!$B$5,Data!A:A,'DATA PREPPING'!$B$18,Data!C:C,'DATA PREPPING'!T1291)</f>
        <v>41000</v>
      </c>
      <c r="W1291" s="15" t="e">
        <f t="shared" si="41"/>
        <v>#DIV/0!</v>
      </c>
      <c r="X1291" s="16">
        <f>AVERAGEIFS(Data!F:F,Data!B:B,'DATA PREPPING'!$B$5,Data!A:A,'DATA PREPPING'!$B$18,Data!C:C,'DATA PREPPING'!T1291)</f>
        <v>18829</v>
      </c>
      <c r="Y1291" s="16">
        <f t="shared" si="42"/>
        <v>-18829</v>
      </c>
    </row>
    <row r="1292" spans="2:25" x14ac:dyDescent="0.2">
      <c r="B1292">
        <v>18380</v>
      </c>
      <c r="T1292" t="s">
        <v>40</v>
      </c>
      <c r="U1292" s="1">
        <f>SUMIFS(Data!E:E,Data!B:B,'DATA PREPPING'!$B$5,Data!A:A,'DATA PREPPING'!$B$18,Data!C:C,'DATA PREPPING'!T1292)</f>
        <v>293033</v>
      </c>
      <c r="W1292" s="15" t="e">
        <f t="shared" si="41"/>
        <v>#DIV/0!</v>
      </c>
      <c r="X1292" s="16">
        <f>AVERAGEIFS(Data!F:F,Data!B:B,'DATA PREPPING'!$B$5,Data!A:A,'DATA PREPPING'!$B$18,Data!C:C,'DATA PREPPING'!T1292)</f>
        <v>23771</v>
      </c>
      <c r="Y1292" s="16">
        <f t="shared" si="42"/>
        <v>-23771</v>
      </c>
    </row>
    <row r="1293" spans="2:25" x14ac:dyDescent="0.2">
      <c r="B1293">
        <v>22154</v>
      </c>
      <c r="T1293" t="s">
        <v>41</v>
      </c>
      <c r="U1293" s="1">
        <f>SUMIFS(Data!E:E,Data!B:B,'DATA PREPPING'!$B$5,Data!A:A,'DATA PREPPING'!$B$18,Data!C:C,'DATA PREPPING'!T1293)</f>
        <v>1178456</v>
      </c>
      <c r="W1293" s="15" t="e">
        <f t="shared" si="41"/>
        <v>#DIV/0!</v>
      </c>
      <c r="X1293" s="16">
        <f>AVERAGEIFS(Data!F:F,Data!B:B,'DATA PREPPING'!$B$5,Data!A:A,'DATA PREPPING'!$B$18,Data!C:C,'DATA PREPPING'!T1293)</f>
        <v>23001</v>
      </c>
      <c r="Y1293" s="16">
        <f t="shared" si="42"/>
        <v>-23001</v>
      </c>
    </row>
    <row r="1294" spans="2:25" x14ac:dyDescent="0.2">
      <c r="B1294">
        <v>21078</v>
      </c>
      <c r="T1294" t="s">
        <v>42</v>
      </c>
      <c r="U1294" s="1">
        <f>SUMIFS(Data!E:E,Data!B:B,'DATA PREPPING'!$B$5,Data!A:A,'DATA PREPPING'!$B$18,Data!C:C,'DATA PREPPING'!T1294)</f>
        <v>133375</v>
      </c>
      <c r="W1294" s="15" t="e">
        <f t="shared" si="41"/>
        <v>#DIV/0!</v>
      </c>
      <c r="X1294" s="16">
        <f>AVERAGEIFS(Data!F:F,Data!B:B,'DATA PREPPING'!$B$5,Data!A:A,'DATA PREPPING'!$B$18,Data!C:C,'DATA PREPPING'!T1294)</f>
        <v>21580</v>
      </c>
      <c r="Y1294" s="16">
        <f t="shared" si="42"/>
        <v>-21580</v>
      </c>
    </row>
    <row r="1295" spans="2:25" x14ac:dyDescent="0.2">
      <c r="B1295">
        <v>18131</v>
      </c>
      <c r="T1295" t="s">
        <v>43</v>
      </c>
      <c r="U1295" s="1">
        <f>SUMIFS(Data!E:E,Data!B:B,'DATA PREPPING'!$B$5,Data!A:A,'DATA PREPPING'!$B$18,Data!C:C,'DATA PREPPING'!T1295)</f>
        <v>25985</v>
      </c>
      <c r="W1295" s="15" t="e">
        <f t="shared" si="41"/>
        <v>#DIV/0!</v>
      </c>
      <c r="X1295" s="16">
        <f>AVERAGEIFS(Data!F:F,Data!B:B,'DATA PREPPING'!$B$5,Data!A:A,'DATA PREPPING'!$B$18,Data!C:C,'DATA PREPPING'!T1295)</f>
        <v>26068</v>
      </c>
      <c r="Y1295" s="16">
        <f t="shared" si="42"/>
        <v>-26068</v>
      </c>
    </row>
    <row r="1296" spans="2:25" x14ac:dyDescent="0.2">
      <c r="B1296">
        <v>34061</v>
      </c>
      <c r="T1296" t="s">
        <v>44</v>
      </c>
      <c r="U1296" s="1">
        <f>SUMIFS(Data!E:E,Data!B:B,'DATA PREPPING'!$B$5,Data!A:A,'DATA PREPPING'!$B$18,Data!C:C,'DATA PREPPING'!T1296)</f>
        <v>322216</v>
      </c>
      <c r="W1296" s="15" t="e">
        <f t="shared" si="41"/>
        <v>#DIV/0!</v>
      </c>
      <c r="X1296" s="16">
        <f>AVERAGEIFS(Data!F:F,Data!B:B,'DATA PREPPING'!$B$5,Data!A:A,'DATA PREPPING'!$B$18,Data!C:C,'DATA PREPPING'!T1296)</f>
        <v>22634</v>
      </c>
      <c r="Y1296" s="16">
        <f t="shared" si="42"/>
        <v>-22634</v>
      </c>
    </row>
    <row r="1297" spans="2:25" x14ac:dyDescent="0.2">
      <c r="B1297">
        <v>24729</v>
      </c>
      <c r="T1297" t="s">
        <v>45</v>
      </c>
      <c r="U1297" s="1">
        <f>SUMIFS(Data!E:E,Data!B:B,'DATA PREPPING'!$B$5,Data!A:A,'DATA PREPPING'!$B$18,Data!C:C,'DATA PREPPING'!T1297)</f>
        <v>255412</v>
      </c>
      <c r="W1297" s="15" t="e">
        <f t="shared" si="41"/>
        <v>#DIV/0!</v>
      </c>
      <c r="X1297" s="16">
        <f>AVERAGEIFS(Data!F:F,Data!B:B,'DATA PREPPING'!$B$5,Data!A:A,'DATA PREPPING'!$B$18,Data!C:C,'DATA PREPPING'!T1297)</f>
        <v>26657</v>
      </c>
      <c r="Y1297" s="16">
        <f t="shared" si="42"/>
        <v>-26657</v>
      </c>
    </row>
    <row r="1298" spans="2:25" x14ac:dyDescent="0.2">
      <c r="B1298">
        <v>28639</v>
      </c>
      <c r="T1298" t="s">
        <v>46</v>
      </c>
      <c r="U1298" s="1">
        <f>SUMIFS(Data!E:E,Data!B:B,'DATA PREPPING'!$B$5,Data!A:A,'DATA PREPPING'!$B$18,Data!C:C,'DATA PREPPING'!T1298)</f>
        <v>61253</v>
      </c>
      <c r="W1298" s="15" t="e">
        <f t="shared" si="41"/>
        <v>#DIV/0!</v>
      </c>
      <c r="X1298" s="16">
        <f>AVERAGEIFS(Data!F:F,Data!B:B,'DATA PREPPING'!$B$5,Data!A:A,'DATA PREPPING'!$B$18,Data!C:C,'DATA PREPPING'!T1298)</f>
        <v>18945</v>
      </c>
      <c r="Y1298" s="16">
        <f t="shared" si="42"/>
        <v>-18945</v>
      </c>
    </row>
    <row r="1299" spans="2:25" x14ac:dyDescent="0.2">
      <c r="B1299">
        <v>19988</v>
      </c>
      <c r="T1299" t="s">
        <v>47</v>
      </c>
      <c r="U1299" s="1">
        <f>SUMIFS(Data!E:E,Data!B:B,'DATA PREPPING'!$B$5,Data!A:A,'DATA PREPPING'!$B$18,Data!C:C,'DATA PREPPING'!T1299)</f>
        <v>227495</v>
      </c>
      <c r="W1299" s="15" t="e">
        <f t="shared" si="41"/>
        <v>#DIV/0!</v>
      </c>
      <c r="X1299" s="16">
        <f>AVERAGEIFS(Data!F:F,Data!B:B,'DATA PREPPING'!$B$5,Data!A:A,'DATA PREPPING'!$B$18,Data!C:C,'DATA PREPPING'!T1299)</f>
        <v>19473</v>
      </c>
      <c r="Y1299" s="16">
        <f t="shared" si="42"/>
        <v>-19473</v>
      </c>
    </row>
    <row r="1300" spans="2:25" x14ac:dyDescent="0.2">
      <c r="B1300">
        <v>36986</v>
      </c>
      <c r="T1300" t="s">
        <v>48</v>
      </c>
      <c r="U1300" s="1">
        <f>SUMIFS(Data!E:E,Data!B:B,'DATA PREPPING'!$B$5,Data!A:A,'DATA PREPPING'!$B$18,Data!C:C,'DATA PREPPING'!T1300)</f>
        <v>32312</v>
      </c>
      <c r="W1300" s="15" t="e">
        <f t="shared" si="41"/>
        <v>#DIV/0!</v>
      </c>
      <c r="X1300" s="16">
        <f>AVERAGEIFS(Data!F:F,Data!B:B,'DATA PREPPING'!$B$5,Data!A:A,'DATA PREPPING'!$B$18,Data!C:C,'DATA PREPPING'!T1300)</f>
        <v>23041</v>
      </c>
      <c r="Y1300" s="16">
        <f t="shared" si="42"/>
        <v>-23041</v>
      </c>
    </row>
    <row r="1301" spans="2:25" x14ac:dyDescent="0.2">
      <c r="B1301">
        <v>21462</v>
      </c>
      <c r="T1301" t="s">
        <v>1</v>
      </c>
      <c r="U1301" s="1">
        <f>SUMIFS(Data!E:E,Data!B:B,'DATA PREPPING'!$B$5,Data!A:A,'DATA PREPPING'!$B$18,Data!C:C,'DATA PREPPING'!T1301)</f>
        <v>178057</v>
      </c>
      <c r="W1301" s="15" t="e">
        <f t="shared" si="41"/>
        <v>#DIV/0!</v>
      </c>
      <c r="X1301" s="16">
        <f>AVERAGEIFS(Data!F:F,Data!B:B,'DATA PREPPING'!$B$5,Data!A:A,'DATA PREPPING'!$B$18,Data!C:C,'DATA PREPPING'!T1301)</f>
        <v>18554</v>
      </c>
      <c r="Y1301" s="16">
        <f t="shared" si="42"/>
        <v>-18554</v>
      </c>
    </row>
    <row r="1302" spans="2:25" x14ac:dyDescent="0.2">
      <c r="B1302">
        <v>19193</v>
      </c>
      <c r="T1302" t="s">
        <v>2</v>
      </c>
      <c r="U1302" s="1">
        <f>SUMIFS(Data!E:E,Data!B:B,'DATA PREPPING'!$B$5,Data!A:A,'DATA PREPPING'!$B$18,Data!C:C,'DATA PREPPING'!T1302)</f>
        <v>274985</v>
      </c>
      <c r="W1302" s="15" t="e">
        <f t="shared" si="41"/>
        <v>#DIV/0!</v>
      </c>
      <c r="X1302" s="16">
        <f>AVERAGEIFS(Data!F:F,Data!B:B,'DATA PREPPING'!$B$5,Data!A:A,'DATA PREPPING'!$B$18,Data!C:C,'DATA PREPPING'!T1302)</f>
        <v>26810</v>
      </c>
      <c r="Y1302" s="16">
        <f t="shared" si="42"/>
        <v>-26810</v>
      </c>
    </row>
    <row r="1303" spans="2:25" x14ac:dyDescent="0.2">
      <c r="B1303">
        <v>21027</v>
      </c>
      <c r="T1303" t="s">
        <v>3</v>
      </c>
      <c r="U1303" s="1">
        <f>SUMIFS(Data!E:E,Data!B:B,'DATA PREPPING'!$B$5,Data!A:A,'DATA PREPPING'!$B$18,Data!C:C,'DATA PREPPING'!T1303)</f>
        <v>106295</v>
      </c>
      <c r="W1303" s="15" t="e">
        <f t="shared" si="41"/>
        <v>#DIV/0!</v>
      </c>
      <c r="X1303" s="16">
        <f>AVERAGEIFS(Data!F:F,Data!B:B,'DATA PREPPING'!$B$5,Data!A:A,'DATA PREPPING'!$B$18,Data!C:C,'DATA PREPPING'!T1303)</f>
        <v>18414</v>
      </c>
      <c r="Y1303" s="16">
        <f t="shared" si="42"/>
        <v>-18414</v>
      </c>
    </row>
    <row r="1304" spans="2:25" x14ac:dyDescent="0.2">
      <c r="B1304">
        <v>19310</v>
      </c>
      <c r="T1304" t="s">
        <v>4</v>
      </c>
      <c r="U1304" s="1">
        <f>SUMIFS(Data!E:E,Data!B:B,'DATA PREPPING'!$B$5,Data!A:A,'DATA PREPPING'!$B$18,Data!C:C,'DATA PREPPING'!T1304)</f>
        <v>1482600</v>
      </c>
      <c r="W1304" s="15" t="e">
        <f t="shared" si="41"/>
        <v>#DIV/0!</v>
      </c>
      <c r="X1304" s="16">
        <f>AVERAGEIFS(Data!F:F,Data!B:B,'DATA PREPPING'!$B$5,Data!A:A,'DATA PREPPING'!$B$18,Data!C:C,'DATA PREPPING'!T1304)</f>
        <v>36090</v>
      </c>
      <c r="Y1304" s="16">
        <f t="shared" si="42"/>
        <v>-36090</v>
      </c>
    </row>
    <row r="1305" spans="2:25" x14ac:dyDescent="0.2">
      <c r="B1305">
        <v>24338</v>
      </c>
      <c r="T1305" t="s">
        <v>5</v>
      </c>
      <c r="U1305" s="1">
        <f>SUMIFS(Data!E:E,Data!B:B,'DATA PREPPING'!$B$5,Data!A:A,'DATA PREPPING'!$B$18,Data!C:C,'DATA PREPPING'!T1305)</f>
        <v>271680</v>
      </c>
      <c r="W1305" s="15" t="e">
        <f t="shared" si="41"/>
        <v>#DIV/0!</v>
      </c>
      <c r="X1305" s="16">
        <f>AVERAGEIFS(Data!F:F,Data!B:B,'DATA PREPPING'!$B$5,Data!A:A,'DATA PREPPING'!$B$18,Data!C:C,'DATA PREPPING'!T1305)</f>
        <v>28424</v>
      </c>
      <c r="Y1305" s="16">
        <f t="shared" si="42"/>
        <v>-28424</v>
      </c>
    </row>
    <row r="1306" spans="2:25" x14ac:dyDescent="0.2">
      <c r="B1306">
        <v>22945</v>
      </c>
      <c r="T1306" t="s">
        <v>6</v>
      </c>
      <c r="U1306" s="1">
        <f>SUMIFS(Data!E:E,Data!B:B,'DATA PREPPING'!$B$5,Data!A:A,'DATA PREPPING'!$B$18,Data!C:C,'DATA PREPPING'!T1306)</f>
        <v>117365</v>
      </c>
      <c r="W1306" s="15" t="e">
        <f t="shared" si="41"/>
        <v>#DIV/0!</v>
      </c>
      <c r="X1306" s="16">
        <f>AVERAGEIFS(Data!F:F,Data!B:B,'DATA PREPPING'!$B$5,Data!A:A,'DATA PREPPING'!$B$18,Data!C:C,'DATA PREPPING'!T1306)</f>
        <v>26295</v>
      </c>
      <c r="Y1306" s="16">
        <f t="shared" si="42"/>
        <v>-26295</v>
      </c>
    </row>
    <row r="1307" spans="2:25" x14ac:dyDescent="0.2">
      <c r="B1307">
        <v>24733</v>
      </c>
      <c r="T1307" t="s">
        <v>7</v>
      </c>
      <c r="U1307" s="1">
        <f>SUMIFS(Data!E:E,Data!B:B,'DATA PREPPING'!$B$5,Data!A:A,'DATA PREPPING'!$B$18,Data!C:C,'DATA PREPPING'!T1307)</f>
        <v>41103</v>
      </c>
      <c r="W1307" s="15" t="e">
        <f t="shared" si="41"/>
        <v>#DIV/0!</v>
      </c>
      <c r="X1307" s="16">
        <f>AVERAGEIFS(Data!F:F,Data!B:B,'DATA PREPPING'!$B$5,Data!A:A,'DATA PREPPING'!$B$18,Data!C:C,'DATA PREPPING'!T1307)</f>
        <v>22228</v>
      </c>
      <c r="Y1307" s="16">
        <f t="shared" si="42"/>
        <v>-22228</v>
      </c>
    </row>
    <row r="1308" spans="2:25" x14ac:dyDescent="0.2">
      <c r="B1308">
        <v>19677</v>
      </c>
      <c r="T1308" t="s">
        <v>8</v>
      </c>
      <c r="U1308" s="1">
        <f>SUMIFS(Data!E:E,Data!B:B,'DATA PREPPING'!$B$5,Data!A:A,'DATA PREPPING'!$B$18,Data!C:C,'DATA PREPPING'!T1308)</f>
        <v>1007574</v>
      </c>
      <c r="W1308" s="15" t="e">
        <f t="shared" si="41"/>
        <v>#DIV/0!</v>
      </c>
      <c r="X1308" s="16">
        <f>AVERAGEIFS(Data!F:F,Data!B:B,'DATA PREPPING'!$B$5,Data!A:A,'DATA PREPPING'!$B$18,Data!C:C,'DATA PREPPING'!T1308)</f>
        <v>27709</v>
      </c>
      <c r="Y1308" s="16">
        <f t="shared" si="42"/>
        <v>-27709</v>
      </c>
    </row>
    <row r="1309" spans="2:25" x14ac:dyDescent="0.2">
      <c r="B1309">
        <v>18829</v>
      </c>
      <c r="T1309" t="s">
        <v>9</v>
      </c>
      <c r="U1309" s="1">
        <f>SUMIFS(Data!E:E,Data!B:B,'DATA PREPPING'!$B$5,Data!A:A,'DATA PREPPING'!$B$18,Data!C:C,'DATA PREPPING'!T1309)</f>
        <v>414059</v>
      </c>
      <c r="W1309" s="15" t="e">
        <f t="shared" si="41"/>
        <v>#DIV/0!</v>
      </c>
      <c r="X1309" s="16">
        <f>AVERAGEIFS(Data!F:F,Data!B:B,'DATA PREPPING'!$B$5,Data!A:A,'DATA PREPPING'!$B$18,Data!C:C,'DATA PREPPING'!T1309)</f>
        <v>22009</v>
      </c>
      <c r="Y1309" s="16">
        <f t="shared" si="42"/>
        <v>-22009</v>
      </c>
    </row>
    <row r="1310" spans="2:25" x14ac:dyDescent="0.2">
      <c r="B1310">
        <v>23771</v>
      </c>
      <c r="T1310" t="s">
        <v>10</v>
      </c>
      <c r="U1310" s="1">
        <f>SUMIFS(Data!E:E,Data!B:B,'DATA PREPPING'!$B$5,Data!A:A,'DATA PREPPING'!$B$18,Data!C:C,'DATA PREPPING'!T1310)</f>
        <v>74574</v>
      </c>
      <c r="W1310" s="15" t="e">
        <f t="shared" si="41"/>
        <v>#DIV/0!</v>
      </c>
      <c r="X1310" s="16">
        <f>AVERAGEIFS(Data!F:F,Data!B:B,'DATA PREPPING'!$B$5,Data!A:A,'DATA PREPPING'!$B$18,Data!C:C,'DATA PREPPING'!T1310)</f>
        <v>18637</v>
      </c>
      <c r="Y1310" s="16">
        <f t="shared" si="42"/>
        <v>-18637</v>
      </c>
    </row>
    <row r="1311" spans="2:25" x14ac:dyDescent="0.2">
      <c r="B1311">
        <v>23001</v>
      </c>
      <c r="T1311" t="s">
        <v>11</v>
      </c>
      <c r="U1311" s="1">
        <f>SUMIFS(Data!E:E,Data!B:B,'DATA PREPPING'!$B$5,Data!A:A,'DATA PREPPING'!$B$18,Data!C:C,'DATA PREPPING'!T1311)</f>
        <v>462216</v>
      </c>
      <c r="W1311" s="15" t="e">
        <f t="shared" si="41"/>
        <v>#DIV/0!</v>
      </c>
      <c r="X1311" s="16">
        <f>AVERAGEIFS(Data!F:F,Data!B:B,'DATA PREPPING'!$B$5,Data!A:A,'DATA PREPPING'!$B$18,Data!C:C,'DATA PREPPING'!T1311)</f>
        <v>25054</v>
      </c>
      <c r="Y1311" s="16">
        <f t="shared" si="42"/>
        <v>-25054</v>
      </c>
    </row>
    <row r="1312" spans="2:25" x14ac:dyDescent="0.2">
      <c r="B1312">
        <v>21580</v>
      </c>
      <c r="T1312" t="s">
        <v>12</v>
      </c>
      <c r="U1312" s="1">
        <f>SUMIFS(Data!E:E,Data!B:B,'DATA PREPPING'!$B$5,Data!A:A,'DATA PREPPING'!$B$18,Data!C:C,'DATA PREPPING'!T1312)</f>
        <v>263892</v>
      </c>
      <c r="W1312" s="15" t="e">
        <f t="shared" si="41"/>
        <v>#DIV/0!</v>
      </c>
      <c r="X1312" s="16">
        <f>AVERAGEIFS(Data!F:F,Data!B:B,'DATA PREPPING'!$B$5,Data!A:A,'DATA PREPPING'!$B$18,Data!C:C,'DATA PREPPING'!T1312)</f>
        <v>20493</v>
      </c>
      <c r="Y1312" s="16">
        <f t="shared" si="42"/>
        <v>-20493</v>
      </c>
    </row>
    <row r="1313" spans="2:25" x14ac:dyDescent="0.2">
      <c r="B1313">
        <v>26068</v>
      </c>
      <c r="T1313" t="s">
        <v>13</v>
      </c>
      <c r="U1313" s="1">
        <f>SUMIFS(Data!E:E,Data!B:B,'DATA PREPPING'!$B$5,Data!A:A,'DATA PREPPING'!$B$18,Data!C:C,'DATA PREPPING'!T1313)</f>
        <v>118383</v>
      </c>
      <c r="W1313" s="15" t="e">
        <f t="shared" si="41"/>
        <v>#DIV/0!</v>
      </c>
      <c r="X1313" s="16">
        <f>AVERAGEIFS(Data!F:F,Data!B:B,'DATA PREPPING'!$B$5,Data!A:A,'DATA PREPPING'!$B$18,Data!C:C,'DATA PREPPING'!T1313)</f>
        <v>18002</v>
      </c>
      <c r="Y1313" s="16">
        <f t="shared" si="42"/>
        <v>-18002</v>
      </c>
    </row>
    <row r="1314" spans="2:25" x14ac:dyDescent="0.2">
      <c r="B1314">
        <v>22634</v>
      </c>
      <c r="T1314" t="s">
        <v>14</v>
      </c>
      <c r="U1314" s="1">
        <f>SUMIFS(Data!E:E,Data!B:B,'DATA PREPPING'!$B$5,Data!A:A,'DATA PREPPING'!$B$18,Data!C:C,'DATA PREPPING'!T1314)</f>
        <v>110526</v>
      </c>
      <c r="W1314" s="15" t="e">
        <f t="shared" si="41"/>
        <v>#DIV/0!</v>
      </c>
      <c r="X1314" s="16">
        <f>AVERAGEIFS(Data!F:F,Data!B:B,'DATA PREPPING'!$B$5,Data!A:A,'DATA PREPPING'!$B$18,Data!C:C,'DATA PREPPING'!T1314)</f>
        <v>18088</v>
      </c>
      <c r="Y1314" s="16">
        <f t="shared" si="42"/>
        <v>-18088</v>
      </c>
    </row>
    <row r="1315" spans="2:25" x14ac:dyDescent="0.2">
      <c r="B1315">
        <v>26657</v>
      </c>
      <c r="T1315" t="s">
        <v>15</v>
      </c>
      <c r="U1315" s="1">
        <f>SUMIFS(Data!E:E,Data!B:B,'DATA PREPPING'!$B$5,Data!A:A,'DATA PREPPING'!$B$18,Data!C:C,'DATA PREPPING'!T1315)</f>
        <v>165335</v>
      </c>
      <c r="W1315" s="15" t="e">
        <f t="shared" si="41"/>
        <v>#DIV/0!</v>
      </c>
      <c r="X1315" s="16">
        <f>AVERAGEIFS(Data!F:F,Data!B:B,'DATA PREPPING'!$B$5,Data!A:A,'DATA PREPPING'!$B$18,Data!C:C,'DATA PREPPING'!T1315)</f>
        <v>19522</v>
      </c>
      <c r="Y1315" s="16">
        <f t="shared" si="42"/>
        <v>-19522</v>
      </c>
    </row>
    <row r="1316" spans="2:25" x14ac:dyDescent="0.2">
      <c r="B1316">
        <v>18945</v>
      </c>
      <c r="T1316" t="s">
        <v>16</v>
      </c>
      <c r="U1316" s="1">
        <f>SUMIFS(Data!E:E,Data!B:B,'DATA PREPPING'!$B$5,Data!A:A,'DATA PREPPING'!$B$18,Data!C:C,'DATA PREPPING'!T1316)</f>
        <v>188383</v>
      </c>
      <c r="W1316" s="15" t="e">
        <f t="shared" si="41"/>
        <v>#DIV/0!</v>
      </c>
      <c r="X1316" s="16">
        <f>AVERAGEIFS(Data!F:F,Data!B:B,'DATA PREPPING'!$B$5,Data!A:A,'DATA PREPPING'!$B$18,Data!C:C,'DATA PREPPING'!T1316)</f>
        <v>22216</v>
      </c>
      <c r="Y1316" s="16">
        <f t="shared" si="42"/>
        <v>-22216</v>
      </c>
    </row>
    <row r="1317" spans="2:25" x14ac:dyDescent="0.2">
      <c r="B1317">
        <v>19473</v>
      </c>
      <c r="T1317" t="s">
        <v>17</v>
      </c>
      <c r="U1317" s="1">
        <f>SUMIFS(Data!E:E,Data!B:B,'DATA PREPPING'!$B$5,Data!A:A,'DATA PREPPING'!$B$18,Data!C:C,'DATA PREPPING'!T1317)</f>
        <v>51781</v>
      </c>
      <c r="W1317" s="15" t="e">
        <f t="shared" si="41"/>
        <v>#DIV/0!</v>
      </c>
      <c r="X1317" s="16">
        <f>AVERAGEIFS(Data!F:F,Data!B:B,'DATA PREPPING'!$B$5,Data!A:A,'DATA PREPPING'!$B$18,Data!C:C,'DATA PREPPING'!T1317)</f>
        <v>25112</v>
      </c>
      <c r="Y1317" s="16">
        <f t="shared" si="42"/>
        <v>-25112</v>
      </c>
    </row>
    <row r="1318" spans="2:25" x14ac:dyDescent="0.2">
      <c r="B1318">
        <v>23041</v>
      </c>
      <c r="T1318" t="s">
        <v>18</v>
      </c>
      <c r="U1318" s="1">
        <f>SUMIFS(Data!E:E,Data!B:B,'DATA PREPPING'!$B$5,Data!A:A,'DATA PREPPING'!$B$18,Data!C:C,'DATA PREPPING'!T1318)</f>
        <v>210848</v>
      </c>
      <c r="W1318" s="15" t="e">
        <f t="shared" si="41"/>
        <v>#DIV/0!</v>
      </c>
      <c r="X1318" s="16">
        <f>AVERAGEIFS(Data!F:F,Data!B:B,'DATA PREPPING'!$B$5,Data!A:A,'DATA PREPPING'!$B$18,Data!C:C,'DATA PREPPING'!T1318)</f>
        <v>26383</v>
      </c>
      <c r="Y1318" s="16">
        <f t="shared" si="42"/>
        <v>-26383</v>
      </c>
    </row>
    <row r="1319" spans="2:25" x14ac:dyDescent="0.2">
      <c r="B1319">
        <v>18554</v>
      </c>
      <c r="T1319" t="s">
        <v>19</v>
      </c>
      <c r="U1319" s="1">
        <f>SUMIFS(Data!E:E,Data!B:B,'DATA PREPPING'!$B$5,Data!A:A,'DATA PREPPING'!$B$18,Data!C:C,'DATA PREPPING'!T1319)</f>
        <v>262049</v>
      </c>
      <c r="W1319" s="15" t="e">
        <f t="shared" si="41"/>
        <v>#DIV/0!</v>
      </c>
      <c r="X1319" s="16">
        <f>AVERAGEIFS(Data!F:F,Data!B:B,'DATA PREPPING'!$B$5,Data!A:A,'DATA PREPPING'!$B$18,Data!C:C,'DATA PREPPING'!T1319)</f>
        <v>30457</v>
      </c>
      <c r="Y1319" s="16">
        <f t="shared" si="42"/>
        <v>-30457</v>
      </c>
    </row>
    <row r="1320" spans="2:25" x14ac:dyDescent="0.2">
      <c r="B1320">
        <v>26810</v>
      </c>
      <c r="T1320" t="s">
        <v>20</v>
      </c>
      <c r="U1320" s="1">
        <f>SUMIFS(Data!E:E,Data!B:B,'DATA PREPPING'!$B$5,Data!A:A,'DATA PREPPING'!$B$18,Data!C:C,'DATA PREPPING'!T1320)</f>
        <v>323435</v>
      </c>
      <c r="W1320" s="15" t="e">
        <f t="shared" si="41"/>
        <v>#DIV/0!</v>
      </c>
      <c r="X1320" s="16">
        <f>AVERAGEIFS(Data!F:F,Data!B:B,'DATA PREPPING'!$B$5,Data!A:A,'DATA PREPPING'!$B$18,Data!C:C,'DATA PREPPING'!T1320)</f>
        <v>22254</v>
      </c>
      <c r="Y1320" s="16">
        <f t="shared" si="42"/>
        <v>-22254</v>
      </c>
    </row>
    <row r="1321" spans="2:25" x14ac:dyDescent="0.2">
      <c r="B1321">
        <v>18414</v>
      </c>
      <c r="T1321" t="s">
        <v>21</v>
      </c>
      <c r="U1321" s="1">
        <f>SUMIFS(Data!E:E,Data!B:B,'DATA PREPPING'!$B$5,Data!A:A,'DATA PREPPING'!$B$18,Data!C:C,'DATA PREPPING'!T1321)</f>
        <v>204519</v>
      </c>
      <c r="W1321" s="15" t="e">
        <f t="shared" si="41"/>
        <v>#DIV/0!</v>
      </c>
      <c r="X1321" s="16">
        <f>AVERAGEIFS(Data!F:F,Data!B:B,'DATA PREPPING'!$B$5,Data!A:A,'DATA PREPPING'!$B$18,Data!C:C,'DATA PREPPING'!T1321)</f>
        <v>24167</v>
      </c>
      <c r="Y1321" s="16">
        <f t="shared" si="42"/>
        <v>-24167</v>
      </c>
    </row>
    <row r="1322" spans="2:25" x14ac:dyDescent="0.2">
      <c r="B1322">
        <v>36090</v>
      </c>
      <c r="T1322" t="s">
        <v>22</v>
      </c>
      <c r="U1322" s="1">
        <f>SUMIFS(Data!E:E,Data!B:B,'DATA PREPPING'!$B$5,Data!A:A,'DATA PREPPING'!$B$18,Data!C:C,'DATA PREPPING'!T1322)</f>
        <v>118107</v>
      </c>
      <c r="W1322" s="15" t="e">
        <f t="shared" si="41"/>
        <v>#DIV/0!</v>
      </c>
      <c r="X1322" s="16">
        <f>AVERAGEIFS(Data!F:F,Data!B:B,'DATA PREPPING'!$B$5,Data!A:A,'DATA PREPPING'!$B$18,Data!C:C,'DATA PREPPING'!T1322)</f>
        <v>18380</v>
      </c>
      <c r="Y1322" s="16">
        <f t="shared" si="42"/>
        <v>-18380</v>
      </c>
    </row>
    <row r="1323" spans="2:25" x14ac:dyDescent="0.2">
      <c r="B1323">
        <v>28424</v>
      </c>
      <c r="T1323" t="s">
        <v>23</v>
      </c>
      <c r="U1323" s="1">
        <f>SUMIFS(Data!E:E,Data!B:B,'DATA PREPPING'!$B$5,Data!A:A,'DATA PREPPING'!$B$18,Data!C:C,'DATA PREPPING'!T1323)</f>
        <v>253244</v>
      </c>
      <c r="W1323" s="15" t="e">
        <f t="shared" si="41"/>
        <v>#DIV/0!</v>
      </c>
      <c r="X1323" s="16">
        <f>AVERAGEIFS(Data!F:F,Data!B:B,'DATA PREPPING'!$B$5,Data!A:A,'DATA PREPPING'!$B$18,Data!C:C,'DATA PREPPING'!T1323)</f>
        <v>22154</v>
      </c>
      <c r="Y1323" s="16">
        <f t="shared" si="42"/>
        <v>-22154</v>
      </c>
    </row>
    <row r="1324" spans="2:25" x14ac:dyDescent="0.2">
      <c r="B1324">
        <v>26295</v>
      </c>
      <c r="T1324" t="s">
        <v>24</v>
      </c>
      <c r="U1324" s="1">
        <f>SUMIFS(Data!E:E,Data!B:B,'DATA PREPPING'!$B$5,Data!A:A,'DATA PREPPING'!$B$18,Data!C:C,'DATA PREPPING'!T1324)</f>
        <v>58811</v>
      </c>
      <c r="W1324" s="15" t="e">
        <f t="shared" si="41"/>
        <v>#DIV/0!</v>
      </c>
      <c r="X1324" s="16">
        <f>AVERAGEIFS(Data!F:F,Data!B:B,'DATA PREPPING'!$B$5,Data!A:A,'DATA PREPPING'!$B$18,Data!C:C,'DATA PREPPING'!T1324)</f>
        <v>21078</v>
      </c>
      <c r="Y1324" s="16">
        <f t="shared" si="42"/>
        <v>-21078</v>
      </c>
    </row>
    <row r="1325" spans="2:25" x14ac:dyDescent="0.2">
      <c r="B1325">
        <v>22228</v>
      </c>
      <c r="T1325" t="s">
        <v>25</v>
      </c>
      <c r="U1325" s="1">
        <f>SUMIFS(Data!E:E,Data!B:B,'DATA PREPPING'!$B$5,Data!A:A,'DATA PREPPING'!$B$18,Data!C:C,'DATA PREPPING'!T1325)</f>
        <v>79529</v>
      </c>
      <c r="W1325" s="15" t="e">
        <f t="shared" si="41"/>
        <v>#DIV/0!</v>
      </c>
      <c r="X1325" s="16">
        <f>AVERAGEIFS(Data!F:F,Data!B:B,'DATA PREPPING'!$B$5,Data!A:A,'DATA PREPPING'!$B$18,Data!C:C,'DATA PREPPING'!T1325)</f>
        <v>18131</v>
      </c>
      <c r="Y1325" s="16">
        <f t="shared" si="42"/>
        <v>-18131</v>
      </c>
    </row>
    <row r="1326" spans="2:25" x14ac:dyDescent="0.2">
      <c r="B1326">
        <v>27709</v>
      </c>
      <c r="T1326" t="s">
        <v>26</v>
      </c>
      <c r="U1326" s="1">
        <f>SUMIFS(Data!E:E,Data!B:B,'DATA PREPPING'!$B$5,Data!A:A,'DATA PREPPING'!$B$18,Data!C:C,'DATA PREPPING'!T1326)</f>
        <v>255447</v>
      </c>
      <c r="W1326" s="15" t="e">
        <f t="shared" si="41"/>
        <v>#DIV/0!</v>
      </c>
      <c r="X1326" s="16">
        <f>AVERAGEIFS(Data!F:F,Data!B:B,'DATA PREPPING'!$B$5,Data!A:A,'DATA PREPPING'!$B$18,Data!C:C,'DATA PREPPING'!T1326)</f>
        <v>34061</v>
      </c>
      <c r="Y1326" s="16">
        <f t="shared" si="42"/>
        <v>-34061</v>
      </c>
    </row>
    <row r="1327" spans="2:25" x14ac:dyDescent="0.2">
      <c r="B1327">
        <v>22009</v>
      </c>
      <c r="T1327" t="s">
        <v>27</v>
      </c>
      <c r="U1327" s="1">
        <f>SUMIFS(Data!E:E,Data!B:B,'DATA PREPPING'!$B$5,Data!A:A,'DATA PREPPING'!$B$18,Data!C:C,'DATA PREPPING'!T1327)</f>
        <v>57132</v>
      </c>
      <c r="W1327" s="15" t="e">
        <f t="shared" si="41"/>
        <v>#DIV/0!</v>
      </c>
      <c r="X1327" s="16">
        <f>AVERAGEIFS(Data!F:F,Data!B:B,'DATA PREPPING'!$B$5,Data!A:A,'DATA PREPPING'!$B$18,Data!C:C,'DATA PREPPING'!T1327)</f>
        <v>24729</v>
      </c>
      <c r="Y1327" s="16">
        <f t="shared" si="42"/>
        <v>-24729</v>
      </c>
    </row>
    <row r="1328" spans="2:25" x14ac:dyDescent="0.2">
      <c r="B1328">
        <v>18637</v>
      </c>
      <c r="T1328" t="s">
        <v>28</v>
      </c>
      <c r="U1328" s="1">
        <f>SUMIFS(Data!E:E,Data!B:B,'DATA PREPPING'!$B$5,Data!A:A,'DATA PREPPING'!$B$18,Data!C:C,'DATA PREPPING'!T1328)</f>
        <v>281546</v>
      </c>
      <c r="W1328" s="15" t="e">
        <f t="shared" si="41"/>
        <v>#DIV/0!</v>
      </c>
      <c r="X1328" s="16">
        <f>AVERAGEIFS(Data!F:F,Data!B:B,'DATA PREPPING'!$B$5,Data!A:A,'DATA PREPPING'!$B$18,Data!C:C,'DATA PREPPING'!T1328)</f>
        <v>28639</v>
      </c>
      <c r="Y1328" s="16">
        <f t="shared" si="42"/>
        <v>-28639</v>
      </c>
    </row>
    <row r="1329" spans="2:25" x14ac:dyDescent="0.2">
      <c r="B1329">
        <v>25054</v>
      </c>
      <c r="T1329" t="s">
        <v>29</v>
      </c>
      <c r="U1329" s="1">
        <f>SUMIFS(Data!E:E,Data!B:B,'DATA PREPPING'!$B$5,Data!A:A,'DATA PREPPING'!$B$18,Data!C:C,'DATA PREPPING'!T1329)</f>
        <v>78539</v>
      </c>
      <c r="W1329" s="15" t="e">
        <f t="shared" si="41"/>
        <v>#DIV/0!</v>
      </c>
      <c r="X1329" s="16">
        <f>AVERAGEIFS(Data!F:F,Data!B:B,'DATA PREPPING'!$B$5,Data!A:A,'DATA PREPPING'!$B$18,Data!C:C,'DATA PREPPING'!T1329)</f>
        <v>19988</v>
      </c>
      <c r="Y1329" s="16">
        <f t="shared" si="42"/>
        <v>-19988</v>
      </c>
    </row>
    <row r="1330" spans="2:25" x14ac:dyDescent="0.2">
      <c r="B1330">
        <v>20493</v>
      </c>
      <c r="T1330" t="s">
        <v>30</v>
      </c>
      <c r="U1330" s="1">
        <f>SUMIFS(Data!E:E,Data!B:B,'DATA PREPPING'!$B$5,Data!A:A,'DATA PREPPING'!$B$18,Data!C:C,'DATA PREPPING'!T1330)</f>
        <v>632760</v>
      </c>
      <c r="W1330" s="15" t="e">
        <f t="shared" si="41"/>
        <v>#DIV/0!</v>
      </c>
      <c r="X1330" s="16">
        <f>AVERAGEIFS(Data!F:F,Data!B:B,'DATA PREPPING'!$B$5,Data!A:A,'DATA PREPPING'!$B$18,Data!C:C,'DATA PREPPING'!T1330)</f>
        <v>36986</v>
      </c>
      <c r="Y1330" s="16">
        <f t="shared" si="42"/>
        <v>-36986</v>
      </c>
    </row>
    <row r="1331" spans="2:25" x14ac:dyDescent="0.2">
      <c r="B1331">
        <v>18002</v>
      </c>
      <c r="T1331" t="s">
        <v>31</v>
      </c>
      <c r="U1331" s="1">
        <f>SUMIFS(Data!E:E,Data!B:B,'DATA PREPPING'!$B$5,Data!A:A,'DATA PREPPING'!$B$18,Data!C:C,'DATA PREPPING'!T1331)</f>
        <v>420420</v>
      </c>
      <c r="W1331" s="15" t="e">
        <f t="shared" si="41"/>
        <v>#DIV/0!</v>
      </c>
      <c r="X1331" s="16">
        <f>AVERAGEIFS(Data!F:F,Data!B:B,'DATA PREPPING'!$B$5,Data!A:A,'DATA PREPPING'!$B$18,Data!C:C,'DATA PREPPING'!T1331)</f>
        <v>21462</v>
      </c>
      <c r="Y1331" s="16">
        <f t="shared" si="42"/>
        <v>-21462</v>
      </c>
    </row>
    <row r="1332" spans="2:25" x14ac:dyDescent="0.2">
      <c r="B1332">
        <v>18088</v>
      </c>
      <c r="T1332" t="s">
        <v>32</v>
      </c>
      <c r="U1332" s="1">
        <f>SUMIFS(Data!E:E,Data!B:B,'DATA PREPPING'!$B$5,Data!A:A,'DATA PREPPING'!$B$18,Data!C:C,'DATA PREPPING'!T1332)</f>
        <v>34228</v>
      </c>
      <c r="W1332" s="15" t="e">
        <f t="shared" si="41"/>
        <v>#DIV/0!</v>
      </c>
      <c r="X1332" s="16">
        <f>AVERAGEIFS(Data!F:F,Data!B:B,'DATA PREPPING'!$B$5,Data!A:A,'DATA PREPPING'!$B$18,Data!C:C,'DATA PREPPING'!T1332)</f>
        <v>19193</v>
      </c>
      <c r="Y1332" s="16">
        <f t="shared" si="42"/>
        <v>-19193</v>
      </c>
    </row>
    <row r="1333" spans="2:25" x14ac:dyDescent="0.2">
      <c r="B1333">
        <v>19522</v>
      </c>
      <c r="T1333" t="s">
        <v>33</v>
      </c>
      <c r="U1333" s="1">
        <f>SUMIFS(Data!E:E,Data!B:B,'DATA PREPPING'!$B$5,Data!A:A,'DATA PREPPING'!$B$18,Data!C:C,'DATA PREPPING'!T1333)</f>
        <v>466069</v>
      </c>
      <c r="W1333" s="15" t="e">
        <f t="shared" si="41"/>
        <v>#DIV/0!</v>
      </c>
      <c r="X1333" s="16">
        <f>AVERAGEIFS(Data!F:F,Data!B:B,'DATA PREPPING'!$B$5,Data!A:A,'DATA PREPPING'!$B$18,Data!C:C,'DATA PREPPING'!T1333)</f>
        <v>21027</v>
      </c>
      <c r="Y1333" s="16">
        <f t="shared" si="42"/>
        <v>-21027</v>
      </c>
    </row>
    <row r="1334" spans="2:25" x14ac:dyDescent="0.2">
      <c r="B1334">
        <v>22216</v>
      </c>
      <c r="T1334" t="s">
        <v>34</v>
      </c>
      <c r="U1334" s="1">
        <f>SUMIFS(Data!E:E,Data!B:B,'DATA PREPPING'!$B$5,Data!A:A,'DATA PREPPING'!$B$18,Data!C:C,'DATA PREPPING'!T1334)</f>
        <v>156230</v>
      </c>
      <c r="W1334" s="15" t="e">
        <f t="shared" si="41"/>
        <v>#DIV/0!</v>
      </c>
      <c r="X1334" s="16">
        <f>AVERAGEIFS(Data!F:F,Data!B:B,'DATA PREPPING'!$B$5,Data!A:A,'DATA PREPPING'!$B$18,Data!C:C,'DATA PREPPING'!T1334)</f>
        <v>19310</v>
      </c>
      <c r="Y1334" s="16">
        <f t="shared" si="42"/>
        <v>-19310</v>
      </c>
    </row>
    <row r="1335" spans="2:25" x14ac:dyDescent="0.2">
      <c r="B1335">
        <v>25112</v>
      </c>
      <c r="T1335" t="s">
        <v>35</v>
      </c>
      <c r="U1335" s="1">
        <f>SUMIFS(Data!E:E,Data!B:B,'DATA PREPPING'!$B$5,Data!A:A,'DATA PREPPING'!$B$18,Data!C:C,'DATA PREPPING'!T1335)</f>
        <v>161570</v>
      </c>
      <c r="W1335" s="15" t="e">
        <f t="shared" si="41"/>
        <v>#DIV/0!</v>
      </c>
      <c r="X1335" s="16">
        <f>AVERAGEIFS(Data!F:F,Data!B:B,'DATA PREPPING'!$B$5,Data!A:A,'DATA PREPPING'!$B$18,Data!C:C,'DATA PREPPING'!T1335)</f>
        <v>24338</v>
      </c>
      <c r="Y1335" s="16">
        <f t="shared" si="42"/>
        <v>-24338</v>
      </c>
    </row>
    <row r="1336" spans="2:25" x14ac:dyDescent="0.2">
      <c r="B1336">
        <v>26383</v>
      </c>
      <c r="T1336" t="s">
        <v>36</v>
      </c>
      <c r="U1336" s="1">
        <f>SUMIFS(Data!E:E,Data!B:B,'DATA PREPPING'!$B$5,Data!A:A,'DATA PREPPING'!$B$18,Data!C:C,'DATA PREPPING'!T1336)</f>
        <v>424092</v>
      </c>
      <c r="W1336" s="15" t="e">
        <f t="shared" si="41"/>
        <v>#DIV/0!</v>
      </c>
      <c r="X1336" s="16">
        <f>AVERAGEIFS(Data!F:F,Data!B:B,'DATA PREPPING'!$B$5,Data!A:A,'DATA PREPPING'!$B$18,Data!C:C,'DATA PREPPING'!T1336)</f>
        <v>22945</v>
      </c>
      <c r="Y1336" s="16">
        <f t="shared" si="42"/>
        <v>-22945</v>
      </c>
    </row>
    <row r="1337" spans="2:25" x14ac:dyDescent="0.2">
      <c r="B1337">
        <v>30457</v>
      </c>
      <c r="T1337" t="s">
        <v>37</v>
      </c>
      <c r="U1337" s="1">
        <f>SUMIFS(Data!E:E,Data!B:B,'DATA PREPPING'!$B$5,Data!A:A,'DATA PREPPING'!$B$18,Data!C:C,'DATA PREPPING'!T1337)</f>
        <v>44621</v>
      </c>
      <c r="W1337" s="15" t="e">
        <f t="shared" si="41"/>
        <v>#DIV/0!</v>
      </c>
      <c r="X1337" s="16">
        <f>AVERAGEIFS(Data!F:F,Data!B:B,'DATA PREPPING'!$B$5,Data!A:A,'DATA PREPPING'!$B$18,Data!C:C,'DATA PREPPING'!T1337)</f>
        <v>24733</v>
      </c>
      <c r="Y1337" s="16">
        <f t="shared" si="42"/>
        <v>-24733</v>
      </c>
    </row>
    <row r="1338" spans="2:25" x14ac:dyDescent="0.2">
      <c r="B1338">
        <v>22254</v>
      </c>
      <c r="T1338" t="s">
        <v>38</v>
      </c>
      <c r="U1338" s="1">
        <f>SUMIFS(Data!E:E,Data!B:B,'DATA PREPPING'!$B$5,Data!A:A,'DATA PREPPING'!$B$18,Data!C:C,'DATA PREPPING'!T1338)</f>
        <v>226959</v>
      </c>
      <c r="W1338" s="15" t="e">
        <f t="shared" si="41"/>
        <v>#DIV/0!</v>
      </c>
      <c r="X1338" s="16">
        <f>AVERAGEIFS(Data!F:F,Data!B:B,'DATA PREPPING'!$B$5,Data!A:A,'DATA PREPPING'!$B$18,Data!C:C,'DATA PREPPING'!T1338)</f>
        <v>19677</v>
      </c>
      <c r="Y1338" s="16">
        <f t="shared" si="42"/>
        <v>-19677</v>
      </c>
    </row>
    <row r="1339" spans="2:25" x14ac:dyDescent="0.2">
      <c r="B1339">
        <v>24167</v>
      </c>
      <c r="T1339" t="s">
        <v>39</v>
      </c>
      <c r="U1339" s="1">
        <f>SUMIFS(Data!E:E,Data!B:B,'DATA PREPPING'!$B$5,Data!A:A,'DATA PREPPING'!$B$18,Data!C:C,'DATA PREPPING'!T1339)</f>
        <v>41000</v>
      </c>
      <c r="W1339" s="15" t="e">
        <f t="shared" si="41"/>
        <v>#DIV/0!</v>
      </c>
      <c r="X1339" s="16">
        <f>AVERAGEIFS(Data!F:F,Data!B:B,'DATA PREPPING'!$B$5,Data!A:A,'DATA PREPPING'!$B$18,Data!C:C,'DATA PREPPING'!T1339)</f>
        <v>18829</v>
      </c>
      <c r="Y1339" s="16">
        <f t="shared" si="42"/>
        <v>-18829</v>
      </c>
    </row>
    <row r="1340" spans="2:25" x14ac:dyDescent="0.2">
      <c r="B1340">
        <v>18380</v>
      </c>
      <c r="T1340" t="s">
        <v>40</v>
      </c>
      <c r="U1340" s="1">
        <f>SUMIFS(Data!E:E,Data!B:B,'DATA PREPPING'!$B$5,Data!A:A,'DATA PREPPING'!$B$18,Data!C:C,'DATA PREPPING'!T1340)</f>
        <v>293033</v>
      </c>
      <c r="W1340" s="15" t="e">
        <f t="shared" si="41"/>
        <v>#DIV/0!</v>
      </c>
      <c r="X1340" s="16">
        <f>AVERAGEIFS(Data!F:F,Data!B:B,'DATA PREPPING'!$B$5,Data!A:A,'DATA PREPPING'!$B$18,Data!C:C,'DATA PREPPING'!T1340)</f>
        <v>23771</v>
      </c>
      <c r="Y1340" s="16">
        <f t="shared" si="42"/>
        <v>-23771</v>
      </c>
    </row>
    <row r="1341" spans="2:25" x14ac:dyDescent="0.2">
      <c r="B1341">
        <v>22154</v>
      </c>
      <c r="T1341" t="s">
        <v>41</v>
      </c>
      <c r="U1341" s="1">
        <f>SUMIFS(Data!E:E,Data!B:B,'DATA PREPPING'!$B$5,Data!A:A,'DATA PREPPING'!$B$18,Data!C:C,'DATA PREPPING'!T1341)</f>
        <v>1178456</v>
      </c>
      <c r="W1341" s="15" t="e">
        <f t="shared" si="41"/>
        <v>#DIV/0!</v>
      </c>
      <c r="X1341" s="16">
        <f>AVERAGEIFS(Data!F:F,Data!B:B,'DATA PREPPING'!$B$5,Data!A:A,'DATA PREPPING'!$B$18,Data!C:C,'DATA PREPPING'!T1341)</f>
        <v>23001</v>
      </c>
      <c r="Y1341" s="16">
        <f t="shared" si="42"/>
        <v>-23001</v>
      </c>
    </row>
    <row r="1342" spans="2:25" x14ac:dyDescent="0.2">
      <c r="B1342">
        <v>21078</v>
      </c>
      <c r="T1342" t="s">
        <v>42</v>
      </c>
      <c r="U1342" s="1">
        <f>SUMIFS(Data!E:E,Data!B:B,'DATA PREPPING'!$B$5,Data!A:A,'DATA PREPPING'!$B$18,Data!C:C,'DATA PREPPING'!T1342)</f>
        <v>133375</v>
      </c>
      <c r="W1342" s="15" t="e">
        <f t="shared" si="41"/>
        <v>#DIV/0!</v>
      </c>
      <c r="X1342" s="16">
        <f>AVERAGEIFS(Data!F:F,Data!B:B,'DATA PREPPING'!$B$5,Data!A:A,'DATA PREPPING'!$B$18,Data!C:C,'DATA PREPPING'!T1342)</f>
        <v>21580</v>
      </c>
      <c r="Y1342" s="16">
        <f t="shared" si="42"/>
        <v>-21580</v>
      </c>
    </row>
    <row r="1343" spans="2:25" x14ac:dyDescent="0.2">
      <c r="B1343">
        <v>18131</v>
      </c>
      <c r="T1343" t="s">
        <v>43</v>
      </c>
      <c r="U1343" s="1">
        <f>SUMIFS(Data!E:E,Data!B:B,'DATA PREPPING'!$B$5,Data!A:A,'DATA PREPPING'!$B$18,Data!C:C,'DATA PREPPING'!T1343)</f>
        <v>25985</v>
      </c>
      <c r="W1343" s="15" t="e">
        <f t="shared" si="41"/>
        <v>#DIV/0!</v>
      </c>
      <c r="X1343" s="16">
        <f>AVERAGEIFS(Data!F:F,Data!B:B,'DATA PREPPING'!$B$5,Data!A:A,'DATA PREPPING'!$B$18,Data!C:C,'DATA PREPPING'!T1343)</f>
        <v>26068</v>
      </c>
      <c r="Y1343" s="16">
        <f t="shared" si="42"/>
        <v>-26068</v>
      </c>
    </row>
    <row r="1344" spans="2:25" x14ac:dyDescent="0.2">
      <c r="B1344">
        <v>34061</v>
      </c>
      <c r="T1344" t="s">
        <v>44</v>
      </c>
      <c r="U1344" s="1">
        <f>SUMIFS(Data!E:E,Data!B:B,'DATA PREPPING'!$B$5,Data!A:A,'DATA PREPPING'!$B$18,Data!C:C,'DATA PREPPING'!T1344)</f>
        <v>322216</v>
      </c>
      <c r="W1344" s="15" t="e">
        <f t="shared" si="41"/>
        <v>#DIV/0!</v>
      </c>
      <c r="X1344" s="16">
        <f>AVERAGEIFS(Data!F:F,Data!B:B,'DATA PREPPING'!$B$5,Data!A:A,'DATA PREPPING'!$B$18,Data!C:C,'DATA PREPPING'!T1344)</f>
        <v>22634</v>
      </c>
      <c r="Y1344" s="16">
        <f t="shared" si="42"/>
        <v>-22634</v>
      </c>
    </row>
    <row r="1345" spans="2:25" x14ac:dyDescent="0.2">
      <c r="B1345">
        <v>24729</v>
      </c>
      <c r="T1345" t="s">
        <v>45</v>
      </c>
      <c r="U1345" s="1">
        <f>SUMIFS(Data!E:E,Data!B:B,'DATA PREPPING'!$B$5,Data!A:A,'DATA PREPPING'!$B$18,Data!C:C,'DATA PREPPING'!T1345)</f>
        <v>255412</v>
      </c>
      <c r="W1345" s="15" t="e">
        <f t="shared" si="41"/>
        <v>#DIV/0!</v>
      </c>
      <c r="X1345" s="16">
        <f>AVERAGEIFS(Data!F:F,Data!B:B,'DATA PREPPING'!$B$5,Data!A:A,'DATA PREPPING'!$B$18,Data!C:C,'DATA PREPPING'!T1345)</f>
        <v>26657</v>
      </c>
      <c r="Y1345" s="16">
        <f t="shared" si="42"/>
        <v>-26657</v>
      </c>
    </row>
    <row r="1346" spans="2:25" x14ac:dyDescent="0.2">
      <c r="B1346">
        <v>28639</v>
      </c>
      <c r="T1346" t="s">
        <v>46</v>
      </c>
      <c r="U1346" s="1">
        <f>SUMIFS(Data!E:E,Data!B:B,'DATA PREPPING'!$B$5,Data!A:A,'DATA PREPPING'!$B$18,Data!C:C,'DATA PREPPING'!T1346)</f>
        <v>61253</v>
      </c>
      <c r="W1346" s="15" t="e">
        <f t="shared" si="41"/>
        <v>#DIV/0!</v>
      </c>
      <c r="X1346" s="16">
        <f>AVERAGEIFS(Data!F:F,Data!B:B,'DATA PREPPING'!$B$5,Data!A:A,'DATA PREPPING'!$B$18,Data!C:C,'DATA PREPPING'!T1346)</f>
        <v>18945</v>
      </c>
      <c r="Y1346" s="16">
        <f t="shared" si="42"/>
        <v>-18945</v>
      </c>
    </row>
    <row r="1347" spans="2:25" x14ac:dyDescent="0.2">
      <c r="B1347">
        <v>19988</v>
      </c>
      <c r="T1347" t="s">
        <v>47</v>
      </c>
      <c r="U1347" s="1">
        <f>SUMIFS(Data!E:E,Data!B:B,'DATA PREPPING'!$B$5,Data!A:A,'DATA PREPPING'!$B$18,Data!C:C,'DATA PREPPING'!T1347)</f>
        <v>227495</v>
      </c>
      <c r="W1347" s="15" t="e">
        <f t="shared" si="41"/>
        <v>#DIV/0!</v>
      </c>
      <c r="X1347" s="16">
        <f>AVERAGEIFS(Data!F:F,Data!B:B,'DATA PREPPING'!$B$5,Data!A:A,'DATA PREPPING'!$B$18,Data!C:C,'DATA PREPPING'!T1347)</f>
        <v>19473</v>
      </c>
      <c r="Y1347" s="16">
        <f t="shared" si="42"/>
        <v>-19473</v>
      </c>
    </row>
    <row r="1348" spans="2:25" x14ac:dyDescent="0.2">
      <c r="B1348">
        <v>36986</v>
      </c>
      <c r="T1348" t="s">
        <v>48</v>
      </c>
      <c r="U1348" s="1">
        <f>SUMIFS(Data!E:E,Data!B:B,'DATA PREPPING'!$B$5,Data!A:A,'DATA PREPPING'!$B$18,Data!C:C,'DATA PREPPING'!T1348)</f>
        <v>32312</v>
      </c>
      <c r="W1348" s="15" t="e">
        <f t="shared" si="41"/>
        <v>#DIV/0!</v>
      </c>
      <c r="X1348" s="16">
        <f>AVERAGEIFS(Data!F:F,Data!B:B,'DATA PREPPING'!$B$5,Data!A:A,'DATA PREPPING'!$B$18,Data!C:C,'DATA PREPPING'!T1348)</f>
        <v>23041</v>
      </c>
      <c r="Y1348" s="16">
        <f t="shared" si="42"/>
        <v>-23041</v>
      </c>
    </row>
    <row r="1349" spans="2:25" x14ac:dyDescent="0.2">
      <c r="B1349">
        <v>21462</v>
      </c>
      <c r="T1349" t="s">
        <v>1</v>
      </c>
      <c r="U1349" s="1">
        <f>SUMIFS(Data!E:E,Data!B:B,'DATA PREPPING'!$B$5,Data!A:A,'DATA PREPPING'!$B$18,Data!C:C,'DATA PREPPING'!T1349)</f>
        <v>178057</v>
      </c>
      <c r="W1349" s="15" t="e">
        <f t="shared" si="41"/>
        <v>#DIV/0!</v>
      </c>
      <c r="X1349" s="16">
        <f>AVERAGEIFS(Data!F:F,Data!B:B,'DATA PREPPING'!$B$5,Data!A:A,'DATA PREPPING'!$B$18,Data!C:C,'DATA PREPPING'!T1349)</f>
        <v>18554</v>
      </c>
      <c r="Y1349" s="16">
        <f t="shared" si="42"/>
        <v>-18554</v>
      </c>
    </row>
    <row r="1350" spans="2:25" x14ac:dyDescent="0.2">
      <c r="B1350">
        <v>19193</v>
      </c>
      <c r="T1350" t="s">
        <v>2</v>
      </c>
      <c r="U1350" s="1">
        <f>SUMIFS(Data!E:E,Data!B:B,'DATA PREPPING'!$B$5,Data!A:A,'DATA PREPPING'!$B$18,Data!C:C,'DATA PREPPING'!T1350)</f>
        <v>274985</v>
      </c>
      <c r="W1350" s="15" t="e">
        <f t="shared" ref="W1350:W1413" si="43">U1350/V1350*1000</f>
        <v>#DIV/0!</v>
      </c>
      <c r="X1350" s="16">
        <f>AVERAGEIFS(Data!F:F,Data!B:B,'DATA PREPPING'!$B$5,Data!A:A,'DATA PREPPING'!$B$18,Data!C:C,'DATA PREPPING'!T1350)</f>
        <v>26810</v>
      </c>
      <c r="Y1350" s="16">
        <f t="shared" ref="Y1350:Y1413" si="44">IF($Y$4=$X$4,-X1350,W1350)</f>
        <v>-26810</v>
      </c>
    </row>
    <row r="1351" spans="2:25" x14ac:dyDescent="0.2">
      <c r="B1351">
        <v>21027</v>
      </c>
      <c r="T1351" t="s">
        <v>3</v>
      </c>
      <c r="U1351" s="1">
        <f>SUMIFS(Data!E:E,Data!B:B,'DATA PREPPING'!$B$5,Data!A:A,'DATA PREPPING'!$B$18,Data!C:C,'DATA PREPPING'!T1351)</f>
        <v>106295</v>
      </c>
      <c r="W1351" s="15" t="e">
        <f t="shared" si="43"/>
        <v>#DIV/0!</v>
      </c>
      <c r="X1351" s="16">
        <f>AVERAGEIFS(Data!F:F,Data!B:B,'DATA PREPPING'!$B$5,Data!A:A,'DATA PREPPING'!$B$18,Data!C:C,'DATA PREPPING'!T1351)</f>
        <v>18414</v>
      </c>
      <c r="Y1351" s="16">
        <f t="shared" si="44"/>
        <v>-18414</v>
      </c>
    </row>
    <row r="1352" spans="2:25" x14ac:dyDescent="0.2">
      <c r="B1352">
        <v>19310</v>
      </c>
      <c r="T1352" t="s">
        <v>4</v>
      </c>
      <c r="U1352" s="1">
        <f>SUMIFS(Data!E:E,Data!B:B,'DATA PREPPING'!$B$5,Data!A:A,'DATA PREPPING'!$B$18,Data!C:C,'DATA PREPPING'!T1352)</f>
        <v>1482600</v>
      </c>
      <c r="W1352" s="15" t="e">
        <f t="shared" si="43"/>
        <v>#DIV/0!</v>
      </c>
      <c r="X1352" s="16">
        <f>AVERAGEIFS(Data!F:F,Data!B:B,'DATA PREPPING'!$B$5,Data!A:A,'DATA PREPPING'!$B$18,Data!C:C,'DATA PREPPING'!T1352)</f>
        <v>36090</v>
      </c>
      <c r="Y1352" s="16">
        <f t="shared" si="44"/>
        <v>-36090</v>
      </c>
    </row>
    <row r="1353" spans="2:25" x14ac:dyDescent="0.2">
      <c r="B1353">
        <v>24338</v>
      </c>
      <c r="T1353" t="s">
        <v>5</v>
      </c>
      <c r="U1353" s="1">
        <f>SUMIFS(Data!E:E,Data!B:B,'DATA PREPPING'!$B$5,Data!A:A,'DATA PREPPING'!$B$18,Data!C:C,'DATA PREPPING'!T1353)</f>
        <v>271680</v>
      </c>
      <c r="W1353" s="15" t="e">
        <f t="shared" si="43"/>
        <v>#DIV/0!</v>
      </c>
      <c r="X1353" s="16">
        <f>AVERAGEIFS(Data!F:F,Data!B:B,'DATA PREPPING'!$B$5,Data!A:A,'DATA PREPPING'!$B$18,Data!C:C,'DATA PREPPING'!T1353)</f>
        <v>28424</v>
      </c>
      <c r="Y1353" s="16">
        <f t="shared" si="44"/>
        <v>-28424</v>
      </c>
    </row>
    <row r="1354" spans="2:25" x14ac:dyDescent="0.2">
      <c r="B1354">
        <v>22945</v>
      </c>
      <c r="T1354" t="s">
        <v>6</v>
      </c>
      <c r="U1354" s="1">
        <f>SUMIFS(Data!E:E,Data!B:B,'DATA PREPPING'!$B$5,Data!A:A,'DATA PREPPING'!$B$18,Data!C:C,'DATA PREPPING'!T1354)</f>
        <v>117365</v>
      </c>
      <c r="W1354" s="15" t="e">
        <f t="shared" si="43"/>
        <v>#DIV/0!</v>
      </c>
      <c r="X1354" s="16">
        <f>AVERAGEIFS(Data!F:F,Data!B:B,'DATA PREPPING'!$B$5,Data!A:A,'DATA PREPPING'!$B$18,Data!C:C,'DATA PREPPING'!T1354)</f>
        <v>26295</v>
      </c>
      <c r="Y1354" s="16">
        <f t="shared" si="44"/>
        <v>-26295</v>
      </c>
    </row>
    <row r="1355" spans="2:25" x14ac:dyDescent="0.2">
      <c r="B1355">
        <v>24733</v>
      </c>
      <c r="T1355" t="s">
        <v>7</v>
      </c>
      <c r="U1355" s="1">
        <f>SUMIFS(Data!E:E,Data!B:B,'DATA PREPPING'!$B$5,Data!A:A,'DATA PREPPING'!$B$18,Data!C:C,'DATA PREPPING'!T1355)</f>
        <v>41103</v>
      </c>
      <c r="W1355" s="15" t="e">
        <f t="shared" si="43"/>
        <v>#DIV/0!</v>
      </c>
      <c r="X1355" s="16">
        <f>AVERAGEIFS(Data!F:F,Data!B:B,'DATA PREPPING'!$B$5,Data!A:A,'DATA PREPPING'!$B$18,Data!C:C,'DATA PREPPING'!T1355)</f>
        <v>22228</v>
      </c>
      <c r="Y1355" s="16">
        <f t="shared" si="44"/>
        <v>-22228</v>
      </c>
    </row>
    <row r="1356" spans="2:25" x14ac:dyDescent="0.2">
      <c r="B1356">
        <v>19677</v>
      </c>
      <c r="T1356" t="s">
        <v>8</v>
      </c>
      <c r="U1356" s="1">
        <f>SUMIFS(Data!E:E,Data!B:B,'DATA PREPPING'!$B$5,Data!A:A,'DATA PREPPING'!$B$18,Data!C:C,'DATA PREPPING'!T1356)</f>
        <v>1007574</v>
      </c>
      <c r="W1356" s="15" t="e">
        <f t="shared" si="43"/>
        <v>#DIV/0!</v>
      </c>
      <c r="X1356" s="16">
        <f>AVERAGEIFS(Data!F:F,Data!B:B,'DATA PREPPING'!$B$5,Data!A:A,'DATA PREPPING'!$B$18,Data!C:C,'DATA PREPPING'!T1356)</f>
        <v>27709</v>
      </c>
      <c r="Y1356" s="16">
        <f t="shared" si="44"/>
        <v>-27709</v>
      </c>
    </row>
    <row r="1357" spans="2:25" x14ac:dyDescent="0.2">
      <c r="B1357">
        <v>18829</v>
      </c>
      <c r="T1357" t="s">
        <v>9</v>
      </c>
      <c r="U1357" s="1">
        <f>SUMIFS(Data!E:E,Data!B:B,'DATA PREPPING'!$B$5,Data!A:A,'DATA PREPPING'!$B$18,Data!C:C,'DATA PREPPING'!T1357)</f>
        <v>414059</v>
      </c>
      <c r="W1357" s="15" t="e">
        <f t="shared" si="43"/>
        <v>#DIV/0!</v>
      </c>
      <c r="X1357" s="16">
        <f>AVERAGEIFS(Data!F:F,Data!B:B,'DATA PREPPING'!$B$5,Data!A:A,'DATA PREPPING'!$B$18,Data!C:C,'DATA PREPPING'!T1357)</f>
        <v>22009</v>
      </c>
      <c r="Y1357" s="16">
        <f t="shared" si="44"/>
        <v>-22009</v>
      </c>
    </row>
    <row r="1358" spans="2:25" x14ac:dyDescent="0.2">
      <c r="B1358">
        <v>23771</v>
      </c>
      <c r="T1358" t="s">
        <v>10</v>
      </c>
      <c r="U1358" s="1">
        <f>SUMIFS(Data!E:E,Data!B:B,'DATA PREPPING'!$B$5,Data!A:A,'DATA PREPPING'!$B$18,Data!C:C,'DATA PREPPING'!T1358)</f>
        <v>74574</v>
      </c>
      <c r="W1358" s="15" t="e">
        <f t="shared" si="43"/>
        <v>#DIV/0!</v>
      </c>
      <c r="X1358" s="16">
        <f>AVERAGEIFS(Data!F:F,Data!B:B,'DATA PREPPING'!$B$5,Data!A:A,'DATA PREPPING'!$B$18,Data!C:C,'DATA PREPPING'!T1358)</f>
        <v>18637</v>
      </c>
      <c r="Y1358" s="16">
        <f t="shared" si="44"/>
        <v>-18637</v>
      </c>
    </row>
    <row r="1359" spans="2:25" x14ac:dyDescent="0.2">
      <c r="B1359">
        <v>23001</v>
      </c>
      <c r="T1359" t="s">
        <v>11</v>
      </c>
      <c r="U1359" s="1">
        <f>SUMIFS(Data!E:E,Data!B:B,'DATA PREPPING'!$B$5,Data!A:A,'DATA PREPPING'!$B$18,Data!C:C,'DATA PREPPING'!T1359)</f>
        <v>462216</v>
      </c>
      <c r="W1359" s="15" t="e">
        <f t="shared" si="43"/>
        <v>#DIV/0!</v>
      </c>
      <c r="X1359" s="16">
        <f>AVERAGEIFS(Data!F:F,Data!B:B,'DATA PREPPING'!$B$5,Data!A:A,'DATA PREPPING'!$B$18,Data!C:C,'DATA PREPPING'!T1359)</f>
        <v>25054</v>
      </c>
      <c r="Y1359" s="16">
        <f t="shared" si="44"/>
        <v>-25054</v>
      </c>
    </row>
    <row r="1360" spans="2:25" x14ac:dyDescent="0.2">
      <c r="B1360">
        <v>21580</v>
      </c>
      <c r="T1360" t="s">
        <v>12</v>
      </c>
      <c r="U1360" s="1">
        <f>SUMIFS(Data!E:E,Data!B:B,'DATA PREPPING'!$B$5,Data!A:A,'DATA PREPPING'!$B$18,Data!C:C,'DATA PREPPING'!T1360)</f>
        <v>263892</v>
      </c>
      <c r="W1360" s="15" t="e">
        <f t="shared" si="43"/>
        <v>#DIV/0!</v>
      </c>
      <c r="X1360" s="16">
        <f>AVERAGEIFS(Data!F:F,Data!B:B,'DATA PREPPING'!$B$5,Data!A:A,'DATA PREPPING'!$B$18,Data!C:C,'DATA PREPPING'!T1360)</f>
        <v>20493</v>
      </c>
      <c r="Y1360" s="16">
        <f t="shared" si="44"/>
        <v>-20493</v>
      </c>
    </row>
    <row r="1361" spans="2:25" x14ac:dyDescent="0.2">
      <c r="B1361">
        <v>26068</v>
      </c>
      <c r="T1361" t="s">
        <v>13</v>
      </c>
      <c r="U1361" s="1">
        <f>SUMIFS(Data!E:E,Data!B:B,'DATA PREPPING'!$B$5,Data!A:A,'DATA PREPPING'!$B$18,Data!C:C,'DATA PREPPING'!T1361)</f>
        <v>118383</v>
      </c>
      <c r="W1361" s="15" t="e">
        <f t="shared" si="43"/>
        <v>#DIV/0!</v>
      </c>
      <c r="X1361" s="16">
        <f>AVERAGEIFS(Data!F:F,Data!B:B,'DATA PREPPING'!$B$5,Data!A:A,'DATA PREPPING'!$B$18,Data!C:C,'DATA PREPPING'!T1361)</f>
        <v>18002</v>
      </c>
      <c r="Y1361" s="16">
        <f t="shared" si="44"/>
        <v>-18002</v>
      </c>
    </row>
    <row r="1362" spans="2:25" x14ac:dyDescent="0.2">
      <c r="B1362">
        <v>22634</v>
      </c>
      <c r="T1362" t="s">
        <v>14</v>
      </c>
      <c r="U1362" s="1">
        <f>SUMIFS(Data!E:E,Data!B:B,'DATA PREPPING'!$B$5,Data!A:A,'DATA PREPPING'!$B$18,Data!C:C,'DATA PREPPING'!T1362)</f>
        <v>110526</v>
      </c>
      <c r="W1362" s="15" t="e">
        <f t="shared" si="43"/>
        <v>#DIV/0!</v>
      </c>
      <c r="X1362" s="16">
        <f>AVERAGEIFS(Data!F:F,Data!B:B,'DATA PREPPING'!$B$5,Data!A:A,'DATA PREPPING'!$B$18,Data!C:C,'DATA PREPPING'!T1362)</f>
        <v>18088</v>
      </c>
      <c r="Y1362" s="16">
        <f t="shared" si="44"/>
        <v>-18088</v>
      </c>
    </row>
    <row r="1363" spans="2:25" x14ac:dyDescent="0.2">
      <c r="B1363">
        <v>26657</v>
      </c>
      <c r="T1363" t="s">
        <v>15</v>
      </c>
      <c r="U1363" s="1">
        <f>SUMIFS(Data!E:E,Data!B:B,'DATA PREPPING'!$B$5,Data!A:A,'DATA PREPPING'!$B$18,Data!C:C,'DATA PREPPING'!T1363)</f>
        <v>165335</v>
      </c>
      <c r="W1363" s="15" t="e">
        <f t="shared" si="43"/>
        <v>#DIV/0!</v>
      </c>
      <c r="X1363" s="16">
        <f>AVERAGEIFS(Data!F:F,Data!B:B,'DATA PREPPING'!$B$5,Data!A:A,'DATA PREPPING'!$B$18,Data!C:C,'DATA PREPPING'!T1363)</f>
        <v>19522</v>
      </c>
      <c r="Y1363" s="16">
        <f t="shared" si="44"/>
        <v>-19522</v>
      </c>
    </row>
    <row r="1364" spans="2:25" x14ac:dyDescent="0.2">
      <c r="B1364">
        <v>18945</v>
      </c>
      <c r="T1364" t="s">
        <v>16</v>
      </c>
      <c r="U1364" s="1">
        <f>SUMIFS(Data!E:E,Data!B:B,'DATA PREPPING'!$B$5,Data!A:A,'DATA PREPPING'!$B$18,Data!C:C,'DATA PREPPING'!T1364)</f>
        <v>188383</v>
      </c>
      <c r="W1364" s="15" t="e">
        <f t="shared" si="43"/>
        <v>#DIV/0!</v>
      </c>
      <c r="X1364" s="16">
        <f>AVERAGEIFS(Data!F:F,Data!B:B,'DATA PREPPING'!$B$5,Data!A:A,'DATA PREPPING'!$B$18,Data!C:C,'DATA PREPPING'!T1364)</f>
        <v>22216</v>
      </c>
      <c r="Y1364" s="16">
        <f t="shared" si="44"/>
        <v>-22216</v>
      </c>
    </row>
    <row r="1365" spans="2:25" x14ac:dyDescent="0.2">
      <c r="B1365">
        <v>19473</v>
      </c>
      <c r="T1365" t="s">
        <v>17</v>
      </c>
      <c r="U1365" s="1">
        <f>SUMIFS(Data!E:E,Data!B:B,'DATA PREPPING'!$B$5,Data!A:A,'DATA PREPPING'!$B$18,Data!C:C,'DATA PREPPING'!T1365)</f>
        <v>51781</v>
      </c>
      <c r="W1365" s="15" t="e">
        <f t="shared" si="43"/>
        <v>#DIV/0!</v>
      </c>
      <c r="X1365" s="16">
        <f>AVERAGEIFS(Data!F:F,Data!B:B,'DATA PREPPING'!$B$5,Data!A:A,'DATA PREPPING'!$B$18,Data!C:C,'DATA PREPPING'!T1365)</f>
        <v>25112</v>
      </c>
      <c r="Y1365" s="16">
        <f t="shared" si="44"/>
        <v>-25112</v>
      </c>
    </row>
    <row r="1366" spans="2:25" x14ac:dyDescent="0.2">
      <c r="B1366">
        <v>23041</v>
      </c>
      <c r="T1366" t="s">
        <v>18</v>
      </c>
      <c r="U1366" s="1">
        <f>SUMIFS(Data!E:E,Data!B:B,'DATA PREPPING'!$B$5,Data!A:A,'DATA PREPPING'!$B$18,Data!C:C,'DATA PREPPING'!T1366)</f>
        <v>210848</v>
      </c>
      <c r="W1366" s="15" t="e">
        <f t="shared" si="43"/>
        <v>#DIV/0!</v>
      </c>
      <c r="X1366" s="16">
        <f>AVERAGEIFS(Data!F:F,Data!B:B,'DATA PREPPING'!$B$5,Data!A:A,'DATA PREPPING'!$B$18,Data!C:C,'DATA PREPPING'!T1366)</f>
        <v>26383</v>
      </c>
      <c r="Y1366" s="16">
        <f t="shared" si="44"/>
        <v>-26383</v>
      </c>
    </row>
    <row r="1367" spans="2:25" x14ac:dyDescent="0.2">
      <c r="B1367">
        <v>18554</v>
      </c>
      <c r="T1367" t="s">
        <v>19</v>
      </c>
      <c r="U1367" s="1">
        <f>SUMIFS(Data!E:E,Data!B:B,'DATA PREPPING'!$B$5,Data!A:A,'DATA PREPPING'!$B$18,Data!C:C,'DATA PREPPING'!T1367)</f>
        <v>262049</v>
      </c>
      <c r="W1367" s="15" t="e">
        <f t="shared" si="43"/>
        <v>#DIV/0!</v>
      </c>
      <c r="X1367" s="16">
        <f>AVERAGEIFS(Data!F:F,Data!B:B,'DATA PREPPING'!$B$5,Data!A:A,'DATA PREPPING'!$B$18,Data!C:C,'DATA PREPPING'!T1367)</f>
        <v>30457</v>
      </c>
      <c r="Y1367" s="16">
        <f t="shared" si="44"/>
        <v>-30457</v>
      </c>
    </row>
    <row r="1368" spans="2:25" x14ac:dyDescent="0.2">
      <c r="B1368">
        <v>26810</v>
      </c>
      <c r="T1368" t="s">
        <v>20</v>
      </c>
      <c r="U1368" s="1">
        <f>SUMIFS(Data!E:E,Data!B:B,'DATA PREPPING'!$B$5,Data!A:A,'DATA PREPPING'!$B$18,Data!C:C,'DATA PREPPING'!T1368)</f>
        <v>323435</v>
      </c>
      <c r="W1368" s="15" t="e">
        <f t="shared" si="43"/>
        <v>#DIV/0!</v>
      </c>
      <c r="X1368" s="16">
        <f>AVERAGEIFS(Data!F:F,Data!B:B,'DATA PREPPING'!$B$5,Data!A:A,'DATA PREPPING'!$B$18,Data!C:C,'DATA PREPPING'!T1368)</f>
        <v>22254</v>
      </c>
      <c r="Y1368" s="16">
        <f t="shared" si="44"/>
        <v>-22254</v>
      </c>
    </row>
    <row r="1369" spans="2:25" x14ac:dyDescent="0.2">
      <c r="B1369">
        <v>18414</v>
      </c>
      <c r="T1369" t="s">
        <v>21</v>
      </c>
      <c r="U1369" s="1">
        <f>SUMIFS(Data!E:E,Data!B:B,'DATA PREPPING'!$B$5,Data!A:A,'DATA PREPPING'!$B$18,Data!C:C,'DATA PREPPING'!T1369)</f>
        <v>204519</v>
      </c>
      <c r="W1369" s="15" t="e">
        <f t="shared" si="43"/>
        <v>#DIV/0!</v>
      </c>
      <c r="X1369" s="16">
        <f>AVERAGEIFS(Data!F:F,Data!B:B,'DATA PREPPING'!$B$5,Data!A:A,'DATA PREPPING'!$B$18,Data!C:C,'DATA PREPPING'!T1369)</f>
        <v>24167</v>
      </c>
      <c r="Y1369" s="16">
        <f t="shared" si="44"/>
        <v>-24167</v>
      </c>
    </row>
    <row r="1370" spans="2:25" x14ac:dyDescent="0.2">
      <c r="B1370">
        <v>36090</v>
      </c>
      <c r="T1370" t="s">
        <v>22</v>
      </c>
      <c r="U1370" s="1">
        <f>SUMIFS(Data!E:E,Data!B:B,'DATA PREPPING'!$B$5,Data!A:A,'DATA PREPPING'!$B$18,Data!C:C,'DATA PREPPING'!T1370)</f>
        <v>118107</v>
      </c>
      <c r="W1370" s="15" t="e">
        <f t="shared" si="43"/>
        <v>#DIV/0!</v>
      </c>
      <c r="X1370" s="16">
        <f>AVERAGEIFS(Data!F:F,Data!B:B,'DATA PREPPING'!$B$5,Data!A:A,'DATA PREPPING'!$B$18,Data!C:C,'DATA PREPPING'!T1370)</f>
        <v>18380</v>
      </c>
      <c r="Y1370" s="16">
        <f t="shared" si="44"/>
        <v>-18380</v>
      </c>
    </row>
    <row r="1371" spans="2:25" x14ac:dyDescent="0.2">
      <c r="B1371">
        <v>28424</v>
      </c>
      <c r="T1371" t="s">
        <v>23</v>
      </c>
      <c r="U1371" s="1">
        <f>SUMIFS(Data!E:E,Data!B:B,'DATA PREPPING'!$B$5,Data!A:A,'DATA PREPPING'!$B$18,Data!C:C,'DATA PREPPING'!T1371)</f>
        <v>253244</v>
      </c>
      <c r="W1371" s="15" t="e">
        <f t="shared" si="43"/>
        <v>#DIV/0!</v>
      </c>
      <c r="X1371" s="16">
        <f>AVERAGEIFS(Data!F:F,Data!B:B,'DATA PREPPING'!$B$5,Data!A:A,'DATA PREPPING'!$B$18,Data!C:C,'DATA PREPPING'!T1371)</f>
        <v>22154</v>
      </c>
      <c r="Y1371" s="16">
        <f t="shared" si="44"/>
        <v>-22154</v>
      </c>
    </row>
    <row r="1372" spans="2:25" x14ac:dyDescent="0.2">
      <c r="B1372">
        <v>26295</v>
      </c>
      <c r="T1372" t="s">
        <v>24</v>
      </c>
      <c r="U1372" s="1">
        <f>SUMIFS(Data!E:E,Data!B:B,'DATA PREPPING'!$B$5,Data!A:A,'DATA PREPPING'!$B$18,Data!C:C,'DATA PREPPING'!T1372)</f>
        <v>58811</v>
      </c>
      <c r="W1372" s="15" t="e">
        <f t="shared" si="43"/>
        <v>#DIV/0!</v>
      </c>
      <c r="X1372" s="16">
        <f>AVERAGEIFS(Data!F:F,Data!B:B,'DATA PREPPING'!$B$5,Data!A:A,'DATA PREPPING'!$B$18,Data!C:C,'DATA PREPPING'!T1372)</f>
        <v>21078</v>
      </c>
      <c r="Y1372" s="16">
        <f t="shared" si="44"/>
        <v>-21078</v>
      </c>
    </row>
    <row r="1373" spans="2:25" x14ac:dyDescent="0.2">
      <c r="B1373">
        <v>22228</v>
      </c>
      <c r="T1373" t="s">
        <v>25</v>
      </c>
      <c r="U1373" s="1">
        <f>SUMIFS(Data!E:E,Data!B:B,'DATA PREPPING'!$B$5,Data!A:A,'DATA PREPPING'!$B$18,Data!C:C,'DATA PREPPING'!T1373)</f>
        <v>79529</v>
      </c>
      <c r="W1373" s="15" t="e">
        <f t="shared" si="43"/>
        <v>#DIV/0!</v>
      </c>
      <c r="X1373" s="16">
        <f>AVERAGEIFS(Data!F:F,Data!B:B,'DATA PREPPING'!$B$5,Data!A:A,'DATA PREPPING'!$B$18,Data!C:C,'DATA PREPPING'!T1373)</f>
        <v>18131</v>
      </c>
      <c r="Y1373" s="16">
        <f t="shared" si="44"/>
        <v>-18131</v>
      </c>
    </row>
    <row r="1374" spans="2:25" x14ac:dyDescent="0.2">
      <c r="B1374">
        <v>27709</v>
      </c>
      <c r="T1374" t="s">
        <v>26</v>
      </c>
      <c r="U1374" s="1">
        <f>SUMIFS(Data!E:E,Data!B:B,'DATA PREPPING'!$B$5,Data!A:A,'DATA PREPPING'!$B$18,Data!C:C,'DATA PREPPING'!T1374)</f>
        <v>255447</v>
      </c>
      <c r="W1374" s="15" t="e">
        <f t="shared" si="43"/>
        <v>#DIV/0!</v>
      </c>
      <c r="X1374" s="16">
        <f>AVERAGEIFS(Data!F:F,Data!B:B,'DATA PREPPING'!$B$5,Data!A:A,'DATA PREPPING'!$B$18,Data!C:C,'DATA PREPPING'!T1374)</f>
        <v>34061</v>
      </c>
      <c r="Y1374" s="16">
        <f t="shared" si="44"/>
        <v>-34061</v>
      </c>
    </row>
    <row r="1375" spans="2:25" x14ac:dyDescent="0.2">
      <c r="B1375">
        <v>22009</v>
      </c>
      <c r="T1375" t="s">
        <v>27</v>
      </c>
      <c r="U1375" s="1">
        <f>SUMIFS(Data!E:E,Data!B:B,'DATA PREPPING'!$B$5,Data!A:A,'DATA PREPPING'!$B$18,Data!C:C,'DATA PREPPING'!T1375)</f>
        <v>57132</v>
      </c>
      <c r="W1375" s="15" t="e">
        <f t="shared" si="43"/>
        <v>#DIV/0!</v>
      </c>
      <c r="X1375" s="16">
        <f>AVERAGEIFS(Data!F:F,Data!B:B,'DATA PREPPING'!$B$5,Data!A:A,'DATA PREPPING'!$B$18,Data!C:C,'DATA PREPPING'!T1375)</f>
        <v>24729</v>
      </c>
      <c r="Y1375" s="16">
        <f t="shared" si="44"/>
        <v>-24729</v>
      </c>
    </row>
    <row r="1376" spans="2:25" x14ac:dyDescent="0.2">
      <c r="B1376">
        <v>18637</v>
      </c>
      <c r="T1376" t="s">
        <v>28</v>
      </c>
      <c r="U1376" s="1">
        <f>SUMIFS(Data!E:E,Data!B:B,'DATA PREPPING'!$B$5,Data!A:A,'DATA PREPPING'!$B$18,Data!C:C,'DATA PREPPING'!T1376)</f>
        <v>281546</v>
      </c>
      <c r="W1376" s="15" t="e">
        <f t="shared" si="43"/>
        <v>#DIV/0!</v>
      </c>
      <c r="X1376" s="16">
        <f>AVERAGEIFS(Data!F:F,Data!B:B,'DATA PREPPING'!$B$5,Data!A:A,'DATA PREPPING'!$B$18,Data!C:C,'DATA PREPPING'!T1376)</f>
        <v>28639</v>
      </c>
      <c r="Y1376" s="16">
        <f t="shared" si="44"/>
        <v>-28639</v>
      </c>
    </row>
    <row r="1377" spans="2:25" x14ac:dyDescent="0.2">
      <c r="B1377">
        <v>25054</v>
      </c>
      <c r="T1377" t="s">
        <v>29</v>
      </c>
      <c r="U1377" s="1">
        <f>SUMIFS(Data!E:E,Data!B:B,'DATA PREPPING'!$B$5,Data!A:A,'DATA PREPPING'!$B$18,Data!C:C,'DATA PREPPING'!T1377)</f>
        <v>78539</v>
      </c>
      <c r="W1377" s="15" t="e">
        <f t="shared" si="43"/>
        <v>#DIV/0!</v>
      </c>
      <c r="X1377" s="16">
        <f>AVERAGEIFS(Data!F:F,Data!B:B,'DATA PREPPING'!$B$5,Data!A:A,'DATA PREPPING'!$B$18,Data!C:C,'DATA PREPPING'!T1377)</f>
        <v>19988</v>
      </c>
      <c r="Y1377" s="16">
        <f t="shared" si="44"/>
        <v>-19988</v>
      </c>
    </row>
    <row r="1378" spans="2:25" x14ac:dyDescent="0.2">
      <c r="B1378">
        <v>20493</v>
      </c>
      <c r="T1378" t="s">
        <v>30</v>
      </c>
      <c r="U1378" s="1">
        <f>SUMIFS(Data!E:E,Data!B:B,'DATA PREPPING'!$B$5,Data!A:A,'DATA PREPPING'!$B$18,Data!C:C,'DATA PREPPING'!T1378)</f>
        <v>632760</v>
      </c>
      <c r="W1378" s="15" t="e">
        <f t="shared" si="43"/>
        <v>#DIV/0!</v>
      </c>
      <c r="X1378" s="16">
        <f>AVERAGEIFS(Data!F:F,Data!B:B,'DATA PREPPING'!$B$5,Data!A:A,'DATA PREPPING'!$B$18,Data!C:C,'DATA PREPPING'!T1378)</f>
        <v>36986</v>
      </c>
      <c r="Y1378" s="16">
        <f t="shared" si="44"/>
        <v>-36986</v>
      </c>
    </row>
    <row r="1379" spans="2:25" x14ac:dyDescent="0.2">
      <c r="B1379">
        <v>18002</v>
      </c>
      <c r="T1379" t="s">
        <v>31</v>
      </c>
      <c r="U1379" s="1">
        <f>SUMIFS(Data!E:E,Data!B:B,'DATA PREPPING'!$B$5,Data!A:A,'DATA PREPPING'!$B$18,Data!C:C,'DATA PREPPING'!T1379)</f>
        <v>420420</v>
      </c>
      <c r="W1379" s="15" t="e">
        <f t="shared" si="43"/>
        <v>#DIV/0!</v>
      </c>
      <c r="X1379" s="16">
        <f>AVERAGEIFS(Data!F:F,Data!B:B,'DATA PREPPING'!$B$5,Data!A:A,'DATA PREPPING'!$B$18,Data!C:C,'DATA PREPPING'!T1379)</f>
        <v>21462</v>
      </c>
      <c r="Y1379" s="16">
        <f t="shared" si="44"/>
        <v>-21462</v>
      </c>
    </row>
    <row r="1380" spans="2:25" x14ac:dyDescent="0.2">
      <c r="B1380">
        <v>18088</v>
      </c>
      <c r="T1380" t="s">
        <v>32</v>
      </c>
      <c r="U1380" s="1">
        <f>SUMIFS(Data!E:E,Data!B:B,'DATA PREPPING'!$B$5,Data!A:A,'DATA PREPPING'!$B$18,Data!C:C,'DATA PREPPING'!T1380)</f>
        <v>34228</v>
      </c>
      <c r="W1380" s="15" t="e">
        <f t="shared" si="43"/>
        <v>#DIV/0!</v>
      </c>
      <c r="X1380" s="16">
        <f>AVERAGEIFS(Data!F:F,Data!B:B,'DATA PREPPING'!$B$5,Data!A:A,'DATA PREPPING'!$B$18,Data!C:C,'DATA PREPPING'!T1380)</f>
        <v>19193</v>
      </c>
      <c r="Y1380" s="16">
        <f t="shared" si="44"/>
        <v>-19193</v>
      </c>
    </row>
    <row r="1381" spans="2:25" x14ac:dyDescent="0.2">
      <c r="B1381">
        <v>19522</v>
      </c>
      <c r="T1381" t="s">
        <v>33</v>
      </c>
      <c r="U1381" s="1">
        <f>SUMIFS(Data!E:E,Data!B:B,'DATA PREPPING'!$B$5,Data!A:A,'DATA PREPPING'!$B$18,Data!C:C,'DATA PREPPING'!T1381)</f>
        <v>466069</v>
      </c>
      <c r="W1381" s="15" t="e">
        <f t="shared" si="43"/>
        <v>#DIV/0!</v>
      </c>
      <c r="X1381" s="16">
        <f>AVERAGEIFS(Data!F:F,Data!B:B,'DATA PREPPING'!$B$5,Data!A:A,'DATA PREPPING'!$B$18,Data!C:C,'DATA PREPPING'!T1381)</f>
        <v>21027</v>
      </c>
      <c r="Y1381" s="16">
        <f t="shared" si="44"/>
        <v>-21027</v>
      </c>
    </row>
    <row r="1382" spans="2:25" x14ac:dyDescent="0.2">
      <c r="B1382">
        <v>22216</v>
      </c>
      <c r="T1382" t="s">
        <v>34</v>
      </c>
      <c r="U1382" s="1">
        <f>SUMIFS(Data!E:E,Data!B:B,'DATA PREPPING'!$B$5,Data!A:A,'DATA PREPPING'!$B$18,Data!C:C,'DATA PREPPING'!T1382)</f>
        <v>156230</v>
      </c>
      <c r="W1382" s="15" t="e">
        <f t="shared" si="43"/>
        <v>#DIV/0!</v>
      </c>
      <c r="X1382" s="16">
        <f>AVERAGEIFS(Data!F:F,Data!B:B,'DATA PREPPING'!$B$5,Data!A:A,'DATA PREPPING'!$B$18,Data!C:C,'DATA PREPPING'!T1382)</f>
        <v>19310</v>
      </c>
      <c r="Y1382" s="16">
        <f t="shared" si="44"/>
        <v>-19310</v>
      </c>
    </row>
    <row r="1383" spans="2:25" x14ac:dyDescent="0.2">
      <c r="B1383">
        <v>25112</v>
      </c>
      <c r="T1383" t="s">
        <v>35</v>
      </c>
      <c r="U1383" s="1">
        <f>SUMIFS(Data!E:E,Data!B:B,'DATA PREPPING'!$B$5,Data!A:A,'DATA PREPPING'!$B$18,Data!C:C,'DATA PREPPING'!T1383)</f>
        <v>161570</v>
      </c>
      <c r="W1383" s="15" t="e">
        <f t="shared" si="43"/>
        <v>#DIV/0!</v>
      </c>
      <c r="X1383" s="16">
        <f>AVERAGEIFS(Data!F:F,Data!B:B,'DATA PREPPING'!$B$5,Data!A:A,'DATA PREPPING'!$B$18,Data!C:C,'DATA PREPPING'!T1383)</f>
        <v>24338</v>
      </c>
      <c r="Y1383" s="16">
        <f t="shared" si="44"/>
        <v>-24338</v>
      </c>
    </row>
    <row r="1384" spans="2:25" x14ac:dyDescent="0.2">
      <c r="B1384">
        <v>26383</v>
      </c>
      <c r="T1384" t="s">
        <v>36</v>
      </c>
      <c r="U1384" s="1">
        <f>SUMIFS(Data!E:E,Data!B:B,'DATA PREPPING'!$B$5,Data!A:A,'DATA PREPPING'!$B$18,Data!C:C,'DATA PREPPING'!T1384)</f>
        <v>424092</v>
      </c>
      <c r="W1384" s="15" t="e">
        <f t="shared" si="43"/>
        <v>#DIV/0!</v>
      </c>
      <c r="X1384" s="16">
        <f>AVERAGEIFS(Data!F:F,Data!B:B,'DATA PREPPING'!$B$5,Data!A:A,'DATA PREPPING'!$B$18,Data!C:C,'DATA PREPPING'!T1384)</f>
        <v>22945</v>
      </c>
      <c r="Y1384" s="16">
        <f t="shared" si="44"/>
        <v>-22945</v>
      </c>
    </row>
    <row r="1385" spans="2:25" x14ac:dyDescent="0.2">
      <c r="B1385">
        <v>30457</v>
      </c>
      <c r="T1385" t="s">
        <v>37</v>
      </c>
      <c r="U1385" s="1">
        <f>SUMIFS(Data!E:E,Data!B:B,'DATA PREPPING'!$B$5,Data!A:A,'DATA PREPPING'!$B$18,Data!C:C,'DATA PREPPING'!T1385)</f>
        <v>44621</v>
      </c>
      <c r="W1385" s="15" t="e">
        <f t="shared" si="43"/>
        <v>#DIV/0!</v>
      </c>
      <c r="X1385" s="16">
        <f>AVERAGEIFS(Data!F:F,Data!B:B,'DATA PREPPING'!$B$5,Data!A:A,'DATA PREPPING'!$B$18,Data!C:C,'DATA PREPPING'!T1385)</f>
        <v>24733</v>
      </c>
      <c r="Y1385" s="16">
        <f t="shared" si="44"/>
        <v>-24733</v>
      </c>
    </row>
    <row r="1386" spans="2:25" x14ac:dyDescent="0.2">
      <c r="B1386">
        <v>22254</v>
      </c>
      <c r="T1386" t="s">
        <v>38</v>
      </c>
      <c r="U1386" s="1">
        <f>SUMIFS(Data!E:E,Data!B:B,'DATA PREPPING'!$B$5,Data!A:A,'DATA PREPPING'!$B$18,Data!C:C,'DATA PREPPING'!T1386)</f>
        <v>226959</v>
      </c>
      <c r="W1386" s="15" t="e">
        <f t="shared" si="43"/>
        <v>#DIV/0!</v>
      </c>
      <c r="X1386" s="16">
        <f>AVERAGEIFS(Data!F:F,Data!B:B,'DATA PREPPING'!$B$5,Data!A:A,'DATA PREPPING'!$B$18,Data!C:C,'DATA PREPPING'!T1386)</f>
        <v>19677</v>
      </c>
      <c r="Y1386" s="16">
        <f t="shared" si="44"/>
        <v>-19677</v>
      </c>
    </row>
    <row r="1387" spans="2:25" x14ac:dyDescent="0.2">
      <c r="B1387">
        <v>24167</v>
      </c>
      <c r="T1387" t="s">
        <v>39</v>
      </c>
      <c r="U1387" s="1">
        <f>SUMIFS(Data!E:E,Data!B:B,'DATA PREPPING'!$B$5,Data!A:A,'DATA PREPPING'!$B$18,Data!C:C,'DATA PREPPING'!T1387)</f>
        <v>41000</v>
      </c>
      <c r="W1387" s="15" t="e">
        <f t="shared" si="43"/>
        <v>#DIV/0!</v>
      </c>
      <c r="X1387" s="16">
        <f>AVERAGEIFS(Data!F:F,Data!B:B,'DATA PREPPING'!$B$5,Data!A:A,'DATA PREPPING'!$B$18,Data!C:C,'DATA PREPPING'!T1387)</f>
        <v>18829</v>
      </c>
      <c r="Y1387" s="16">
        <f t="shared" si="44"/>
        <v>-18829</v>
      </c>
    </row>
    <row r="1388" spans="2:25" x14ac:dyDescent="0.2">
      <c r="B1388">
        <v>18380</v>
      </c>
      <c r="T1388" t="s">
        <v>40</v>
      </c>
      <c r="U1388" s="1">
        <f>SUMIFS(Data!E:E,Data!B:B,'DATA PREPPING'!$B$5,Data!A:A,'DATA PREPPING'!$B$18,Data!C:C,'DATA PREPPING'!T1388)</f>
        <v>293033</v>
      </c>
      <c r="W1388" s="15" t="e">
        <f t="shared" si="43"/>
        <v>#DIV/0!</v>
      </c>
      <c r="X1388" s="16">
        <f>AVERAGEIFS(Data!F:F,Data!B:B,'DATA PREPPING'!$B$5,Data!A:A,'DATA PREPPING'!$B$18,Data!C:C,'DATA PREPPING'!T1388)</f>
        <v>23771</v>
      </c>
      <c r="Y1388" s="16">
        <f t="shared" si="44"/>
        <v>-23771</v>
      </c>
    </row>
    <row r="1389" spans="2:25" x14ac:dyDescent="0.2">
      <c r="B1389">
        <v>22154</v>
      </c>
      <c r="T1389" t="s">
        <v>41</v>
      </c>
      <c r="U1389" s="1">
        <f>SUMIFS(Data!E:E,Data!B:B,'DATA PREPPING'!$B$5,Data!A:A,'DATA PREPPING'!$B$18,Data!C:C,'DATA PREPPING'!T1389)</f>
        <v>1178456</v>
      </c>
      <c r="W1389" s="15" t="e">
        <f t="shared" si="43"/>
        <v>#DIV/0!</v>
      </c>
      <c r="X1389" s="16">
        <f>AVERAGEIFS(Data!F:F,Data!B:B,'DATA PREPPING'!$B$5,Data!A:A,'DATA PREPPING'!$B$18,Data!C:C,'DATA PREPPING'!T1389)</f>
        <v>23001</v>
      </c>
      <c r="Y1389" s="16">
        <f t="shared" si="44"/>
        <v>-23001</v>
      </c>
    </row>
    <row r="1390" spans="2:25" x14ac:dyDescent="0.2">
      <c r="B1390">
        <v>21078</v>
      </c>
      <c r="T1390" t="s">
        <v>42</v>
      </c>
      <c r="U1390" s="1">
        <f>SUMIFS(Data!E:E,Data!B:B,'DATA PREPPING'!$B$5,Data!A:A,'DATA PREPPING'!$B$18,Data!C:C,'DATA PREPPING'!T1390)</f>
        <v>133375</v>
      </c>
      <c r="W1390" s="15" t="e">
        <f t="shared" si="43"/>
        <v>#DIV/0!</v>
      </c>
      <c r="X1390" s="16">
        <f>AVERAGEIFS(Data!F:F,Data!B:B,'DATA PREPPING'!$B$5,Data!A:A,'DATA PREPPING'!$B$18,Data!C:C,'DATA PREPPING'!T1390)</f>
        <v>21580</v>
      </c>
      <c r="Y1390" s="16">
        <f t="shared" si="44"/>
        <v>-21580</v>
      </c>
    </row>
    <row r="1391" spans="2:25" x14ac:dyDescent="0.2">
      <c r="B1391">
        <v>18131</v>
      </c>
      <c r="T1391" t="s">
        <v>43</v>
      </c>
      <c r="U1391" s="1">
        <f>SUMIFS(Data!E:E,Data!B:B,'DATA PREPPING'!$B$5,Data!A:A,'DATA PREPPING'!$B$18,Data!C:C,'DATA PREPPING'!T1391)</f>
        <v>25985</v>
      </c>
      <c r="W1391" s="15" t="e">
        <f t="shared" si="43"/>
        <v>#DIV/0!</v>
      </c>
      <c r="X1391" s="16">
        <f>AVERAGEIFS(Data!F:F,Data!B:B,'DATA PREPPING'!$B$5,Data!A:A,'DATA PREPPING'!$B$18,Data!C:C,'DATA PREPPING'!T1391)</f>
        <v>26068</v>
      </c>
      <c r="Y1391" s="16">
        <f t="shared" si="44"/>
        <v>-26068</v>
      </c>
    </row>
    <row r="1392" spans="2:25" x14ac:dyDescent="0.2">
      <c r="B1392">
        <v>34061</v>
      </c>
      <c r="T1392" t="s">
        <v>44</v>
      </c>
      <c r="U1392" s="1">
        <f>SUMIFS(Data!E:E,Data!B:B,'DATA PREPPING'!$B$5,Data!A:A,'DATA PREPPING'!$B$18,Data!C:C,'DATA PREPPING'!T1392)</f>
        <v>322216</v>
      </c>
      <c r="W1392" s="15" t="e">
        <f t="shared" si="43"/>
        <v>#DIV/0!</v>
      </c>
      <c r="X1392" s="16">
        <f>AVERAGEIFS(Data!F:F,Data!B:B,'DATA PREPPING'!$B$5,Data!A:A,'DATA PREPPING'!$B$18,Data!C:C,'DATA PREPPING'!T1392)</f>
        <v>22634</v>
      </c>
      <c r="Y1392" s="16">
        <f t="shared" si="44"/>
        <v>-22634</v>
      </c>
    </row>
    <row r="1393" spans="2:25" x14ac:dyDescent="0.2">
      <c r="B1393">
        <v>24729</v>
      </c>
      <c r="T1393" t="s">
        <v>45</v>
      </c>
      <c r="U1393" s="1">
        <f>SUMIFS(Data!E:E,Data!B:B,'DATA PREPPING'!$B$5,Data!A:A,'DATA PREPPING'!$B$18,Data!C:C,'DATA PREPPING'!T1393)</f>
        <v>255412</v>
      </c>
      <c r="W1393" s="15" t="e">
        <f t="shared" si="43"/>
        <v>#DIV/0!</v>
      </c>
      <c r="X1393" s="16">
        <f>AVERAGEIFS(Data!F:F,Data!B:B,'DATA PREPPING'!$B$5,Data!A:A,'DATA PREPPING'!$B$18,Data!C:C,'DATA PREPPING'!T1393)</f>
        <v>26657</v>
      </c>
      <c r="Y1393" s="16">
        <f t="shared" si="44"/>
        <v>-26657</v>
      </c>
    </row>
    <row r="1394" spans="2:25" x14ac:dyDescent="0.2">
      <c r="B1394">
        <v>28639</v>
      </c>
      <c r="T1394" t="s">
        <v>46</v>
      </c>
      <c r="U1394" s="1">
        <f>SUMIFS(Data!E:E,Data!B:B,'DATA PREPPING'!$B$5,Data!A:A,'DATA PREPPING'!$B$18,Data!C:C,'DATA PREPPING'!T1394)</f>
        <v>61253</v>
      </c>
      <c r="W1394" s="15" t="e">
        <f t="shared" si="43"/>
        <v>#DIV/0!</v>
      </c>
      <c r="X1394" s="16">
        <f>AVERAGEIFS(Data!F:F,Data!B:B,'DATA PREPPING'!$B$5,Data!A:A,'DATA PREPPING'!$B$18,Data!C:C,'DATA PREPPING'!T1394)</f>
        <v>18945</v>
      </c>
      <c r="Y1394" s="16">
        <f t="shared" si="44"/>
        <v>-18945</v>
      </c>
    </row>
    <row r="1395" spans="2:25" x14ac:dyDescent="0.2">
      <c r="B1395">
        <v>19988</v>
      </c>
      <c r="T1395" t="s">
        <v>47</v>
      </c>
      <c r="U1395" s="1">
        <f>SUMIFS(Data!E:E,Data!B:B,'DATA PREPPING'!$B$5,Data!A:A,'DATA PREPPING'!$B$18,Data!C:C,'DATA PREPPING'!T1395)</f>
        <v>227495</v>
      </c>
      <c r="W1395" s="15" t="e">
        <f t="shared" si="43"/>
        <v>#DIV/0!</v>
      </c>
      <c r="X1395" s="16">
        <f>AVERAGEIFS(Data!F:F,Data!B:B,'DATA PREPPING'!$B$5,Data!A:A,'DATA PREPPING'!$B$18,Data!C:C,'DATA PREPPING'!T1395)</f>
        <v>19473</v>
      </c>
      <c r="Y1395" s="16">
        <f t="shared" si="44"/>
        <v>-19473</v>
      </c>
    </row>
    <row r="1396" spans="2:25" x14ac:dyDescent="0.2">
      <c r="B1396">
        <v>36986</v>
      </c>
      <c r="T1396" t="s">
        <v>48</v>
      </c>
      <c r="U1396" s="1">
        <f>SUMIFS(Data!E:E,Data!B:B,'DATA PREPPING'!$B$5,Data!A:A,'DATA PREPPING'!$B$18,Data!C:C,'DATA PREPPING'!T1396)</f>
        <v>32312</v>
      </c>
      <c r="W1396" s="15" t="e">
        <f t="shared" si="43"/>
        <v>#DIV/0!</v>
      </c>
      <c r="X1396" s="16">
        <f>AVERAGEIFS(Data!F:F,Data!B:B,'DATA PREPPING'!$B$5,Data!A:A,'DATA PREPPING'!$B$18,Data!C:C,'DATA PREPPING'!T1396)</f>
        <v>23041</v>
      </c>
      <c r="Y1396" s="16">
        <f t="shared" si="44"/>
        <v>-23041</v>
      </c>
    </row>
    <row r="1397" spans="2:25" x14ac:dyDescent="0.2">
      <c r="B1397">
        <v>21462</v>
      </c>
      <c r="T1397" t="s">
        <v>1</v>
      </c>
      <c r="U1397" s="1">
        <f>SUMIFS(Data!E:E,Data!B:B,'DATA PREPPING'!$B$5,Data!A:A,'DATA PREPPING'!$B$18,Data!C:C,'DATA PREPPING'!T1397)</f>
        <v>178057</v>
      </c>
      <c r="W1397" s="15" t="e">
        <f t="shared" si="43"/>
        <v>#DIV/0!</v>
      </c>
      <c r="X1397" s="16">
        <f>AVERAGEIFS(Data!F:F,Data!B:B,'DATA PREPPING'!$B$5,Data!A:A,'DATA PREPPING'!$B$18,Data!C:C,'DATA PREPPING'!T1397)</f>
        <v>18554</v>
      </c>
      <c r="Y1397" s="16">
        <f t="shared" si="44"/>
        <v>-18554</v>
      </c>
    </row>
    <row r="1398" spans="2:25" x14ac:dyDescent="0.2">
      <c r="B1398">
        <v>19193</v>
      </c>
      <c r="T1398" t="s">
        <v>2</v>
      </c>
      <c r="U1398" s="1">
        <f>SUMIFS(Data!E:E,Data!B:B,'DATA PREPPING'!$B$5,Data!A:A,'DATA PREPPING'!$B$18,Data!C:C,'DATA PREPPING'!T1398)</f>
        <v>274985</v>
      </c>
      <c r="W1398" s="15" t="e">
        <f t="shared" si="43"/>
        <v>#DIV/0!</v>
      </c>
      <c r="X1398" s="16">
        <f>AVERAGEIFS(Data!F:F,Data!B:B,'DATA PREPPING'!$B$5,Data!A:A,'DATA PREPPING'!$B$18,Data!C:C,'DATA PREPPING'!T1398)</f>
        <v>26810</v>
      </c>
      <c r="Y1398" s="16">
        <f t="shared" si="44"/>
        <v>-26810</v>
      </c>
    </row>
    <row r="1399" spans="2:25" x14ac:dyDescent="0.2">
      <c r="B1399">
        <v>21027</v>
      </c>
      <c r="T1399" t="s">
        <v>3</v>
      </c>
      <c r="U1399" s="1">
        <f>SUMIFS(Data!E:E,Data!B:B,'DATA PREPPING'!$B$5,Data!A:A,'DATA PREPPING'!$B$18,Data!C:C,'DATA PREPPING'!T1399)</f>
        <v>106295</v>
      </c>
      <c r="W1399" s="15" t="e">
        <f t="shared" si="43"/>
        <v>#DIV/0!</v>
      </c>
      <c r="X1399" s="16">
        <f>AVERAGEIFS(Data!F:F,Data!B:B,'DATA PREPPING'!$B$5,Data!A:A,'DATA PREPPING'!$B$18,Data!C:C,'DATA PREPPING'!T1399)</f>
        <v>18414</v>
      </c>
      <c r="Y1399" s="16">
        <f t="shared" si="44"/>
        <v>-18414</v>
      </c>
    </row>
    <row r="1400" spans="2:25" x14ac:dyDescent="0.2">
      <c r="B1400">
        <v>19310</v>
      </c>
      <c r="T1400" t="s">
        <v>4</v>
      </c>
      <c r="U1400" s="1">
        <f>SUMIFS(Data!E:E,Data!B:B,'DATA PREPPING'!$B$5,Data!A:A,'DATA PREPPING'!$B$18,Data!C:C,'DATA PREPPING'!T1400)</f>
        <v>1482600</v>
      </c>
      <c r="W1400" s="15" t="e">
        <f t="shared" si="43"/>
        <v>#DIV/0!</v>
      </c>
      <c r="X1400" s="16">
        <f>AVERAGEIFS(Data!F:F,Data!B:B,'DATA PREPPING'!$B$5,Data!A:A,'DATA PREPPING'!$B$18,Data!C:C,'DATA PREPPING'!T1400)</f>
        <v>36090</v>
      </c>
      <c r="Y1400" s="16">
        <f t="shared" si="44"/>
        <v>-36090</v>
      </c>
    </row>
    <row r="1401" spans="2:25" x14ac:dyDescent="0.2">
      <c r="B1401">
        <v>24338</v>
      </c>
      <c r="T1401" t="s">
        <v>5</v>
      </c>
      <c r="U1401" s="1">
        <f>SUMIFS(Data!E:E,Data!B:B,'DATA PREPPING'!$B$5,Data!A:A,'DATA PREPPING'!$B$18,Data!C:C,'DATA PREPPING'!T1401)</f>
        <v>271680</v>
      </c>
      <c r="W1401" s="15" t="e">
        <f t="shared" si="43"/>
        <v>#DIV/0!</v>
      </c>
      <c r="X1401" s="16">
        <f>AVERAGEIFS(Data!F:F,Data!B:B,'DATA PREPPING'!$B$5,Data!A:A,'DATA PREPPING'!$B$18,Data!C:C,'DATA PREPPING'!T1401)</f>
        <v>28424</v>
      </c>
      <c r="Y1401" s="16">
        <f t="shared" si="44"/>
        <v>-28424</v>
      </c>
    </row>
    <row r="1402" spans="2:25" x14ac:dyDescent="0.2">
      <c r="B1402">
        <v>22945</v>
      </c>
      <c r="T1402" t="s">
        <v>6</v>
      </c>
      <c r="U1402" s="1">
        <f>SUMIFS(Data!E:E,Data!B:B,'DATA PREPPING'!$B$5,Data!A:A,'DATA PREPPING'!$B$18,Data!C:C,'DATA PREPPING'!T1402)</f>
        <v>117365</v>
      </c>
      <c r="W1402" s="15" t="e">
        <f t="shared" si="43"/>
        <v>#DIV/0!</v>
      </c>
      <c r="X1402" s="16">
        <f>AVERAGEIFS(Data!F:F,Data!B:B,'DATA PREPPING'!$B$5,Data!A:A,'DATA PREPPING'!$B$18,Data!C:C,'DATA PREPPING'!T1402)</f>
        <v>26295</v>
      </c>
      <c r="Y1402" s="16">
        <f t="shared" si="44"/>
        <v>-26295</v>
      </c>
    </row>
    <row r="1403" spans="2:25" x14ac:dyDescent="0.2">
      <c r="B1403">
        <v>24733</v>
      </c>
      <c r="T1403" t="s">
        <v>7</v>
      </c>
      <c r="U1403" s="1">
        <f>SUMIFS(Data!E:E,Data!B:B,'DATA PREPPING'!$B$5,Data!A:A,'DATA PREPPING'!$B$18,Data!C:C,'DATA PREPPING'!T1403)</f>
        <v>41103</v>
      </c>
      <c r="W1403" s="15" t="e">
        <f t="shared" si="43"/>
        <v>#DIV/0!</v>
      </c>
      <c r="X1403" s="16">
        <f>AVERAGEIFS(Data!F:F,Data!B:B,'DATA PREPPING'!$B$5,Data!A:A,'DATA PREPPING'!$B$18,Data!C:C,'DATA PREPPING'!T1403)</f>
        <v>22228</v>
      </c>
      <c r="Y1403" s="16">
        <f t="shared" si="44"/>
        <v>-22228</v>
      </c>
    </row>
    <row r="1404" spans="2:25" x14ac:dyDescent="0.2">
      <c r="B1404">
        <v>19677</v>
      </c>
      <c r="T1404" t="s">
        <v>8</v>
      </c>
      <c r="U1404" s="1">
        <f>SUMIFS(Data!E:E,Data!B:B,'DATA PREPPING'!$B$5,Data!A:A,'DATA PREPPING'!$B$18,Data!C:C,'DATA PREPPING'!T1404)</f>
        <v>1007574</v>
      </c>
      <c r="W1404" s="15" t="e">
        <f t="shared" si="43"/>
        <v>#DIV/0!</v>
      </c>
      <c r="X1404" s="16">
        <f>AVERAGEIFS(Data!F:F,Data!B:B,'DATA PREPPING'!$B$5,Data!A:A,'DATA PREPPING'!$B$18,Data!C:C,'DATA PREPPING'!T1404)</f>
        <v>27709</v>
      </c>
      <c r="Y1404" s="16">
        <f t="shared" si="44"/>
        <v>-27709</v>
      </c>
    </row>
    <row r="1405" spans="2:25" x14ac:dyDescent="0.2">
      <c r="B1405">
        <v>18829</v>
      </c>
      <c r="T1405" t="s">
        <v>9</v>
      </c>
      <c r="U1405" s="1">
        <f>SUMIFS(Data!E:E,Data!B:B,'DATA PREPPING'!$B$5,Data!A:A,'DATA PREPPING'!$B$18,Data!C:C,'DATA PREPPING'!T1405)</f>
        <v>414059</v>
      </c>
      <c r="W1405" s="15" t="e">
        <f t="shared" si="43"/>
        <v>#DIV/0!</v>
      </c>
      <c r="X1405" s="16">
        <f>AVERAGEIFS(Data!F:F,Data!B:B,'DATA PREPPING'!$B$5,Data!A:A,'DATA PREPPING'!$B$18,Data!C:C,'DATA PREPPING'!T1405)</f>
        <v>22009</v>
      </c>
      <c r="Y1405" s="16">
        <f t="shared" si="44"/>
        <v>-22009</v>
      </c>
    </row>
    <row r="1406" spans="2:25" x14ac:dyDescent="0.2">
      <c r="B1406">
        <v>23771</v>
      </c>
      <c r="T1406" t="s">
        <v>10</v>
      </c>
      <c r="U1406" s="1">
        <f>SUMIFS(Data!E:E,Data!B:B,'DATA PREPPING'!$B$5,Data!A:A,'DATA PREPPING'!$B$18,Data!C:C,'DATA PREPPING'!T1406)</f>
        <v>74574</v>
      </c>
      <c r="W1406" s="15" t="e">
        <f t="shared" si="43"/>
        <v>#DIV/0!</v>
      </c>
      <c r="X1406" s="16">
        <f>AVERAGEIFS(Data!F:F,Data!B:B,'DATA PREPPING'!$B$5,Data!A:A,'DATA PREPPING'!$B$18,Data!C:C,'DATA PREPPING'!T1406)</f>
        <v>18637</v>
      </c>
      <c r="Y1406" s="16">
        <f t="shared" si="44"/>
        <v>-18637</v>
      </c>
    </row>
    <row r="1407" spans="2:25" x14ac:dyDescent="0.2">
      <c r="B1407">
        <v>23001</v>
      </c>
      <c r="T1407" t="s">
        <v>11</v>
      </c>
      <c r="U1407" s="1">
        <f>SUMIFS(Data!E:E,Data!B:B,'DATA PREPPING'!$B$5,Data!A:A,'DATA PREPPING'!$B$18,Data!C:C,'DATA PREPPING'!T1407)</f>
        <v>462216</v>
      </c>
      <c r="W1407" s="15" t="e">
        <f t="shared" si="43"/>
        <v>#DIV/0!</v>
      </c>
      <c r="X1407" s="16">
        <f>AVERAGEIFS(Data!F:F,Data!B:B,'DATA PREPPING'!$B$5,Data!A:A,'DATA PREPPING'!$B$18,Data!C:C,'DATA PREPPING'!T1407)</f>
        <v>25054</v>
      </c>
      <c r="Y1407" s="16">
        <f t="shared" si="44"/>
        <v>-25054</v>
      </c>
    </row>
    <row r="1408" spans="2:25" x14ac:dyDescent="0.2">
      <c r="B1408">
        <v>21580</v>
      </c>
      <c r="T1408" t="s">
        <v>12</v>
      </c>
      <c r="U1408" s="1">
        <f>SUMIFS(Data!E:E,Data!B:B,'DATA PREPPING'!$B$5,Data!A:A,'DATA PREPPING'!$B$18,Data!C:C,'DATA PREPPING'!T1408)</f>
        <v>263892</v>
      </c>
      <c r="W1408" s="15" t="e">
        <f t="shared" si="43"/>
        <v>#DIV/0!</v>
      </c>
      <c r="X1408" s="16">
        <f>AVERAGEIFS(Data!F:F,Data!B:B,'DATA PREPPING'!$B$5,Data!A:A,'DATA PREPPING'!$B$18,Data!C:C,'DATA PREPPING'!T1408)</f>
        <v>20493</v>
      </c>
      <c r="Y1408" s="16">
        <f t="shared" si="44"/>
        <v>-20493</v>
      </c>
    </row>
    <row r="1409" spans="2:25" x14ac:dyDescent="0.2">
      <c r="B1409">
        <v>26068</v>
      </c>
      <c r="T1409" t="s">
        <v>13</v>
      </c>
      <c r="U1409" s="1">
        <f>SUMIFS(Data!E:E,Data!B:B,'DATA PREPPING'!$B$5,Data!A:A,'DATA PREPPING'!$B$18,Data!C:C,'DATA PREPPING'!T1409)</f>
        <v>118383</v>
      </c>
      <c r="W1409" s="15" t="e">
        <f t="shared" si="43"/>
        <v>#DIV/0!</v>
      </c>
      <c r="X1409" s="16">
        <f>AVERAGEIFS(Data!F:F,Data!B:B,'DATA PREPPING'!$B$5,Data!A:A,'DATA PREPPING'!$B$18,Data!C:C,'DATA PREPPING'!T1409)</f>
        <v>18002</v>
      </c>
      <c r="Y1409" s="16">
        <f t="shared" si="44"/>
        <v>-18002</v>
      </c>
    </row>
    <row r="1410" spans="2:25" x14ac:dyDescent="0.2">
      <c r="B1410">
        <v>22634</v>
      </c>
      <c r="T1410" t="s">
        <v>14</v>
      </c>
      <c r="U1410" s="1">
        <f>SUMIFS(Data!E:E,Data!B:B,'DATA PREPPING'!$B$5,Data!A:A,'DATA PREPPING'!$B$18,Data!C:C,'DATA PREPPING'!T1410)</f>
        <v>110526</v>
      </c>
      <c r="W1410" s="15" t="e">
        <f t="shared" si="43"/>
        <v>#DIV/0!</v>
      </c>
      <c r="X1410" s="16">
        <f>AVERAGEIFS(Data!F:F,Data!B:B,'DATA PREPPING'!$B$5,Data!A:A,'DATA PREPPING'!$B$18,Data!C:C,'DATA PREPPING'!T1410)</f>
        <v>18088</v>
      </c>
      <c r="Y1410" s="16">
        <f t="shared" si="44"/>
        <v>-18088</v>
      </c>
    </row>
    <row r="1411" spans="2:25" x14ac:dyDescent="0.2">
      <c r="B1411">
        <v>26657</v>
      </c>
      <c r="T1411" t="s">
        <v>15</v>
      </c>
      <c r="U1411" s="1">
        <f>SUMIFS(Data!E:E,Data!B:B,'DATA PREPPING'!$B$5,Data!A:A,'DATA PREPPING'!$B$18,Data!C:C,'DATA PREPPING'!T1411)</f>
        <v>165335</v>
      </c>
      <c r="W1411" s="15" t="e">
        <f t="shared" si="43"/>
        <v>#DIV/0!</v>
      </c>
      <c r="X1411" s="16">
        <f>AVERAGEIFS(Data!F:F,Data!B:B,'DATA PREPPING'!$B$5,Data!A:A,'DATA PREPPING'!$B$18,Data!C:C,'DATA PREPPING'!T1411)</f>
        <v>19522</v>
      </c>
      <c r="Y1411" s="16">
        <f t="shared" si="44"/>
        <v>-19522</v>
      </c>
    </row>
    <row r="1412" spans="2:25" x14ac:dyDescent="0.2">
      <c r="B1412">
        <v>18945</v>
      </c>
      <c r="T1412" t="s">
        <v>16</v>
      </c>
      <c r="U1412" s="1">
        <f>SUMIFS(Data!E:E,Data!B:B,'DATA PREPPING'!$B$5,Data!A:A,'DATA PREPPING'!$B$18,Data!C:C,'DATA PREPPING'!T1412)</f>
        <v>188383</v>
      </c>
      <c r="W1412" s="15" t="e">
        <f t="shared" si="43"/>
        <v>#DIV/0!</v>
      </c>
      <c r="X1412" s="16">
        <f>AVERAGEIFS(Data!F:F,Data!B:B,'DATA PREPPING'!$B$5,Data!A:A,'DATA PREPPING'!$B$18,Data!C:C,'DATA PREPPING'!T1412)</f>
        <v>22216</v>
      </c>
      <c r="Y1412" s="16">
        <f t="shared" si="44"/>
        <v>-22216</v>
      </c>
    </row>
    <row r="1413" spans="2:25" x14ac:dyDescent="0.2">
      <c r="B1413">
        <v>19473</v>
      </c>
      <c r="T1413" t="s">
        <v>17</v>
      </c>
      <c r="U1413" s="1">
        <f>SUMIFS(Data!E:E,Data!B:B,'DATA PREPPING'!$B$5,Data!A:A,'DATA PREPPING'!$B$18,Data!C:C,'DATA PREPPING'!T1413)</f>
        <v>51781</v>
      </c>
      <c r="W1413" s="15" t="e">
        <f t="shared" si="43"/>
        <v>#DIV/0!</v>
      </c>
      <c r="X1413" s="16">
        <f>AVERAGEIFS(Data!F:F,Data!B:B,'DATA PREPPING'!$B$5,Data!A:A,'DATA PREPPING'!$B$18,Data!C:C,'DATA PREPPING'!T1413)</f>
        <v>25112</v>
      </c>
      <c r="Y1413" s="16">
        <f t="shared" si="44"/>
        <v>-25112</v>
      </c>
    </row>
    <row r="1414" spans="2:25" x14ac:dyDescent="0.2">
      <c r="B1414">
        <v>23041</v>
      </c>
      <c r="T1414" t="s">
        <v>18</v>
      </c>
      <c r="U1414" s="1">
        <f>SUMIFS(Data!E:E,Data!B:B,'DATA PREPPING'!$B$5,Data!A:A,'DATA PREPPING'!$B$18,Data!C:C,'DATA PREPPING'!T1414)</f>
        <v>210848</v>
      </c>
      <c r="W1414" s="15" t="e">
        <f t="shared" ref="W1414:W1477" si="45">U1414/V1414*1000</f>
        <v>#DIV/0!</v>
      </c>
      <c r="X1414" s="16">
        <f>AVERAGEIFS(Data!F:F,Data!B:B,'DATA PREPPING'!$B$5,Data!A:A,'DATA PREPPING'!$B$18,Data!C:C,'DATA PREPPING'!T1414)</f>
        <v>26383</v>
      </c>
      <c r="Y1414" s="16">
        <f t="shared" ref="Y1414:Y1477" si="46">IF($Y$4=$X$4,-X1414,W1414)</f>
        <v>-26383</v>
      </c>
    </row>
    <row r="1415" spans="2:25" x14ac:dyDescent="0.2">
      <c r="B1415">
        <v>18554</v>
      </c>
      <c r="T1415" t="s">
        <v>19</v>
      </c>
      <c r="U1415" s="1">
        <f>SUMIFS(Data!E:E,Data!B:B,'DATA PREPPING'!$B$5,Data!A:A,'DATA PREPPING'!$B$18,Data!C:C,'DATA PREPPING'!T1415)</f>
        <v>262049</v>
      </c>
      <c r="W1415" s="15" t="e">
        <f t="shared" si="45"/>
        <v>#DIV/0!</v>
      </c>
      <c r="X1415" s="16">
        <f>AVERAGEIFS(Data!F:F,Data!B:B,'DATA PREPPING'!$B$5,Data!A:A,'DATA PREPPING'!$B$18,Data!C:C,'DATA PREPPING'!T1415)</f>
        <v>30457</v>
      </c>
      <c r="Y1415" s="16">
        <f t="shared" si="46"/>
        <v>-30457</v>
      </c>
    </row>
    <row r="1416" spans="2:25" x14ac:dyDescent="0.2">
      <c r="B1416">
        <v>26810</v>
      </c>
      <c r="T1416" t="s">
        <v>20</v>
      </c>
      <c r="U1416" s="1">
        <f>SUMIFS(Data!E:E,Data!B:B,'DATA PREPPING'!$B$5,Data!A:A,'DATA PREPPING'!$B$18,Data!C:C,'DATA PREPPING'!T1416)</f>
        <v>323435</v>
      </c>
      <c r="W1416" s="15" t="e">
        <f t="shared" si="45"/>
        <v>#DIV/0!</v>
      </c>
      <c r="X1416" s="16">
        <f>AVERAGEIFS(Data!F:F,Data!B:B,'DATA PREPPING'!$B$5,Data!A:A,'DATA PREPPING'!$B$18,Data!C:C,'DATA PREPPING'!T1416)</f>
        <v>22254</v>
      </c>
      <c r="Y1416" s="16">
        <f t="shared" si="46"/>
        <v>-22254</v>
      </c>
    </row>
    <row r="1417" spans="2:25" x14ac:dyDescent="0.2">
      <c r="B1417">
        <v>18414</v>
      </c>
      <c r="T1417" t="s">
        <v>21</v>
      </c>
      <c r="U1417" s="1">
        <f>SUMIFS(Data!E:E,Data!B:B,'DATA PREPPING'!$B$5,Data!A:A,'DATA PREPPING'!$B$18,Data!C:C,'DATA PREPPING'!T1417)</f>
        <v>204519</v>
      </c>
      <c r="W1417" s="15" t="e">
        <f t="shared" si="45"/>
        <v>#DIV/0!</v>
      </c>
      <c r="X1417" s="16">
        <f>AVERAGEIFS(Data!F:F,Data!B:B,'DATA PREPPING'!$B$5,Data!A:A,'DATA PREPPING'!$B$18,Data!C:C,'DATA PREPPING'!T1417)</f>
        <v>24167</v>
      </c>
      <c r="Y1417" s="16">
        <f t="shared" si="46"/>
        <v>-24167</v>
      </c>
    </row>
    <row r="1418" spans="2:25" x14ac:dyDescent="0.2">
      <c r="B1418">
        <v>36090</v>
      </c>
      <c r="T1418" t="s">
        <v>22</v>
      </c>
      <c r="U1418" s="1">
        <f>SUMIFS(Data!E:E,Data!B:B,'DATA PREPPING'!$B$5,Data!A:A,'DATA PREPPING'!$B$18,Data!C:C,'DATA PREPPING'!T1418)</f>
        <v>118107</v>
      </c>
      <c r="W1418" s="15" t="e">
        <f t="shared" si="45"/>
        <v>#DIV/0!</v>
      </c>
      <c r="X1418" s="16">
        <f>AVERAGEIFS(Data!F:F,Data!B:B,'DATA PREPPING'!$B$5,Data!A:A,'DATA PREPPING'!$B$18,Data!C:C,'DATA PREPPING'!T1418)</f>
        <v>18380</v>
      </c>
      <c r="Y1418" s="16">
        <f t="shared" si="46"/>
        <v>-18380</v>
      </c>
    </row>
    <row r="1419" spans="2:25" x14ac:dyDescent="0.2">
      <c r="B1419">
        <v>28424</v>
      </c>
      <c r="T1419" t="s">
        <v>23</v>
      </c>
      <c r="U1419" s="1">
        <f>SUMIFS(Data!E:E,Data!B:B,'DATA PREPPING'!$B$5,Data!A:A,'DATA PREPPING'!$B$18,Data!C:C,'DATA PREPPING'!T1419)</f>
        <v>253244</v>
      </c>
      <c r="W1419" s="15" t="e">
        <f t="shared" si="45"/>
        <v>#DIV/0!</v>
      </c>
      <c r="X1419" s="16">
        <f>AVERAGEIFS(Data!F:F,Data!B:B,'DATA PREPPING'!$B$5,Data!A:A,'DATA PREPPING'!$B$18,Data!C:C,'DATA PREPPING'!T1419)</f>
        <v>22154</v>
      </c>
      <c r="Y1419" s="16">
        <f t="shared" si="46"/>
        <v>-22154</v>
      </c>
    </row>
    <row r="1420" spans="2:25" x14ac:dyDescent="0.2">
      <c r="B1420">
        <v>26295</v>
      </c>
      <c r="T1420" t="s">
        <v>24</v>
      </c>
      <c r="U1420" s="1">
        <f>SUMIFS(Data!E:E,Data!B:B,'DATA PREPPING'!$B$5,Data!A:A,'DATA PREPPING'!$B$18,Data!C:C,'DATA PREPPING'!T1420)</f>
        <v>58811</v>
      </c>
      <c r="W1420" s="15" t="e">
        <f t="shared" si="45"/>
        <v>#DIV/0!</v>
      </c>
      <c r="X1420" s="16">
        <f>AVERAGEIFS(Data!F:F,Data!B:B,'DATA PREPPING'!$B$5,Data!A:A,'DATA PREPPING'!$B$18,Data!C:C,'DATA PREPPING'!T1420)</f>
        <v>21078</v>
      </c>
      <c r="Y1420" s="16">
        <f t="shared" si="46"/>
        <v>-21078</v>
      </c>
    </row>
    <row r="1421" spans="2:25" x14ac:dyDescent="0.2">
      <c r="B1421">
        <v>22228</v>
      </c>
      <c r="T1421" t="s">
        <v>25</v>
      </c>
      <c r="U1421" s="1">
        <f>SUMIFS(Data!E:E,Data!B:B,'DATA PREPPING'!$B$5,Data!A:A,'DATA PREPPING'!$B$18,Data!C:C,'DATA PREPPING'!T1421)</f>
        <v>79529</v>
      </c>
      <c r="W1421" s="15" t="e">
        <f t="shared" si="45"/>
        <v>#DIV/0!</v>
      </c>
      <c r="X1421" s="16">
        <f>AVERAGEIFS(Data!F:F,Data!B:B,'DATA PREPPING'!$B$5,Data!A:A,'DATA PREPPING'!$B$18,Data!C:C,'DATA PREPPING'!T1421)</f>
        <v>18131</v>
      </c>
      <c r="Y1421" s="16">
        <f t="shared" si="46"/>
        <v>-18131</v>
      </c>
    </row>
    <row r="1422" spans="2:25" x14ac:dyDescent="0.2">
      <c r="B1422">
        <v>27709</v>
      </c>
      <c r="T1422" t="s">
        <v>26</v>
      </c>
      <c r="U1422" s="1">
        <f>SUMIFS(Data!E:E,Data!B:B,'DATA PREPPING'!$B$5,Data!A:A,'DATA PREPPING'!$B$18,Data!C:C,'DATA PREPPING'!T1422)</f>
        <v>255447</v>
      </c>
      <c r="W1422" s="15" t="e">
        <f t="shared" si="45"/>
        <v>#DIV/0!</v>
      </c>
      <c r="X1422" s="16">
        <f>AVERAGEIFS(Data!F:F,Data!B:B,'DATA PREPPING'!$B$5,Data!A:A,'DATA PREPPING'!$B$18,Data!C:C,'DATA PREPPING'!T1422)</f>
        <v>34061</v>
      </c>
      <c r="Y1422" s="16">
        <f t="shared" si="46"/>
        <v>-34061</v>
      </c>
    </row>
    <row r="1423" spans="2:25" x14ac:dyDescent="0.2">
      <c r="B1423">
        <v>22009</v>
      </c>
      <c r="T1423" t="s">
        <v>27</v>
      </c>
      <c r="U1423" s="1">
        <f>SUMIFS(Data!E:E,Data!B:B,'DATA PREPPING'!$B$5,Data!A:A,'DATA PREPPING'!$B$18,Data!C:C,'DATA PREPPING'!T1423)</f>
        <v>57132</v>
      </c>
      <c r="W1423" s="15" t="e">
        <f t="shared" si="45"/>
        <v>#DIV/0!</v>
      </c>
      <c r="X1423" s="16">
        <f>AVERAGEIFS(Data!F:F,Data!B:B,'DATA PREPPING'!$B$5,Data!A:A,'DATA PREPPING'!$B$18,Data!C:C,'DATA PREPPING'!T1423)</f>
        <v>24729</v>
      </c>
      <c r="Y1423" s="16">
        <f t="shared" si="46"/>
        <v>-24729</v>
      </c>
    </row>
    <row r="1424" spans="2:25" x14ac:dyDescent="0.2">
      <c r="B1424">
        <v>18637</v>
      </c>
      <c r="T1424" t="s">
        <v>28</v>
      </c>
      <c r="U1424" s="1">
        <f>SUMIFS(Data!E:E,Data!B:B,'DATA PREPPING'!$B$5,Data!A:A,'DATA PREPPING'!$B$18,Data!C:C,'DATA PREPPING'!T1424)</f>
        <v>281546</v>
      </c>
      <c r="W1424" s="15" t="e">
        <f t="shared" si="45"/>
        <v>#DIV/0!</v>
      </c>
      <c r="X1424" s="16">
        <f>AVERAGEIFS(Data!F:F,Data!B:B,'DATA PREPPING'!$B$5,Data!A:A,'DATA PREPPING'!$B$18,Data!C:C,'DATA PREPPING'!T1424)</f>
        <v>28639</v>
      </c>
      <c r="Y1424" s="16">
        <f t="shared" si="46"/>
        <v>-28639</v>
      </c>
    </row>
    <row r="1425" spans="2:25" x14ac:dyDescent="0.2">
      <c r="B1425">
        <v>25054</v>
      </c>
      <c r="T1425" t="s">
        <v>29</v>
      </c>
      <c r="U1425" s="1">
        <f>SUMIFS(Data!E:E,Data!B:B,'DATA PREPPING'!$B$5,Data!A:A,'DATA PREPPING'!$B$18,Data!C:C,'DATA PREPPING'!T1425)</f>
        <v>78539</v>
      </c>
      <c r="W1425" s="15" t="e">
        <f t="shared" si="45"/>
        <v>#DIV/0!</v>
      </c>
      <c r="X1425" s="16">
        <f>AVERAGEIFS(Data!F:F,Data!B:B,'DATA PREPPING'!$B$5,Data!A:A,'DATA PREPPING'!$B$18,Data!C:C,'DATA PREPPING'!T1425)</f>
        <v>19988</v>
      </c>
      <c r="Y1425" s="16">
        <f t="shared" si="46"/>
        <v>-19988</v>
      </c>
    </row>
    <row r="1426" spans="2:25" x14ac:dyDescent="0.2">
      <c r="B1426">
        <v>20493</v>
      </c>
      <c r="T1426" t="s">
        <v>30</v>
      </c>
      <c r="U1426" s="1">
        <f>SUMIFS(Data!E:E,Data!B:B,'DATA PREPPING'!$B$5,Data!A:A,'DATA PREPPING'!$B$18,Data!C:C,'DATA PREPPING'!T1426)</f>
        <v>632760</v>
      </c>
      <c r="W1426" s="15" t="e">
        <f t="shared" si="45"/>
        <v>#DIV/0!</v>
      </c>
      <c r="X1426" s="16">
        <f>AVERAGEIFS(Data!F:F,Data!B:B,'DATA PREPPING'!$B$5,Data!A:A,'DATA PREPPING'!$B$18,Data!C:C,'DATA PREPPING'!T1426)</f>
        <v>36986</v>
      </c>
      <c r="Y1426" s="16">
        <f t="shared" si="46"/>
        <v>-36986</v>
      </c>
    </row>
    <row r="1427" spans="2:25" x14ac:dyDescent="0.2">
      <c r="B1427">
        <v>18002</v>
      </c>
      <c r="T1427" t="s">
        <v>31</v>
      </c>
      <c r="U1427" s="1">
        <f>SUMIFS(Data!E:E,Data!B:B,'DATA PREPPING'!$B$5,Data!A:A,'DATA PREPPING'!$B$18,Data!C:C,'DATA PREPPING'!T1427)</f>
        <v>420420</v>
      </c>
      <c r="W1427" s="15" t="e">
        <f t="shared" si="45"/>
        <v>#DIV/0!</v>
      </c>
      <c r="X1427" s="16">
        <f>AVERAGEIFS(Data!F:F,Data!B:B,'DATA PREPPING'!$B$5,Data!A:A,'DATA PREPPING'!$B$18,Data!C:C,'DATA PREPPING'!T1427)</f>
        <v>21462</v>
      </c>
      <c r="Y1427" s="16">
        <f t="shared" si="46"/>
        <v>-21462</v>
      </c>
    </row>
    <row r="1428" spans="2:25" x14ac:dyDescent="0.2">
      <c r="B1428">
        <v>18088</v>
      </c>
      <c r="T1428" t="s">
        <v>32</v>
      </c>
      <c r="U1428" s="1">
        <f>SUMIFS(Data!E:E,Data!B:B,'DATA PREPPING'!$B$5,Data!A:A,'DATA PREPPING'!$B$18,Data!C:C,'DATA PREPPING'!T1428)</f>
        <v>34228</v>
      </c>
      <c r="W1428" s="15" t="e">
        <f t="shared" si="45"/>
        <v>#DIV/0!</v>
      </c>
      <c r="X1428" s="16">
        <f>AVERAGEIFS(Data!F:F,Data!B:B,'DATA PREPPING'!$B$5,Data!A:A,'DATA PREPPING'!$B$18,Data!C:C,'DATA PREPPING'!T1428)</f>
        <v>19193</v>
      </c>
      <c r="Y1428" s="16">
        <f t="shared" si="46"/>
        <v>-19193</v>
      </c>
    </row>
    <row r="1429" spans="2:25" x14ac:dyDescent="0.2">
      <c r="B1429">
        <v>19522</v>
      </c>
      <c r="T1429" t="s">
        <v>33</v>
      </c>
      <c r="U1429" s="1">
        <f>SUMIFS(Data!E:E,Data!B:B,'DATA PREPPING'!$B$5,Data!A:A,'DATA PREPPING'!$B$18,Data!C:C,'DATA PREPPING'!T1429)</f>
        <v>466069</v>
      </c>
      <c r="W1429" s="15" t="e">
        <f t="shared" si="45"/>
        <v>#DIV/0!</v>
      </c>
      <c r="X1429" s="16">
        <f>AVERAGEIFS(Data!F:F,Data!B:B,'DATA PREPPING'!$B$5,Data!A:A,'DATA PREPPING'!$B$18,Data!C:C,'DATA PREPPING'!T1429)</f>
        <v>21027</v>
      </c>
      <c r="Y1429" s="16">
        <f t="shared" si="46"/>
        <v>-21027</v>
      </c>
    </row>
    <row r="1430" spans="2:25" x14ac:dyDescent="0.2">
      <c r="B1430">
        <v>22216</v>
      </c>
      <c r="T1430" t="s">
        <v>34</v>
      </c>
      <c r="U1430" s="1">
        <f>SUMIFS(Data!E:E,Data!B:B,'DATA PREPPING'!$B$5,Data!A:A,'DATA PREPPING'!$B$18,Data!C:C,'DATA PREPPING'!T1430)</f>
        <v>156230</v>
      </c>
      <c r="W1430" s="15" t="e">
        <f t="shared" si="45"/>
        <v>#DIV/0!</v>
      </c>
      <c r="X1430" s="16">
        <f>AVERAGEIFS(Data!F:F,Data!B:B,'DATA PREPPING'!$B$5,Data!A:A,'DATA PREPPING'!$B$18,Data!C:C,'DATA PREPPING'!T1430)</f>
        <v>19310</v>
      </c>
      <c r="Y1430" s="16">
        <f t="shared" si="46"/>
        <v>-19310</v>
      </c>
    </row>
    <row r="1431" spans="2:25" x14ac:dyDescent="0.2">
      <c r="B1431">
        <v>25112</v>
      </c>
      <c r="T1431" t="s">
        <v>35</v>
      </c>
      <c r="U1431" s="1">
        <f>SUMIFS(Data!E:E,Data!B:B,'DATA PREPPING'!$B$5,Data!A:A,'DATA PREPPING'!$B$18,Data!C:C,'DATA PREPPING'!T1431)</f>
        <v>161570</v>
      </c>
      <c r="W1431" s="15" t="e">
        <f t="shared" si="45"/>
        <v>#DIV/0!</v>
      </c>
      <c r="X1431" s="16">
        <f>AVERAGEIFS(Data!F:F,Data!B:B,'DATA PREPPING'!$B$5,Data!A:A,'DATA PREPPING'!$B$18,Data!C:C,'DATA PREPPING'!T1431)</f>
        <v>24338</v>
      </c>
      <c r="Y1431" s="16">
        <f t="shared" si="46"/>
        <v>-24338</v>
      </c>
    </row>
    <row r="1432" spans="2:25" x14ac:dyDescent="0.2">
      <c r="B1432">
        <v>26383</v>
      </c>
      <c r="T1432" t="s">
        <v>36</v>
      </c>
      <c r="U1432" s="1">
        <f>SUMIFS(Data!E:E,Data!B:B,'DATA PREPPING'!$B$5,Data!A:A,'DATA PREPPING'!$B$18,Data!C:C,'DATA PREPPING'!T1432)</f>
        <v>424092</v>
      </c>
      <c r="W1432" s="15" t="e">
        <f t="shared" si="45"/>
        <v>#DIV/0!</v>
      </c>
      <c r="X1432" s="16">
        <f>AVERAGEIFS(Data!F:F,Data!B:B,'DATA PREPPING'!$B$5,Data!A:A,'DATA PREPPING'!$B$18,Data!C:C,'DATA PREPPING'!T1432)</f>
        <v>22945</v>
      </c>
      <c r="Y1432" s="16">
        <f t="shared" si="46"/>
        <v>-22945</v>
      </c>
    </row>
    <row r="1433" spans="2:25" x14ac:dyDescent="0.2">
      <c r="B1433">
        <v>30457</v>
      </c>
      <c r="T1433" t="s">
        <v>37</v>
      </c>
      <c r="U1433" s="1">
        <f>SUMIFS(Data!E:E,Data!B:B,'DATA PREPPING'!$B$5,Data!A:A,'DATA PREPPING'!$B$18,Data!C:C,'DATA PREPPING'!T1433)</f>
        <v>44621</v>
      </c>
      <c r="W1433" s="15" t="e">
        <f t="shared" si="45"/>
        <v>#DIV/0!</v>
      </c>
      <c r="X1433" s="16">
        <f>AVERAGEIFS(Data!F:F,Data!B:B,'DATA PREPPING'!$B$5,Data!A:A,'DATA PREPPING'!$B$18,Data!C:C,'DATA PREPPING'!T1433)</f>
        <v>24733</v>
      </c>
      <c r="Y1433" s="16">
        <f t="shared" si="46"/>
        <v>-24733</v>
      </c>
    </row>
    <row r="1434" spans="2:25" x14ac:dyDescent="0.2">
      <c r="B1434">
        <v>22254</v>
      </c>
      <c r="T1434" t="s">
        <v>38</v>
      </c>
      <c r="U1434" s="1">
        <f>SUMIFS(Data!E:E,Data!B:B,'DATA PREPPING'!$B$5,Data!A:A,'DATA PREPPING'!$B$18,Data!C:C,'DATA PREPPING'!T1434)</f>
        <v>226959</v>
      </c>
      <c r="W1434" s="15" t="e">
        <f t="shared" si="45"/>
        <v>#DIV/0!</v>
      </c>
      <c r="X1434" s="16">
        <f>AVERAGEIFS(Data!F:F,Data!B:B,'DATA PREPPING'!$B$5,Data!A:A,'DATA PREPPING'!$B$18,Data!C:C,'DATA PREPPING'!T1434)</f>
        <v>19677</v>
      </c>
      <c r="Y1434" s="16">
        <f t="shared" si="46"/>
        <v>-19677</v>
      </c>
    </row>
    <row r="1435" spans="2:25" x14ac:dyDescent="0.2">
      <c r="B1435">
        <v>24167</v>
      </c>
      <c r="T1435" t="s">
        <v>39</v>
      </c>
      <c r="U1435" s="1">
        <f>SUMIFS(Data!E:E,Data!B:B,'DATA PREPPING'!$B$5,Data!A:A,'DATA PREPPING'!$B$18,Data!C:C,'DATA PREPPING'!T1435)</f>
        <v>41000</v>
      </c>
      <c r="W1435" s="15" t="e">
        <f t="shared" si="45"/>
        <v>#DIV/0!</v>
      </c>
      <c r="X1435" s="16">
        <f>AVERAGEIFS(Data!F:F,Data!B:B,'DATA PREPPING'!$B$5,Data!A:A,'DATA PREPPING'!$B$18,Data!C:C,'DATA PREPPING'!T1435)</f>
        <v>18829</v>
      </c>
      <c r="Y1435" s="16">
        <f t="shared" si="46"/>
        <v>-18829</v>
      </c>
    </row>
    <row r="1436" spans="2:25" x14ac:dyDescent="0.2">
      <c r="B1436">
        <v>18380</v>
      </c>
      <c r="T1436" t="s">
        <v>40</v>
      </c>
      <c r="U1436" s="1">
        <f>SUMIFS(Data!E:E,Data!B:B,'DATA PREPPING'!$B$5,Data!A:A,'DATA PREPPING'!$B$18,Data!C:C,'DATA PREPPING'!T1436)</f>
        <v>293033</v>
      </c>
      <c r="W1436" s="15" t="e">
        <f t="shared" si="45"/>
        <v>#DIV/0!</v>
      </c>
      <c r="X1436" s="16">
        <f>AVERAGEIFS(Data!F:F,Data!B:B,'DATA PREPPING'!$B$5,Data!A:A,'DATA PREPPING'!$B$18,Data!C:C,'DATA PREPPING'!T1436)</f>
        <v>23771</v>
      </c>
      <c r="Y1436" s="16">
        <f t="shared" si="46"/>
        <v>-23771</v>
      </c>
    </row>
    <row r="1437" spans="2:25" x14ac:dyDescent="0.2">
      <c r="B1437">
        <v>22154</v>
      </c>
      <c r="T1437" t="s">
        <v>41</v>
      </c>
      <c r="U1437" s="1">
        <f>SUMIFS(Data!E:E,Data!B:B,'DATA PREPPING'!$B$5,Data!A:A,'DATA PREPPING'!$B$18,Data!C:C,'DATA PREPPING'!T1437)</f>
        <v>1178456</v>
      </c>
      <c r="W1437" s="15" t="e">
        <f t="shared" si="45"/>
        <v>#DIV/0!</v>
      </c>
      <c r="X1437" s="16">
        <f>AVERAGEIFS(Data!F:F,Data!B:B,'DATA PREPPING'!$B$5,Data!A:A,'DATA PREPPING'!$B$18,Data!C:C,'DATA PREPPING'!T1437)</f>
        <v>23001</v>
      </c>
      <c r="Y1437" s="16">
        <f t="shared" si="46"/>
        <v>-23001</v>
      </c>
    </row>
    <row r="1438" spans="2:25" x14ac:dyDescent="0.2">
      <c r="B1438">
        <v>21078</v>
      </c>
      <c r="T1438" t="s">
        <v>42</v>
      </c>
      <c r="U1438" s="1">
        <f>SUMIFS(Data!E:E,Data!B:B,'DATA PREPPING'!$B$5,Data!A:A,'DATA PREPPING'!$B$18,Data!C:C,'DATA PREPPING'!T1438)</f>
        <v>133375</v>
      </c>
      <c r="W1438" s="15" t="e">
        <f t="shared" si="45"/>
        <v>#DIV/0!</v>
      </c>
      <c r="X1438" s="16">
        <f>AVERAGEIFS(Data!F:F,Data!B:B,'DATA PREPPING'!$B$5,Data!A:A,'DATA PREPPING'!$B$18,Data!C:C,'DATA PREPPING'!T1438)</f>
        <v>21580</v>
      </c>
      <c r="Y1438" s="16">
        <f t="shared" si="46"/>
        <v>-21580</v>
      </c>
    </row>
    <row r="1439" spans="2:25" x14ac:dyDescent="0.2">
      <c r="B1439">
        <v>18131</v>
      </c>
      <c r="T1439" t="s">
        <v>43</v>
      </c>
      <c r="U1439" s="1">
        <f>SUMIFS(Data!E:E,Data!B:B,'DATA PREPPING'!$B$5,Data!A:A,'DATA PREPPING'!$B$18,Data!C:C,'DATA PREPPING'!T1439)</f>
        <v>25985</v>
      </c>
      <c r="W1439" s="15" t="e">
        <f t="shared" si="45"/>
        <v>#DIV/0!</v>
      </c>
      <c r="X1439" s="16">
        <f>AVERAGEIFS(Data!F:F,Data!B:B,'DATA PREPPING'!$B$5,Data!A:A,'DATA PREPPING'!$B$18,Data!C:C,'DATA PREPPING'!T1439)</f>
        <v>26068</v>
      </c>
      <c r="Y1439" s="16">
        <f t="shared" si="46"/>
        <v>-26068</v>
      </c>
    </row>
    <row r="1440" spans="2:25" x14ac:dyDescent="0.2">
      <c r="B1440">
        <v>34061</v>
      </c>
      <c r="T1440" t="s">
        <v>44</v>
      </c>
      <c r="U1440" s="1">
        <f>SUMIFS(Data!E:E,Data!B:B,'DATA PREPPING'!$B$5,Data!A:A,'DATA PREPPING'!$B$18,Data!C:C,'DATA PREPPING'!T1440)</f>
        <v>322216</v>
      </c>
      <c r="W1440" s="15" t="e">
        <f t="shared" si="45"/>
        <v>#DIV/0!</v>
      </c>
      <c r="X1440" s="16">
        <f>AVERAGEIFS(Data!F:F,Data!B:B,'DATA PREPPING'!$B$5,Data!A:A,'DATA PREPPING'!$B$18,Data!C:C,'DATA PREPPING'!T1440)</f>
        <v>22634</v>
      </c>
      <c r="Y1440" s="16">
        <f t="shared" si="46"/>
        <v>-22634</v>
      </c>
    </row>
    <row r="1441" spans="2:25" x14ac:dyDescent="0.2">
      <c r="B1441">
        <v>24729</v>
      </c>
      <c r="T1441" t="s">
        <v>45</v>
      </c>
      <c r="U1441" s="1">
        <f>SUMIFS(Data!E:E,Data!B:B,'DATA PREPPING'!$B$5,Data!A:A,'DATA PREPPING'!$B$18,Data!C:C,'DATA PREPPING'!T1441)</f>
        <v>255412</v>
      </c>
      <c r="W1441" s="15" t="e">
        <f t="shared" si="45"/>
        <v>#DIV/0!</v>
      </c>
      <c r="X1441" s="16">
        <f>AVERAGEIFS(Data!F:F,Data!B:B,'DATA PREPPING'!$B$5,Data!A:A,'DATA PREPPING'!$B$18,Data!C:C,'DATA PREPPING'!T1441)</f>
        <v>26657</v>
      </c>
      <c r="Y1441" s="16">
        <f t="shared" si="46"/>
        <v>-26657</v>
      </c>
    </row>
    <row r="1442" spans="2:25" x14ac:dyDescent="0.2">
      <c r="B1442">
        <v>28639</v>
      </c>
      <c r="T1442" t="s">
        <v>46</v>
      </c>
      <c r="U1442" s="1">
        <f>SUMIFS(Data!E:E,Data!B:B,'DATA PREPPING'!$B$5,Data!A:A,'DATA PREPPING'!$B$18,Data!C:C,'DATA PREPPING'!T1442)</f>
        <v>61253</v>
      </c>
      <c r="W1442" s="15" t="e">
        <f t="shared" si="45"/>
        <v>#DIV/0!</v>
      </c>
      <c r="X1442" s="16">
        <f>AVERAGEIFS(Data!F:F,Data!B:B,'DATA PREPPING'!$B$5,Data!A:A,'DATA PREPPING'!$B$18,Data!C:C,'DATA PREPPING'!T1442)</f>
        <v>18945</v>
      </c>
      <c r="Y1442" s="16">
        <f t="shared" si="46"/>
        <v>-18945</v>
      </c>
    </row>
    <row r="1443" spans="2:25" x14ac:dyDescent="0.2">
      <c r="B1443">
        <v>19988</v>
      </c>
      <c r="T1443" t="s">
        <v>47</v>
      </c>
      <c r="U1443" s="1">
        <f>SUMIFS(Data!E:E,Data!B:B,'DATA PREPPING'!$B$5,Data!A:A,'DATA PREPPING'!$B$18,Data!C:C,'DATA PREPPING'!T1443)</f>
        <v>227495</v>
      </c>
      <c r="W1443" s="15" t="e">
        <f t="shared" si="45"/>
        <v>#DIV/0!</v>
      </c>
      <c r="X1443" s="16">
        <f>AVERAGEIFS(Data!F:F,Data!B:B,'DATA PREPPING'!$B$5,Data!A:A,'DATA PREPPING'!$B$18,Data!C:C,'DATA PREPPING'!T1443)</f>
        <v>19473</v>
      </c>
      <c r="Y1443" s="16">
        <f t="shared" si="46"/>
        <v>-19473</v>
      </c>
    </row>
    <row r="1444" spans="2:25" x14ac:dyDescent="0.2">
      <c r="B1444">
        <v>36986</v>
      </c>
      <c r="T1444" t="s">
        <v>48</v>
      </c>
      <c r="U1444" s="1">
        <f>SUMIFS(Data!E:E,Data!B:B,'DATA PREPPING'!$B$5,Data!A:A,'DATA PREPPING'!$B$18,Data!C:C,'DATA PREPPING'!T1444)</f>
        <v>32312</v>
      </c>
      <c r="W1444" s="15" t="e">
        <f t="shared" si="45"/>
        <v>#DIV/0!</v>
      </c>
      <c r="X1444" s="16">
        <f>AVERAGEIFS(Data!F:F,Data!B:B,'DATA PREPPING'!$B$5,Data!A:A,'DATA PREPPING'!$B$18,Data!C:C,'DATA PREPPING'!T1444)</f>
        <v>23041</v>
      </c>
      <c r="Y1444" s="16">
        <f t="shared" si="46"/>
        <v>-23041</v>
      </c>
    </row>
    <row r="1445" spans="2:25" x14ac:dyDescent="0.2">
      <c r="B1445">
        <v>21462</v>
      </c>
      <c r="T1445" t="s">
        <v>1</v>
      </c>
      <c r="U1445" s="1">
        <f>SUMIFS(Data!E:E,Data!B:B,'DATA PREPPING'!$B$5,Data!A:A,'DATA PREPPING'!$B$18,Data!C:C,'DATA PREPPING'!T1445)</f>
        <v>178057</v>
      </c>
      <c r="W1445" s="15" t="e">
        <f t="shared" si="45"/>
        <v>#DIV/0!</v>
      </c>
      <c r="X1445" s="16">
        <f>AVERAGEIFS(Data!F:F,Data!B:B,'DATA PREPPING'!$B$5,Data!A:A,'DATA PREPPING'!$B$18,Data!C:C,'DATA PREPPING'!T1445)</f>
        <v>18554</v>
      </c>
      <c r="Y1445" s="16">
        <f t="shared" si="46"/>
        <v>-18554</v>
      </c>
    </row>
    <row r="1446" spans="2:25" x14ac:dyDescent="0.2">
      <c r="B1446">
        <v>19193</v>
      </c>
      <c r="T1446" t="s">
        <v>2</v>
      </c>
      <c r="U1446" s="1">
        <f>SUMIFS(Data!E:E,Data!B:B,'DATA PREPPING'!$B$5,Data!A:A,'DATA PREPPING'!$B$18,Data!C:C,'DATA PREPPING'!T1446)</f>
        <v>274985</v>
      </c>
      <c r="W1446" s="15" t="e">
        <f t="shared" si="45"/>
        <v>#DIV/0!</v>
      </c>
      <c r="X1446" s="16">
        <f>AVERAGEIFS(Data!F:F,Data!B:B,'DATA PREPPING'!$B$5,Data!A:A,'DATA PREPPING'!$B$18,Data!C:C,'DATA PREPPING'!T1446)</f>
        <v>26810</v>
      </c>
      <c r="Y1446" s="16">
        <f t="shared" si="46"/>
        <v>-26810</v>
      </c>
    </row>
    <row r="1447" spans="2:25" x14ac:dyDescent="0.2">
      <c r="B1447">
        <v>21027</v>
      </c>
      <c r="T1447" t="s">
        <v>3</v>
      </c>
      <c r="U1447" s="1">
        <f>SUMIFS(Data!E:E,Data!B:B,'DATA PREPPING'!$B$5,Data!A:A,'DATA PREPPING'!$B$18,Data!C:C,'DATA PREPPING'!T1447)</f>
        <v>106295</v>
      </c>
      <c r="W1447" s="15" t="e">
        <f t="shared" si="45"/>
        <v>#DIV/0!</v>
      </c>
      <c r="X1447" s="16">
        <f>AVERAGEIFS(Data!F:F,Data!B:B,'DATA PREPPING'!$B$5,Data!A:A,'DATA PREPPING'!$B$18,Data!C:C,'DATA PREPPING'!T1447)</f>
        <v>18414</v>
      </c>
      <c r="Y1447" s="16">
        <f t="shared" si="46"/>
        <v>-18414</v>
      </c>
    </row>
    <row r="1448" spans="2:25" x14ac:dyDescent="0.2">
      <c r="B1448">
        <v>19310</v>
      </c>
      <c r="T1448" t="s">
        <v>4</v>
      </c>
      <c r="U1448" s="1">
        <f>SUMIFS(Data!E:E,Data!B:B,'DATA PREPPING'!$B$5,Data!A:A,'DATA PREPPING'!$B$18,Data!C:C,'DATA PREPPING'!T1448)</f>
        <v>1482600</v>
      </c>
      <c r="W1448" s="15" t="e">
        <f t="shared" si="45"/>
        <v>#DIV/0!</v>
      </c>
      <c r="X1448" s="16">
        <f>AVERAGEIFS(Data!F:F,Data!B:B,'DATA PREPPING'!$B$5,Data!A:A,'DATA PREPPING'!$B$18,Data!C:C,'DATA PREPPING'!T1448)</f>
        <v>36090</v>
      </c>
      <c r="Y1448" s="16">
        <f t="shared" si="46"/>
        <v>-36090</v>
      </c>
    </row>
    <row r="1449" spans="2:25" x14ac:dyDescent="0.2">
      <c r="B1449">
        <v>24338</v>
      </c>
      <c r="T1449" t="s">
        <v>5</v>
      </c>
      <c r="U1449" s="1">
        <f>SUMIFS(Data!E:E,Data!B:B,'DATA PREPPING'!$B$5,Data!A:A,'DATA PREPPING'!$B$18,Data!C:C,'DATA PREPPING'!T1449)</f>
        <v>271680</v>
      </c>
      <c r="W1449" s="15" t="e">
        <f t="shared" si="45"/>
        <v>#DIV/0!</v>
      </c>
      <c r="X1449" s="16">
        <f>AVERAGEIFS(Data!F:F,Data!B:B,'DATA PREPPING'!$B$5,Data!A:A,'DATA PREPPING'!$B$18,Data!C:C,'DATA PREPPING'!T1449)</f>
        <v>28424</v>
      </c>
      <c r="Y1449" s="16">
        <f t="shared" si="46"/>
        <v>-28424</v>
      </c>
    </row>
    <row r="1450" spans="2:25" x14ac:dyDescent="0.2">
      <c r="B1450">
        <v>22945</v>
      </c>
      <c r="T1450" t="s">
        <v>6</v>
      </c>
      <c r="U1450" s="1">
        <f>SUMIFS(Data!E:E,Data!B:B,'DATA PREPPING'!$B$5,Data!A:A,'DATA PREPPING'!$B$18,Data!C:C,'DATA PREPPING'!T1450)</f>
        <v>117365</v>
      </c>
      <c r="W1450" s="15" t="e">
        <f t="shared" si="45"/>
        <v>#DIV/0!</v>
      </c>
      <c r="X1450" s="16">
        <f>AVERAGEIFS(Data!F:F,Data!B:B,'DATA PREPPING'!$B$5,Data!A:A,'DATA PREPPING'!$B$18,Data!C:C,'DATA PREPPING'!T1450)</f>
        <v>26295</v>
      </c>
      <c r="Y1450" s="16">
        <f t="shared" si="46"/>
        <v>-26295</v>
      </c>
    </row>
    <row r="1451" spans="2:25" x14ac:dyDescent="0.2">
      <c r="B1451">
        <v>24733</v>
      </c>
      <c r="T1451" t="s">
        <v>7</v>
      </c>
      <c r="U1451" s="1">
        <f>SUMIFS(Data!E:E,Data!B:B,'DATA PREPPING'!$B$5,Data!A:A,'DATA PREPPING'!$B$18,Data!C:C,'DATA PREPPING'!T1451)</f>
        <v>41103</v>
      </c>
      <c r="W1451" s="15" t="e">
        <f t="shared" si="45"/>
        <v>#DIV/0!</v>
      </c>
      <c r="X1451" s="16">
        <f>AVERAGEIFS(Data!F:F,Data!B:B,'DATA PREPPING'!$B$5,Data!A:A,'DATA PREPPING'!$B$18,Data!C:C,'DATA PREPPING'!T1451)</f>
        <v>22228</v>
      </c>
      <c r="Y1451" s="16">
        <f t="shared" si="46"/>
        <v>-22228</v>
      </c>
    </row>
    <row r="1452" spans="2:25" x14ac:dyDescent="0.2">
      <c r="B1452">
        <v>19677</v>
      </c>
      <c r="T1452" t="s">
        <v>8</v>
      </c>
      <c r="U1452" s="1">
        <f>SUMIFS(Data!E:E,Data!B:B,'DATA PREPPING'!$B$5,Data!A:A,'DATA PREPPING'!$B$18,Data!C:C,'DATA PREPPING'!T1452)</f>
        <v>1007574</v>
      </c>
      <c r="W1452" s="15" t="e">
        <f t="shared" si="45"/>
        <v>#DIV/0!</v>
      </c>
      <c r="X1452" s="16">
        <f>AVERAGEIFS(Data!F:F,Data!B:B,'DATA PREPPING'!$B$5,Data!A:A,'DATA PREPPING'!$B$18,Data!C:C,'DATA PREPPING'!T1452)</f>
        <v>27709</v>
      </c>
      <c r="Y1452" s="16">
        <f t="shared" si="46"/>
        <v>-27709</v>
      </c>
    </row>
    <row r="1453" spans="2:25" x14ac:dyDescent="0.2">
      <c r="B1453">
        <v>18829</v>
      </c>
      <c r="T1453" t="s">
        <v>9</v>
      </c>
      <c r="U1453" s="1">
        <f>SUMIFS(Data!E:E,Data!B:B,'DATA PREPPING'!$B$5,Data!A:A,'DATA PREPPING'!$B$18,Data!C:C,'DATA PREPPING'!T1453)</f>
        <v>414059</v>
      </c>
      <c r="W1453" s="15" t="e">
        <f t="shared" si="45"/>
        <v>#DIV/0!</v>
      </c>
      <c r="X1453" s="16">
        <f>AVERAGEIFS(Data!F:F,Data!B:B,'DATA PREPPING'!$B$5,Data!A:A,'DATA PREPPING'!$B$18,Data!C:C,'DATA PREPPING'!T1453)</f>
        <v>22009</v>
      </c>
      <c r="Y1453" s="16">
        <f t="shared" si="46"/>
        <v>-22009</v>
      </c>
    </row>
    <row r="1454" spans="2:25" x14ac:dyDescent="0.2">
      <c r="B1454">
        <v>23771</v>
      </c>
      <c r="T1454" t="s">
        <v>10</v>
      </c>
      <c r="U1454" s="1">
        <f>SUMIFS(Data!E:E,Data!B:B,'DATA PREPPING'!$B$5,Data!A:A,'DATA PREPPING'!$B$18,Data!C:C,'DATA PREPPING'!T1454)</f>
        <v>74574</v>
      </c>
      <c r="W1454" s="15" t="e">
        <f t="shared" si="45"/>
        <v>#DIV/0!</v>
      </c>
      <c r="X1454" s="16">
        <f>AVERAGEIFS(Data!F:F,Data!B:B,'DATA PREPPING'!$B$5,Data!A:A,'DATA PREPPING'!$B$18,Data!C:C,'DATA PREPPING'!T1454)</f>
        <v>18637</v>
      </c>
      <c r="Y1454" s="16">
        <f t="shared" si="46"/>
        <v>-18637</v>
      </c>
    </row>
    <row r="1455" spans="2:25" x14ac:dyDescent="0.2">
      <c r="B1455">
        <v>23001</v>
      </c>
      <c r="T1455" t="s">
        <v>11</v>
      </c>
      <c r="U1455" s="1">
        <f>SUMIFS(Data!E:E,Data!B:B,'DATA PREPPING'!$B$5,Data!A:A,'DATA PREPPING'!$B$18,Data!C:C,'DATA PREPPING'!T1455)</f>
        <v>462216</v>
      </c>
      <c r="W1455" s="15" t="e">
        <f t="shared" si="45"/>
        <v>#DIV/0!</v>
      </c>
      <c r="X1455" s="16">
        <f>AVERAGEIFS(Data!F:F,Data!B:B,'DATA PREPPING'!$B$5,Data!A:A,'DATA PREPPING'!$B$18,Data!C:C,'DATA PREPPING'!T1455)</f>
        <v>25054</v>
      </c>
      <c r="Y1455" s="16">
        <f t="shared" si="46"/>
        <v>-25054</v>
      </c>
    </row>
    <row r="1456" spans="2:25" x14ac:dyDescent="0.2">
      <c r="B1456">
        <v>21580</v>
      </c>
      <c r="T1456" t="s">
        <v>12</v>
      </c>
      <c r="U1456" s="1">
        <f>SUMIFS(Data!E:E,Data!B:B,'DATA PREPPING'!$B$5,Data!A:A,'DATA PREPPING'!$B$18,Data!C:C,'DATA PREPPING'!T1456)</f>
        <v>263892</v>
      </c>
      <c r="W1456" s="15" t="e">
        <f t="shared" si="45"/>
        <v>#DIV/0!</v>
      </c>
      <c r="X1456" s="16">
        <f>AVERAGEIFS(Data!F:F,Data!B:B,'DATA PREPPING'!$B$5,Data!A:A,'DATA PREPPING'!$B$18,Data!C:C,'DATA PREPPING'!T1456)</f>
        <v>20493</v>
      </c>
      <c r="Y1456" s="16">
        <f t="shared" si="46"/>
        <v>-20493</v>
      </c>
    </row>
    <row r="1457" spans="2:25" x14ac:dyDescent="0.2">
      <c r="B1457">
        <v>26068</v>
      </c>
      <c r="T1457" t="s">
        <v>13</v>
      </c>
      <c r="U1457" s="1">
        <f>SUMIFS(Data!E:E,Data!B:B,'DATA PREPPING'!$B$5,Data!A:A,'DATA PREPPING'!$B$18,Data!C:C,'DATA PREPPING'!T1457)</f>
        <v>118383</v>
      </c>
      <c r="W1457" s="15" t="e">
        <f t="shared" si="45"/>
        <v>#DIV/0!</v>
      </c>
      <c r="X1457" s="16">
        <f>AVERAGEIFS(Data!F:F,Data!B:B,'DATA PREPPING'!$B$5,Data!A:A,'DATA PREPPING'!$B$18,Data!C:C,'DATA PREPPING'!T1457)</f>
        <v>18002</v>
      </c>
      <c r="Y1457" s="16">
        <f t="shared" si="46"/>
        <v>-18002</v>
      </c>
    </row>
    <row r="1458" spans="2:25" x14ac:dyDescent="0.2">
      <c r="B1458">
        <v>22634</v>
      </c>
      <c r="T1458" t="s">
        <v>14</v>
      </c>
      <c r="U1458" s="1">
        <f>SUMIFS(Data!E:E,Data!B:B,'DATA PREPPING'!$B$5,Data!A:A,'DATA PREPPING'!$B$18,Data!C:C,'DATA PREPPING'!T1458)</f>
        <v>110526</v>
      </c>
      <c r="W1458" s="15" t="e">
        <f t="shared" si="45"/>
        <v>#DIV/0!</v>
      </c>
      <c r="X1458" s="16">
        <f>AVERAGEIFS(Data!F:F,Data!B:B,'DATA PREPPING'!$B$5,Data!A:A,'DATA PREPPING'!$B$18,Data!C:C,'DATA PREPPING'!T1458)</f>
        <v>18088</v>
      </c>
      <c r="Y1458" s="16">
        <f t="shared" si="46"/>
        <v>-18088</v>
      </c>
    </row>
    <row r="1459" spans="2:25" x14ac:dyDescent="0.2">
      <c r="B1459">
        <v>26657</v>
      </c>
      <c r="T1459" t="s">
        <v>15</v>
      </c>
      <c r="U1459" s="1">
        <f>SUMIFS(Data!E:E,Data!B:B,'DATA PREPPING'!$B$5,Data!A:A,'DATA PREPPING'!$B$18,Data!C:C,'DATA PREPPING'!T1459)</f>
        <v>165335</v>
      </c>
      <c r="W1459" s="15" t="e">
        <f t="shared" si="45"/>
        <v>#DIV/0!</v>
      </c>
      <c r="X1459" s="16">
        <f>AVERAGEIFS(Data!F:F,Data!B:B,'DATA PREPPING'!$B$5,Data!A:A,'DATA PREPPING'!$B$18,Data!C:C,'DATA PREPPING'!T1459)</f>
        <v>19522</v>
      </c>
      <c r="Y1459" s="16">
        <f t="shared" si="46"/>
        <v>-19522</v>
      </c>
    </row>
    <row r="1460" spans="2:25" x14ac:dyDescent="0.2">
      <c r="B1460">
        <v>18945</v>
      </c>
      <c r="T1460" t="s">
        <v>16</v>
      </c>
      <c r="U1460" s="1">
        <f>SUMIFS(Data!E:E,Data!B:B,'DATA PREPPING'!$B$5,Data!A:A,'DATA PREPPING'!$B$18,Data!C:C,'DATA PREPPING'!T1460)</f>
        <v>188383</v>
      </c>
      <c r="W1460" s="15" t="e">
        <f t="shared" si="45"/>
        <v>#DIV/0!</v>
      </c>
      <c r="X1460" s="16">
        <f>AVERAGEIFS(Data!F:F,Data!B:B,'DATA PREPPING'!$B$5,Data!A:A,'DATA PREPPING'!$B$18,Data!C:C,'DATA PREPPING'!T1460)</f>
        <v>22216</v>
      </c>
      <c r="Y1460" s="16">
        <f t="shared" si="46"/>
        <v>-22216</v>
      </c>
    </row>
    <row r="1461" spans="2:25" x14ac:dyDescent="0.2">
      <c r="B1461">
        <v>19473</v>
      </c>
      <c r="T1461" t="s">
        <v>17</v>
      </c>
      <c r="U1461" s="1">
        <f>SUMIFS(Data!E:E,Data!B:B,'DATA PREPPING'!$B$5,Data!A:A,'DATA PREPPING'!$B$18,Data!C:C,'DATA PREPPING'!T1461)</f>
        <v>51781</v>
      </c>
      <c r="W1461" s="15" t="e">
        <f t="shared" si="45"/>
        <v>#DIV/0!</v>
      </c>
      <c r="X1461" s="16">
        <f>AVERAGEIFS(Data!F:F,Data!B:B,'DATA PREPPING'!$B$5,Data!A:A,'DATA PREPPING'!$B$18,Data!C:C,'DATA PREPPING'!T1461)</f>
        <v>25112</v>
      </c>
      <c r="Y1461" s="16">
        <f t="shared" si="46"/>
        <v>-25112</v>
      </c>
    </row>
    <row r="1462" spans="2:25" x14ac:dyDescent="0.2">
      <c r="B1462">
        <v>23041</v>
      </c>
      <c r="T1462" t="s">
        <v>18</v>
      </c>
      <c r="U1462" s="1">
        <f>SUMIFS(Data!E:E,Data!B:B,'DATA PREPPING'!$B$5,Data!A:A,'DATA PREPPING'!$B$18,Data!C:C,'DATA PREPPING'!T1462)</f>
        <v>210848</v>
      </c>
      <c r="W1462" s="15" t="e">
        <f t="shared" si="45"/>
        <v>#DIV/0!</v>
      </c>
      <c r="X1462" s="16">
        <f>AVERAGEIFS(Data!F:F,Data!B:B,'DATA PREPPING'!$B$5,Data!A:A,'DATA PREPPING'!$B$18,Data!C:C,'DATA PREPPING'!T1462)</f>
        <v>26383</v>
      </c>
      <c r="Y1462" s="16">
        <f t="shared" si="46"/>
        <v>-26383</v>
      </c>
    </row>
    <row r="1463" spans="2:25" x14ac:dyDescent="0.2">
      <c r="B1463">
        <v>18554</v>
      </c>
      <c r="T1463" t="s">
        <v>19</v>
      </c>
      <c r="U1463" s="1">
        <f>SUMIFS(Data!E:E,Data!B:B,'DATA PREPPING'!$B$5,Data!A:A,'DATA PREPPING'!$B$18,Data!C:C,'DATA PREPPING'!T1463)</f>
        <v>262049</v>
      </c>
      <c r="W1463" s="15" t="e">
        <f t="shared" si="45"/>
        <v>#DIV/0!</v>
      </c>
      <c r="X1463" s="16">
        <f>AVERAGEIFS(Data!F:F,Data!B:B,'DATA PREPPING'!$B$5,Data!A:A,'DATA PREPPING'!$B$18,Data!C:C,'DATA PREPPING'!T1463)</f>
        <v>30457</v>
      </c>
      <c r="Y1463" s="16">
        <f t="shared" si="46"/>
        <v>-30457</v>
      </c>
    </row>
    <row r="1464" spans="2:25" x14ac:dyDescent="0.2">
      <c r="B1464">
        <v>26810</v>
      </c>
      <c r="T1464" t="s">
        <v>20</v>
      </c>
      <c r="U1464" s="1">
        <f>SUMIFS(Data!E:E,Data!B:B,'DATA PREPPING'!$B$5,Data!A:A,'DATA PREPPING'!$B$18,Data!C:C,'DATA PREPPING'!T1464)</f>
        <v>323435</v>
      </c>
      <c r="W1464" s="15" t="e">
        <f t="shared" si="45"/>
        <v>#DIV/0!</v>
      </c>
      <c r="X1464" s="16">
        <f>AVERAGEIFS(Data!F:F,Data!B:B,'DATA PREPPING'!$B$5,Data!A:A,'DATA PREPPING'!$B$18,Data!C:C,'DATA PREPPING'!T1464)</f>
        <v>22254</v>
      </c>
      <c r="Y1464" s="16">
        <f t="shared" si="46"/>
        <v>-22254</v>
      </c>
    </row>
    <row r="1465" spans="2:25" x14ac:dyDescent="0.2">
      <c r="B1465">
        <v>18414</v>
      </c>
      <c r="T1465" t="s">
        <v>21</v>
      </c>
      <c r="U1465" s="1">
        <f>SUMIFS(Data!E:E,Data!B:B,'DATA PREPPING'!$B$5,Data!A:A,'DATA PREPPING'!$B$18,Data!C:C,'DATA PREPPING'!T1465)</f>
        <v>204519</v>
      </c>
      <c r="W1465" s="15" t="e">
        <f t="shared" si="45"/>
        <v>#DIV/0!</v>
      </c>
      <c r="X1465" s="16">
        <f>AVERAGEIFS(Data!F:F,Data!B:B,'DATA PREPPING'!$B$5,Data!A:A,'DATA PREPPING'!$B$18,Data!C:C,'DATA PREPPING'!T1465)</f>
        <v>24167</v>
      </c>
      <c r="Y1465" s="16">
        <f t="shared" si="46"/>
        <v>-24167</v>
      </c>
    </row>
    <row r="1466" spans="2:25" x14ac:dyDescent="0.2">
      <c r="B1466">
        <v>36090</v>
      </c>
      <c r="T1466" t="s">
        <v>22</v>
      </c>
      <c r="U1466" s="1">
        <f>SUMIFS(Data!E:E,Data!B:B,'DATA PREPPING'!$B$5,Data!A:A,'DATA PREPPING'!$B$18,Data!C:C,'DATA PREPPING'!T1466)</f>
        <v>118107</v>
      </c>
      <c r="W1466" s="15" t="e">
        <f t="shared" si="45"/>
        <v>#DIV/0!</v>
      </c>
      <c r="X1466" s="16">
        <f>AVERAGEIFS(Data!F:F,Data!B:B,'DATA PREPPING'!$B$5,Data!A:A,'DATA PREPPING'!$B$18,Data!C:C,'DATA PREPPING'!T1466)</f>
        <v>18380</v>
      </c>
      <c r="Y1466" s="16">
        <f t="shared" si="46"/>
        <v>-18380</v>
      </c>
    </row>
    <row r="1467" spans="2:25" x14ac:dyDescent="0.2">
      <c r="B1467">
        <v>28424</v>
      </c>
      <c r="T1467" t="s">
        <v>23</v>
      </c>
      <c r="U1467" s="1">
        <f>SUMIFS(Data!E:E,Data!B:B,'DATA PREPPING'!$B$5,Data!A:A,'DATA PREPPING'!$B$18,Data!C:C,'DATA PREPPING'!T1467)</f>
        <v>253244</v>
      </c>
      <c r="W1467" s="15" t="e">
        <f t="shared" si="45"/>
        <v>#DIV/0!</v>
      </c>
      <c r="X1467" s="16">
        <f>AVERAGEIFS(Data!F:F,Data!B:B,'DATA PREPPING'!$B$5,Data!A:A,'DATA PREPPING'!$B$18,Data!C:C,'DATA PREPPING'!T1467)</f>
        <v>22154</v>
      </c>
      <c r="Y1467" s="16">
        <f t="shared" si="46"/>
        <v>-22154</v>
      </c>
    </row>
    <row r="1468" spans="2:25" x14ac:dyDescent="0.2">
      <c r="B1468">
        <v>26295</v>
      </c>
      <c r="T1468" t="s">
        <v>24</v>
      </c>
      <c r="U1468" s="1">
        <f>SUMIFS(Data!E:E,Data!B:B,'DATA PREPPING'!$B$5,Data!A:A,'DATA PREPPING'!$B$18,Data!C:C,'DATA PREPPING'!T1468)</f>
        <v>58811</v>
      </c>
      <c r="W1468" s="15" t="e">
        <f t="shared" si="45"/>
        <v>#DIV/0!</v>
      </c>
      <c r="X1468" s="16">
        <f>AVERAGEIFS(Data!F:F,Data!B:B,'DATA PREPPING'!$B$5,Data!A:A,'DATA PREPPING'!$B$18,Data!C:C,'DATA PREPPING'!T1468)</f>
        <v>21078</v>
      </c>
      <c r="Y1468" s="16">
        <f t="shared" si="46"/>
        <v>-21078</v>
      </c>
    </row>
    <row r="1469" spans="2:25" x14ac:dyDescent="0.2">
      <c r="B1469">
        <v>22228</v>
      </c>
      <c r="T1469" t="s">
        <v>25</v>
      </c>
      <c r="U1469" s="1">
        <f>SUMIFS(Data!E:E,Data!B:B,'DATA PREPPING'!$B$5,Data!A:A,'DATA PREPPING'!$B$18,Data!C:C,'DATA PREPPING'!T1469)</f>
        <v>79529</v>
      </c>
      <c r="W1469" s="15" t="e">
        <f t="shared" si="45"/>
        <v>#DIV/0!</v>
      </c>
      <c r="X1469" s="16">
        <f>AVERAGEIFS(Data!F:F,Data!B:B,'DATA PREPPING'!$B$5,Data!A:A,'DATA PREPPING'!$B$18,Data!C:C,'DATA PREPPING'!T1469)</f>
        <v>18131</v>
      </c>
      <c r="Y1469" s="16">
        <f t="shared" si="46"/>
        <v>-18131</v>
      </c>
    </row>
    <row r="1470" spans="2:25" x14ac:dyDescent="0.2">
      <c r="B1470">
        <v>27709</v>
      </c>
      <c r="T1470" t="s">
        <v>26</v>
      </c>
      <c r="U1470" s="1">
        <f>SUMIFS(Data!E:E,Data!B:B,'DATA PREPPING'!$B$5,Data!A:A,'DATA PREPPING'!$B$18,Data!C:C,'DATA PREPPING'!T1470)</f>
        <v>255447</v>
      </c>
      <c r="W1470" s="15" t="e">
        <f t="shared" si="45"/>
        <v>#DIV/0!</v>
      </c>
      <c r="X1470" s="16">
        <f>AVERAGEIFS(Data!F:F,Data!B:B,'DATA PREPPING'!$B$5,Data!A:A,'DATA PREPPING'!$B$18,Data!C:C,'DATA PREPPING'!T1470)</f>
        <v>34061</v>
      </c>
      <c r="Y1470" s="16">
        <f t="shared" si="46"/>
        <v>-34061</v>
      </c>
    </row>
    <row r="1471" spans="2:25" x14ac:dyDescent="0.2">
      <c r="B1471">
        <v>22009</v>
      </c>
      <c r="T1471" t="s">
        <v>27</v>
      </c>
      <c r="U1471" s="1">
        <f>SUMIFS(Data!E:E,Data!B:B,'DATA PREPPING'!$B$5,Data!A:A,'DATA PREPPING'!$B$18,Data!C:C,'DATA PREPPING'!T1471)</f>
        <v>57132</v>
      </c>
      <c r="W1471" s="15" t="e">
        <f t="shared" si="45"/>
        <v>#DIV/0!</v>
      </c>
      <c r="X1471" s="16">
        <f>AVERAGEIFS(Data!F:F,Data!B:B,'DATA PREPPING'!$B$5,Data!A:A,'DATA PREPPING'!$B$18,Data!C:C,'DATA PREPPING'!T1471)</f>
        <v>24729</v>
      </c>
      <c r="Y1471" s="16">
        <f t="shared" si="46"/>
        <v>-24729</v>
      </c>
    </row>
    <row r="1472" spans="2:25" x14ac:dyDescent="0.2">
      <c r="B1472">
        <v>18637</v>
      </c>
      <c r="T1472" t="s">
        <v>28</v>
      </c>
      <c r="U1472" s="1">
        <f>SUMIFS(Data!E:E,Data!B:B,'DATA PREPPING'!$B$5,Data!A:A,'DATA PREPPING'!$B$18,Data!C:C,'DATA PREPPING'!T1472)</f>
        <v>281546</v>
      </c>
      <c r="W1472" s="15" t="e">
        <f t="shared" si="45"/>
        <v>#DIV/0!</v>
      </c>
      <c r="X1472" s="16">
        <f>AVERAGEIFS(Data!F:F,Data!B:B,'DATA PREPPING'!$B$5,Data!A:A,'DATA PREPPING'!$B$18,Data!C:C,'DATA PREPPING'!T1472)</f>
        <v>28639</v>
      </c>
      <c r="Y1472" s="16">
        <f t="shared" si="46"/>
        <v>-28639</v>
      </c>
    </row>
    <row r="1473" spans="2:25" x14ac:dyDescent="0.2">
      <c r="B1473">
        <v>25054</v>
      </c>
      <c r="T1473" t="s">
        <v>29</v>
      </c>
      <c r="U1473" s="1">
        <f>SUMIFS(Data!E:E,Data!B:B,'DATA PREPPING'!$B$5,Data!A:A,'DATA PREPPING'!$B$18,Data!C:C,'DATA PREPPING'!T1473)</f>
        <v>78539</v>
      </c>
      <c r="W1473" s="15" t="e">
        <f t="shared" si="45"/>
        <v>#DIV/0!</v>
      </c>
      <c r="X1473" s="16">
        <f>AVERAGEIFS(Data!F:F,Data!B:B,'DATA PREPPING'!$B$5,Data!A:A,'DATA PREPPING'!$B$18,Data!C:C,'DATA PREPPING'!T1473)</f>
        <v>19988</v>
      </c>
      <c r="Y1473" s="16">
        <f t="shared" si="46"/>
        <v>-19988</v>
      </c>
    </row>
    <row r="1474" spans="2:25" x14ac:dyDescent="0.2">
      <c r="B1474">
        <v>20493</v>
      </c>
      <c r="T1474" t="s">
        <v>30</v>
      </c>
      <c r="U1474" s="1">
        <f>SUMIFS(Data!E:E,Data!B:B,'DATA PREPPING'!$B$5,Data!A:A,'DATA PREPPING'!$B$18,Data!C:C,'DATA PREPPING'!T1474)</f>
        <v>632760</v>
      </c>
      <c r="W1474" s="15" t="e">
        <f t="shared" si="45"/>
        <v>#DIV/0!</v>
      </c>
      <c r="X1474" s="16">
        <f>AVERAGEIFS(Data!F:F,Data!B:B,'DATA PREPPING'!$B$5,Data!A:A,'DATA PREPPING'!$B$18,Data!C:C,'DATA PREPPING'!T1474)</f>
        <v>36986</v>
      </c>
      <c r="Y1474" s="16">
        <f t="shared" si="46"/>
        <v>-36986</v>
      </c>
    </row>
    <row r="1475" spans="2:25" x14ac:dyDescent="0.2">
      <c r="B1475">
        <v>18002</v>
      </c>
      <c r="T1475" t="s">
        <v>31</v>
      </c>
      <c r="U1475" s="1">
        <f>SUMIFS(Data!E:E,Data!B:B,'DATA PREPPING'!$B$5,Data!A:A,'DATA PREPPING'!$B$18,Data!C:C,'DATA PREPPING'!T1475)</f>
        <v>420420</v>
      </c>
      <c r="W1475" s="15" t="e">
        <f t="shared" si="45"/>
        <v>#DIV/0!</v>
      </c>
      <c r="X1475" s="16">
        <f>AVERAGEIFS(Data!F:F,Data!B:B,'DATA PREPPING'!$B$5,Data!A:A,'DATA PREPPING'!$B$18,Data!C:C,'DATA PREPPING'!T1475)</f>
        <v>21462</v>
      </c>
      <c r="Y1475" s="16">
        <f t="shared" si="46"/>
        <v>-21462</v>
      </c>
    </row>
    <row r="1476" spans="2:25" x14ac:dyDescent="0.2">
      <c r="B1476">
        <v>18088</v>
      </c>
      <c r="T1476" t="s">
        <v>32</v>
      </c>
      <c r="U1476" s="1">
        <f>SUMIFS(Data!E:E,Data!B:B,'DATA PREPPING'!$B$5,Data!A:A,'DATA PREPPING'!$B$18,Data!C:C,'DATA PREPPING'!T1476)</f>
        <v>34228</v>
      </c>
      <c r="W1476" s="15" t="e">
        <f t="shared" si="45"/>
        <v>#DIV/0!</v>
      </c>
      <c r="X1476" s="16">
        <f>AVERAGEIFS(Data!F:F,Data!B:B,'DATA PREPPING'!$B$5,Data!A:A,'DATA PREPPING'!$B$18,Data!C:C,'DATA PREPPING'!T1476)</f>
        <v>19193</v>
      </c>
      <c r="Y1476" s="16">
        <f t="shared" si="46"/>
        <v>-19193</v>
      </c>
    </row>
    <row r="1477" spans="2:25" x14ac:dyDescent="0.2">
      <c r="B1477">
        <v>19522</v>
      </c>
      <c r="T1477" t="s">
        <v>33</v>
      </c>
      <c r="U1477" s="1">
        <f>SUMIFS(Data!E:E,Data!B:B,'DATA PREPPING'!$B$5,Data!A:A,'DATA PREPPING'!$B$18,Data!C:C,'DATA PREPPING'!T1477)</f>
        <v>466069</v>
      </c>
      <c r="W1477" s="15" t="e">
        <f t="shared" si="45"/>
        <v>#DIV/0!</v>
      </c>
      <c r="X1477" s="16">
        <f>AVERAGEIFS(Data!F:F,Data!B:B,'DATA PREPPING'!$B$5,Data!A:A,'DATA PREPPING'!$B$18,Data!C:C,'DATA PREPPING'!T1477)</f>
        <v>21027</v>
      </c>
      <c r="Y1477" s="16">
        <f t="shared" si="46"/>
        <v>-21027</v>
      </c>
    </row>
    <row r="1478" spans="2:25" x14ac:dyDescent="0.2">
      <c r="B1478">
        <v>22216</v>
      </c>
      <c r="T1478" t="s">
        <v>34</v>
      </c>
      <c r="U1478" s="1">
        <f>SUMIFS(Data!E:E,Data!B:B,'DATA PREPPING'!$B$5,Data!A:A,'DATA PREPPING'!$B$18,Data!C:C,'DATA PREPPING'!T1478)</f>
        <v>156230</v>
      </c>
      <c r="W1478" s="15" t="e">
        <f t="shared" ref="W1478:W1541" si="47">U1478/V1478*1000</f>
        <v>#DIV/0!</v>
      </c>
      <c r="X1478" s="16">
        <f>AVERAGEIFS(Data!F:F,Data!B:B,'DATA PREPPING'!$B$5,Data!A:A,'DATA PREPPING'!$B$18,Data!C:C,'DATA PREPPING'!T1478)</f>
        <v>19310</v>
      </c>
      <c r="Y1478" s="16">
        <f t="shared" ref="Y1478:Y1541" si="48">IF($Y$4=$X$4,-X1478,W1478)</f>
        <v>-19310</v>
      </c>
    </row>
    <row r="1479" spans="2:25" x14ac:dyDescent="0.2">
      <c r="B1479">
        <v>25112</v>
      </c>
      <c r="T1479" t="s">
        <v>35</v>
      </c>
      <c r="U1479" s="1">
        <f>SUMIFS(Data!E:E,Data!B:B,'DATA PREPPING'!$B$5,Data!A:A,'DATA PREPPING'!$B$18,Data!C:C,'DATA PREPPING'!T1479)</f>
        <v>161570</v>
      </c>
      <c r="W1479" s="15" t="e">
        <f t="shared" si="47"/>
        <v>#DIV/0!</v>
      </c>
      <c r="X1479" s="16">
        <f>AVERAGEIFS(Data!F:F,Data!B:B,'DATA PREPPING'!$B$5,Data!A:A,'DATA PREPPING'!$B$18,Data!C:C,'DATA PREPPING'!T1479)</f>
        <v>24338</v>
      </c>
      <c r="Y1479" s="16">
        <f t="shared" si="48"/>
        <v>-24338</v>
      </c>
    </row>
    <row r="1480" spans="2:25" x14ac:dyDescent="0.2">
      <c r="B1480">
        <v>26383</v>
      </c>
      <c r="T1480" t="s">
        <v>36</v>
      </c>
      <c r="U1480" s="1">
        <f>SUMIFS(Data!E:E,Data!B:B,'DATA PREPPING'!$B$5,Data!A:A,'DATA PREPPING'!$B$18,Data!C:C,'DATA PREPPING'!T1480)</f>
        <v>424092</v>
      </c>
      <c r="W1480" s="15" t="e">
        <f t="shared" si="47"/>
        <v>#DIV/0!</v>
      </c>
      <c r="X1480" s="16">
        <f>AVERAGEIFS(Data!F:F,Data!B:B,'DATA PREPPING'!$B$5,Data!A:A,'DATA PREPPING'!$B$18,Data!C:C,'DATA PREPPING'!T1480)</f>
        <v>22945</v>
      </c>
      <c r="Y1480" s="16">
        <f t="shared" si="48"/>
        <v>-22945</v>
      </c>
    </row>
    <row r="1481" spans="2:25" x14ac:dyDescent="0.2">
      <c r="B1481">
        <v>30457</v>
      </c>
      <c r="T1481" t="s">
        <v>38</v>
      </c>
      <c r="U1481" s="1">
        <f>SUMIFS(Data!E:E,Data!B:B,'DATA PREPPING'!$B$5,Data!A:A,'DATA PREPPING'!$B$18,Data!C:C,'DATA PREPPING'!T1481)</f>
        <v>226959</v>
      </c>
      <c r="W1481" s="15" t="e">
        <f t="shared" si="47"/>
        <v>#DIV/0!</v>
      </c>
      <c r="X1481" s="16">
        <f>AVERAGEIFS(Data!F:F,Data!B:B,'DATA PREPPING'!$B$5,Data!A:A,'DATA PREPPING'!$B$18,Data!C:C,'DATA PREPPING'!T1481)</f>
        <v>19677</v>
      </c>
      <c r="Y1481" s="16">
        <f t="shared" si="48"/>
        <v>-19677</v>
      </c>
    </row>
    <row r="1482" spans="2:25" x14ac:dyDescent="0.2">
      <c r="B1482">
        <v>22254</v>
      </c>
      <c r="T1482" t="s">
        <v>39</v>
      </c>
      <c r="U1482" s="1">
        <f>SUMIFS(Data!E:E,Data!B:B,'DATA PREPPING'!$B$5,Data!A:A,'DATA PREPPING'!$B$18,Data!C:C,'DATA PREPPING'!T1482)</f>
        <v>41000</v>
      </c>
      <c r="W1482" s="15" t="e">
        <f t="shared" si="47"/>
        <v>#DIV/0!</v>
      </c>
      <c r="X1482" s="16">
        <f>AVERAGEIFS(Data!F:F,Data!B:B,'DATA PREPPING'!$B$5,Data!A:A,'DATA PREPPING'!$B$18,Data!C:C,'DATA PREPPING'!T1482)</f>
        <v>18829</v>
      </c>
      <c r="Y1482" s="16">
        <f t="shared" si="48"/>
        <v>-18829</v>
      </c>
    </row>
    <row r="1483" spans="2:25" x14ac:dyDescent="0.2">
      <c r="B1483">
        <v>24167</v>
      </c>
      <c r="T1483" t="s">
        <v>40</v>
      </c>
      <c r="U1483" s="1">
        <f>SUMIFS(Data!E:E,Data!B:B,'DATA PREPPING'!$B$5,Data!A:A,'DATA PREPPING'!$B$18,Data!C:C,'DATA PREPPING'!T1483)</f>
        <v>293033</v>
      </c>
      <c r="W1483" s="15" t="e">
        <f t="shared" si="47"/>
        <v>#DIV/0!</v>
      </c>
      <c r="X1483" s="16">
        <f>AVERAGEIFS(Data!F:F,Data!B:B,'DATA PREPPING'!$B$5,Data!A:A,'DATA PREPPING'!$B$18,Data!C:C,'DATA PREPPING'!T1483)</f>
        <v>23771</v>
      </c>
      <c r="Y1483" s="16">
        <f t="shared" si="48"/>
        <v>-23771</v>
      </c>
    </row>
    <row r="1484" spans="2:25" x14ac:dyDescent="0.2">
      <c r="B1484">
        <v>18380</v>
      </c>
      <c r="T1484" t="s">
        <v>41</v>
      </c>
      <c r="U1484" s="1">
        <f>SUMIFS(Data!E:E,Data!B:B,'DATA PREPPING'!$B$5,Data!A:A,'DATA PREPPING'!$B$18,Data!C:C,'DATA PREPPING'!T1484)</f>
        <v>1178456</v>
      </c>
      <c r="W1484" s="15" t="e">
        <f t="shared" si="47"/>
        <v>#DIV/0!</v>
      </c>
      <c r="X1484" s="16">
        <f>AVERAGEIFS(Data!F:F,Data!B:B,'DATA PREPPING'!$B$5,Data!A:A,'DATA PREPPING'!$B$18,Data!C:C,'DATA PREPPING'!T1484)</f>
        <v>23001</v>
      </c>
      <c r="Y1484" s="16">
        <f t="shared" si="48"/>
        <v>-23001</v>
      </c>
    </row>
    <row r="1485" spans="2:25" x14ac:dyDescent="0.2">
      <c r="B1485">
        <v>22154</v>
      </c>
      <c r="T1485" t="s">
        <v>42</v>
      </c>
      <c r="U1485" s="1">
        <f>SUMIFS(Data!E:E,Data!B:B,'DATA PREPPING'!$B$5,Data!A:A,'DATA PREPPING'!$B$18,Data!C:C,'DATA PREPPING'!T1485)</f>
        <v>133375</v>
      </c>
      <c r="W1485" s="15" t="e">
        <f t="shared" si="47"/>
        <v>#DIV/0!</v>
      </c>
      <c r="X1485" s="16">
        <f>AVERAGEIFS(Data!F:F,Data!B:B,'DATA PREPPING'!$B$5,Data!A:A,'DATA PREPPING'!$B$18,Data!C:C,'DATA PREPPING'!T1485)</f>
        <v>21580</v>
      </c>
      <c r="Y1485" s="16">
        <f t="shared" si="48"/>
        <v>-21580</v>
      </c>
    </row>
    <row r="1486" spans="2:25" x14ac:dyDescent="0.2">
      <c r="B1486">
        <v>21078</v>
      </c>
      <c r="T1486" t="s">
        <v>43</v>
      </c>
      <c r="U1486" s="1">
        <f>SUMIFS(Data!E:E,Data!B:B,'DATA PREPPING'!$B$5,Data!A:A,'DATA PREPPING'!$B$18,Data!C:C,'DATA PREPPING'!T1486)</f>
        <v>25985</v>
      </c>
      <c r="W1486" s="15" t="e">
        <f t="shared" si="47"/>
        <v>#DIV/0!</v>
      </c>
      <c r="X1486" s="16">
        <f>AVERAGEIFS(Data!F:F,Data!B:B,'DATA PREPPING'!$B$5,Data!A:A,'DATA PREPPING'!$B$18,Data!C:C,'DATA PREPPING'!T1486)</f>
        <v>26068</v>
      </c>
      <c r="Y1486" s="16">
        <f t="shared" si="48"/>
        <v>-26068</v>
      </c>
    </row>
    <row r="1487" spans="2:25" x14ac:dyDescent="0.2">
      <c r="B1487">
        <v>18131</v>
      </c>
      <c r="T1487" t="s">
        <v>44</v>
      </c>
      <c r="U1487" s="1">
        <f>SUMIFS(Data!E:E,Data!B:B,'DATA PREPPING'!$B$5,Data!A:A,'DATA PREPPING'!$B$18,Data!C:C,'DATA PREPPING'!T1487)</f>
        <v>322216</v>
      </c>
      <c r="W1487" s="15" t="e">
        <f t="shared" si="47"/>
        <v>#DIV/0!</v>
      </c>
      <c r="X1487" s="16">
        <f>AVERAGEIFS(Data!F:F,Data!B:B,'DATA PREPPING'!$B$5,Data!A:A,'DATA PREPPING'!$B$18,Data!C:C,'DATA PREPPING'!T1487)</f>
        <v>22634</v>
      </c>
      <c r="Y1487" s="16">
        <f t="shared" si="48"/>
        <v>-22634</v>
      </c>
    </row>
    <row r="1488" spans="2:25" x14ac:dyDescent="0.2">
      <c r="B1488">
        <v>34061</v>
      </c>
      <c r="T1488" t="s">
        <v>45</v>
      </c>
      <c r="U1488" s="1">
        <f>SUMIFS(Data!E:E,Data!B:B,'DATA PREPPING'!$B$5,Data!A:A,'DATA PREPPING'!$B$18,Data!C:C,'DATA PREPPING'!T1488)</f>
        <v>255412</v>
      </c>
      <c r="W1488" s="15" t="e">
        <f t="shared" si="47"/>
        <v>#DIV/0!</v>
      </c>
      <c r="X1488" s="16">
        <f>AVERAGEIFS(Data!F:F,Data!B:B,'DATA PREPPING'!$B$5,Data!A:A,'DATA PREPPING'!$B$18,Data!C:C,'DATA PREPPING'!T1488)</f>
        <v>26657</v>
      </c>
      <c r="Y1488" s="16">
        <f t="shared" si="48"/>
        <v>-26657</v>
      </c>
    </row>
    <row r="1489" spans="2:25" x14ac:dyDescent="0.2">
      <c r="B1489">
        <v>24729</v>
      </c>
      <c r="T1489" t="s">
        <v>46</v>
      </c>
      <c r="U1489" s="1">
        <f>SUMIFS(Data!E:E,Data!B:B,'DATA PREPPING'!$B$5,Data!A:A,'DATA PREPPING'!$B$18,Data!C:C,'DATA PREPPING'!T1489)</f>
        <v>61253</v>
      </c>
      <c r="W1489" s="15" t="e">
        <f t="shared" si="47"/>
        <v>#DIV/0!</v>
      </c>
      <c r="X1489" s="16">
        <f>AVERAGEIFS(Data!F:F,Data!B:B,'DATA PREPPING'!$B$5,Data!A:A,'DATA PREPPING'!$B$18,Data!C:C,'DATA PREPPING'!T1489)</f>
        <v>18945</v>
      </c>
      <c r="Y1489" s="16">
        <f t="shared" si="48"/>
        <v>-18945</v>
      </c>
    </row>
    <row r="1490" spans="2:25" x14ac:dyDescent="0.2">
      <c r="B1490">
        <v>28639</v>
      </c>
      <c r="T1490" t="s">
        <v>47</v>
      </c>
      <c r="U1490" s="1">
        <f>SUMIFS(Data!E:E,Data!B:B,'DATA PREPPING'!$B$5,Data!A:A,'DATA PREPPING'!$B$18,Data!C:C,'DATA PREPPING'!T1490)</f>
        <v>227495</v>
      </c>
      <c r="W1490" s="15" t="e">
        <f t="shared" si="47"/>
        <v>#DIV/0!</v>
      </c>
      <c r="X1490" s="16">
        <f>AVERAGEIFS(Data!F:F,Data!B:B,'DATA PREPPING'!$B$5,Data!A:A,'DATA PREPPING'!$B$18,Data!C:C,'DATA PREPPING'!T1490)</f>
        <v>19473</v>
      </c>
      <c r="Y1490" s="16">
        <f t="shared" si="48"/>
        <v>-19473</v>
      </c>
    </row>
    <row r="1491" spans="2:25" x14ac:dyDescent="0.2">
      <c r="B1491">
        <v>19988</v>
      </c>
      <c r="T1491" t="s">
        <v>48</v>
      </c>
      <c r="U1491" s="1">
        <f>SUMIFS(Data!E:E,Data!B:B,'DATA PREPPING'!$B$5,Data!A:A,'DATA PREPPING'!$B$18,Data!C:C,'DATA PREPPING'!T1491)</f>
        <v>32312</v>
      </c>
      <c r="W1491" s="15" t="e">
        <f t="shared" si="47"/>
        <v>#DIV/0!</v>
      </c>
      <c r="X1491" s="16">
        <f>AVERAGEIFS(Data!F:F,Data!B:B,'DATA PREPPING'!$B$5,Data!A:A,'DATA PREPPING'!$B$18,Data!C:C,'DATA PREPPING'!T1491)</f>
        <v>23041</v>
      </c>
      <c r="Y1491" s="16">
        <f t="shared" si="48"/>
        <v>-23041</v>
      </c>
    </row>
    <row r="1492" spans="2:25" x14ac:dyDescent="0.2">
      <c r="B1492">
        <v>36986</v>
      </c>
      <c r="T1492" t="s">
        <v>1</v>
      </c>
      <c r="U1492" s="1">
        <f>SUMIFS(Data!E:E,Data!B:B,'DATA PREPPING'!$B$5,Data!A:A,'DATA PREPPING'!$B$18,Data!C:C,'DATA PREPPING'!T1492)</f>
        <v>178057</v>
      </c>
      <c r="W1492" s="15" t="e">
        <f t="shared" si="47"/>
        <v>#DIV/0!</v>
      </c>
      <c r="X1492" s="16">
        <f>AVERAGEIFS(Data!F:F,Data!B:B,'DATA PREPPING'!$B$5,Data!A:A,'DATA PREPPING'!$B$18,Data!C:C,'DATA PREPPING'!T1492)</f>
        <v>18554</v>
      </c>
      <c r="Y1492" s="16">
        <f t="shared" si="48"/>
        <v>-18554</v>
      </c>
    </row>
    <row r="1493" spans="2:25" x14ac:dyDescent="0.2">
      <c r="B1493">
        <v>21462</v>
      </c>
      <c r="T1493" t="s">
        <v>2</v>
      </c>
      <c r="U1493" s="1">
        <f>SUMIFS(Data!E:E,Data!B:B,'DATA PREPPING'!$B$5,Data!A:A,'DATA PREPPING'!$B$18,Data!C:C,'DATA PREPPING'!T1493)</f>
        <v>274985</v>
      </c>
      <c r="W1493" s="15" t="e">
        <f t="shared" si="47"/>
        <v>#DIV/0!</v>
      </c>
      <c r="X1493" s="16">
        <f>AVERAGEIFS(Data!F:F,Data!B:B,'DATA PREPPING'!$B$5,Data!A:A,'DATA PREPPING'!$B$18,Data!C:C,'DATA PREPPING'!T1493)</f>
        <v>26810</v>
      </c>
      <c r="Y1493" s="16">
        <f t="shared" si="48"/>
        <v>-26810</v>
      </c>
    </row>
    <row r="1494" spans="2:25" x14ac:dyDescent="0.2">
      <c r="B1494">
        <v>19193</v>
      </c>
      <c r="T1494" t="s">
        <v>3</v>
      </c>
      <c r="U1494" s="1">
        <f>SUMIFS(Data!E:E,Data!B:B,'DATA PREPPING'!$B$5,Data!A:A,'DATA PREPPING'!$B$18,Data!C:C,'DATA PREPPING'!T1494)</f>
        <v>106295</v>
      </c>
      <c r="W1494" s="15" t="e">
        <f t="shared" si="47"/>
        <v>#DIV/0!</v>
      </c>
      <c r="X1494" s="16">
        <f>AVERAGEIFS(Data!F:F,Data!B:B,'DATA PREPPING'!$B$5,Data!A:A,'DATA PREPPING'!$B$18,Data!C:C,'DATA PREPPING'!T1494)</f>
        <v>18414</v>
      </c>
      <c r="Y1494" s="16">
        <f t="shared" si="48"/>
        <v>-18414</v>
      </c>
    </row>
    <row r="1495" spans="2:25" x14ac:dyDescent="0.2">
      <c r="B1495">
        <v>21027</v>
      </c>
      <c r="T1495" t="s">
        <v>4</v>
      </c>
      <c r="U1495" s="1">
        <f>SUMIFS(Data!E:E,Data!B:B,'DATA PREPPING'!$B$5,Data!A:A,'DATA PREPPING'!$B$18,Data!C:C,'DATA PREPPING'!T1495)</f>
        <v>1482600</v>
      </c>
      <c r="W1495" s="15" t="e">
        <f t="shared" si="47"/>
        <v>#DIV/0!</v>
      </c>
      <c r="X1495" s="16">
        <f>AVERAGEIFS(Data!F:F,Data!B:B,'DATA PREPPING'!$B$5,Data!A:A,'DATA PREPPING'!$B$18,Data!C:C,'DATA PREPPING'!T1495)</f>
        <v>36090</v>
      </c>
      <c r="Y1495" s="16">
        <f t="shared" si="48"/>
        <v>-36090</v>
      </c>
    </row>
    <row r="1496" spans="2:25" x14ac:dyDescent="0.2">
      <c r="B1496">
        <v>19310</v>
      </c>
      <c r="T1496" t="s">
        <v>5</v>
      </c>
      <c r="U1496" s="1">
        <f>SUMIFS(Data!E:E,Data!B:B,'DATA PREPPING'!$B$5,Data!A:A,'DATA PREPPING'!$B$18,Data!C:C,'DATA PREPPING'!T1496)</f>
        <v>271680</v>
      </c>
      <c r="W1496" s="15" t="e">
        <f t="shared" si="47"/>
        <v>#DIV/0!</v>
      </c>
      <c r="X1496" s="16">
        <f>AVERAGEIFS(Data!F:F,Data!B:B,'DATA PREPPING'!$B$5,Data!A:A,'DATA PREPPING'!$B$18,Data!C:C,'DATA PREPPING'!T1496)</f>
        <v>28424</v>
      </c>
      <c r="Y1496" s="16">
        <f t="shared" si="48"/>
        <v>-28424</v>
      </c>
    </row>
    <row r="1497" spans="2:25" x14ac:dyDescent="0.2">
      <c r="B1497">
        <v>24338</v>
      </c>
      <c r="T1497" t="s">
        <v>6</v>
      </c>
      <c r="U1497" s="1">
        <f>SUMIFS(Data!E:E,Data!B:B,'DATA PREPPING'!$B$5,Data!A:A,'DATA PREPPING'!$B$18,Data!C:C,'DATA PREPPING'!T1497)</f>
        <v>117365</v>
      </c>
      <c r="W1497" s="15" t="e">
        <f t="shared" si="47"/>
        <v>#DIV/0!</v>
      </c>
      <c r="X1497" s="16">
        <f>AVERAGEIFS(Data!F:F,Data!B:B,'DATA PREPPING'!$B$5,Data!A:A,'DATA PREPPING'!$B$18,Data!C:C,'DATA PREPPING'!T1497)</f>
        <v>26295</v>
      </c>
      <c r="Y1497" s="16">
        <f t="shared" si="48"/>
        <v>-26295</v>
      </c>
    </row>
    <row r="1498" spans="2:25" x14ac:dyDescent="0.2">
      <c r="B1498">
        <v>22945</v>
      </c>
      <c r="T1498" t="s">
        <v>7</v>
      </c>
      <c r="U1498" s="1">
        <f>SUMIFS(Data!E:E,Data!B:B,'DATA PREPPING'!$B$5,Data!A:A,'DATA PREPPING'!$B$18,Data!C:C,'DATA PREPPING'!T1498)</f>
        <v>41103</v>
      </c>
      <c r="W1498" s="15" t="e">
        <f t="shared" si="47"/>
        <v>#DIV/0!</v>
      </c>
      <c r="X1498" s="16">
        <f>AVERAGEIFS(Data!F:F,Data!B:B,'DATA PREPPING'!$B$5,Data!A:A,'DATA PREPPING'!$B$18,Data!C:C,'DATA PREPPING'!T1498)</f>
        <v>22228</v>
      </c>
      <c r="Y1498" s="16">
        <f t="shared" si="48"/>
        <v>-22228</v>
      </c>
    </row>
    <row r="1499" spans="2:25" x14ac:dyDescent="0.2">
      <c r="B1499">
        <v>19677</v>
      </c>
      <c r="T1499" t="s">
        <v>8</v>
      </c>
      <c r="U1499" s="1">
        <f>SUMIFS(Data!E:E,Data!B:B,'DATA PREPPING'!$B$5,Data!A:A,'DATA PREPPING'!$B$18,Data!C:C,'DATA PREPPING'!T1499)</f>
        <v>1007574</v>
      </c>
      <c r="W1499" s="15" t="e">
        <f t="shared" si="47"/>
        <v>#DIV/0!</v>
      </c>
      <c r="X1499" s="16">
        <f>AVERAGEIFS(Data!F:F,Data!B:B,'DATA PREPPING'!$B$5,Data!A:A,'DATA PREPPING'!$B$18,Data!C:C,'DATA PREPPING'!T1499)</f>
        <v>27709</v>
      </c>
      <c r="Y1499" s="16">
        <f t="shared" si="48"/>
        <v>-27709</v>
      </c>
    </row>
    <row r="1500" spans="2:25" x14ac:dyDescent="0.2">
      <c r="B1500">
        <v>18829</v>
      </c>
      <c r="T1500" t="s">
        <v>9</v>
      </c>
      <c r="U1500" s="1">
        <f>SUMIFS(Data!E:E,Data!B:B,'DATA PREPPING'!$B$5,Data!A:A,'DATA PREPPING'!$B$18,Data!C:C,'DATA PREPPING'!T1500)</f>
        <v>414059</v>
      </c>
      <c r="W1500" s="15" t="e">
        <f t="shared" si="47"/>
        <v>#DIV/0!</v>
      </c>
      <c r="X1500" s="16">
        <f>AVERAGEIFS(Data!F:F,Data!B:B,'DATA PREPPING'!$B$5,Data!A:A,'DATA PREPPING'!$B$18,Data!C:C,'DATA PREPPING'!T1500)</f>
        <v>22009</v>
      </c>
      <c r="Y1500" s="16">
        <f t="shared" si="48"/>
        <v>-22009</v>
      </c>
    </row>
    <row r="1501" spans="2:25" x14ac:dyDescent="0.2">
      <c r="B1501">
        <v>23771</v>
      </c>
      <c r="T1501" t="s">
        <v>10</v>
      </c>
      <c r="U1501" s="1">
        <f>SUMIFS(Data!E:E,Data!B:B,'DATA PREPPING'!$B$5,Data!A:A,'DATA PREPPING'!$B$18,Data!C:C,'DATA PREPPING'!T1501)</f>
        <v>74574</v>
      </c>
      <c r="W1501" s="15" t="e">
        <f t="shared" si="47"/>
        <v>#DIV/0!</v>
      </c>
      <c r="X1501" s="16">
        <f>AVERAGEIFS(Data!F:F,Data!B:B,'DATA PREPPING'!$B$5,Data!A:A,'DATA PREPPING'!$B$18,Data!C:C,'DATA PREPPING'!T1501)</f>
        <v>18637</v>
      </c>
      <c r="Y1501" s="16">
        <f t="shared" si="48"/>
        <v>-18637</v>
      </c>
    </row>
    <row r="1502" spans="2:25" x14ac:dyDescent="0.2">
      <c r="B1502">
        <v>23001</v>
      </c>
      <c r="T1502" t="s">
        <v>11</v>
      </c>
      <c r="U1502" s="1">
        <f>SUMIFS(Data!E:E,Data!B:B,'DATA PREPPING'!$B$5,Data!A:A,'DATA PREPPING'!$B$18,Data!C:C,'DATA PREPPING'!T1502)</f>
        <v>462216</v>
      </c>
      <c r="W1502" s="15" t="e">
        <f t="shared" si="47"/>
        <v>#DIV/0!</v>
      </c>
      <c r="X1502" s="16">
        <f>AVERAGEIFS(Data!F:F,Data!B:B,'DATA PREPPING'!$B$5,Data!A:A,'DATA PREPPING'!$B$18,Data!C:C,'DATA PREPPING'!T1502)</f>
        <v>25054</v>
      </c>
      <c r="Y1502" s="16">
        <f t="shared" si="48"/>
        <v>-25054</v>
      </c>
    </row>
    <row r="1503" spans="2:25" x14ac:dyDescent="0.2">
      <c r="B1503">
        <v>21580</v>
      </c>
      <c r="T1503" t="s">
        <v>12</v>
      </c>
      <c r="U1503" s="1">
        <f>SUMIFS(Data!E:E,Data!B:B,'DATA PREPPING'!$B$5,Data!A:A,'DATA PREPPING'!$B$18,Data!C:C,'DATA PREPPING'!T1503)</f>
        <v>263892</v>
      </c>
      <c r="W1503" s="15" t="e">
        <f t="shared" si="47"/>
        <v>#DIV/0!</v>
      </c>
      <c r="X1503" s="16">
        <f>AVERAGEIFS(Data!F:F,Data!B:B,'DATA PREPPING'!$B$5,Data!A:A,'DATA PREPPING'!$B$18,Data!C:C,'DATA PREPPING'!T1503)</f>
        <v>20493</v>
      </c>
      <c r="Y1503" s="16">
        <f t="shared" si="48"/>
        <v>-20493</v>
      </c>
    </row>
    <row r="1504" spans="2:25" x14ac:dyDescent="0.2">
      <c r="B1504">
        <v>26068</v>
      </c>
      <c r="T1504" t="s">
        <v>13</v>
      </c>
      <c r="U1504" s="1">
        <f>SUMIFS(Data!E:E,Data!B:B,'DATA PREPPING'!$B$5,Data!A:A,'DATA PREPPING'!$B$18,Data!C:C,'DATA PREPPING'!T1504)</f>
        <v>118383</v>
      </c>
      <c r="W1504" s="15" t="e">
        <f t="shared" si="47"/>
        <v>#DIV/0!</v>
      </c>
      <c r="X1504" s="16">
        <f>AVERAGEIFS(Data!F:F,Data!B:B,'DATA PREPPING'!$B$5,Data!A:A,'DATA PREPPING'!$B$18,Data!C:C,'DATA PREPPING'!T1504)</f>
        <v>18002</v>
      </c>
      <c r="Y1504" s="16">
        <f t="shared" si="48"/>
        <v>-18002</v>
      </c>
    </row>
    <row r="1505" spans="2:25" x14ac:dyDescent="0.2">
      <c r="B1505">
        <v>22634</v>
      </c>
      <c r="T1505" t="s">
        <v>14</v>
      </c>
      <c r="U1505" s="1">
        <f>SUMIFS(Data!E:E,Data!B:B,'DATA PREPPING'!$B$5,Data!A:A,'DATA PREPPING'!$B$18,Data!C:C,'DATA PREPPING'!T1505)</f>
        <v>110526</v>
      </c>
      <c r="W1505" s="15" t="e">
        <f t="shared" si="47"/>
        <v>#DIV/0!</v>
      </c>
      <c r="X1505" s="16">
        <f>AVERAGEIFS(Data!F:F,Data!B:B,'DATA PREPPING'!$B$5,Data!A:A,'DATA PREPPING'!$B$18,Data!C:C,'DATA PREPPING'!T1505)</f>
        <v>18088</v>
      </c>
      <c r="Y1505" s="16">
        <f t="shared" si="48"/>
        <v>-18088</v>
      </c>
    </row>
    <row r="1506" spans="2:25" x14ac:dyDescent="0.2">
      <c r="B1506">
        <v>26657</v>
      </c>
      <c r="T1506" t="s">
        <v>15</v>
      </c>
      <c r="U1506" s="1">
        <f>SUMIFS(Data!E:E,Data!B:B,'DATA PREPPING'!$B$5,Data!A:A,'DATA PREPPING'!$B$18,Data!C:C,'DATA PREPPING'!T1506)</f>
        <v>165335</v>
      </c>
      <c r="W1506" s="15" t="e">
        <f t="shared" si="47"/>
        <v>#DIV/0!</v>
      </c>
      <c r="X1506" s="16">
        <f>AVERAGEIFS(Data!F:F,Data!B:B,'DATA PREPPING'!$B$5,Data!A:A,'DATA PREPPING'!$B$18,Data!C:C,'DATA PREPPING'!T1506)</f>
        <v>19522</v>
      </c>
      <c r="Y1506" s="16">
        <f t="shared" si="48"/>
        <v>-19522</v>
      </c>
    </row>
    <row r="1507" spans="2:25" x14ac:dyDescent="0.2">
      <c r="B1507">
        <v>18945</v>
      </c>
      <c r="T1507" t="s">
        <v>16</v>
      </c>
      <c r="U1507" s="1">
        <f>SUMIFS(Data!E:E,Data!B:B,'DATA PREPPING'!$B$5,Data!A:A,'DATA PREPPING'!$B$18,Data!C:C,'DATA PREPPING'!T1507)</f>
        <v>188383</v>
      </c>
      <c r="W1507" s="15" t="e">
        <f t="shared" si="47"/>
        <v>#DIV/0!</v>
      </c>
      <c r="X1507" s="16">
        <f>AVERAGEIFS(Data!F:F,Data!B:B,'DATA PREPPING'!$B$5,Data!A:A,'DATA PREPPING'!$B$18,Data!C:C,'DATA PREPPING'!T1507)</f>
        <v>22216</v>
      </c>
      <c r="Y1507" s="16">
        <f t="shared" si="48"/>
        <v>-22216</v>
      </c>
    </row>
    <row r="1508" spans="2:25" x14ac:dyDescent="0.2">
      <c r="B1508">
        <v>19473</v>
      </c>
      <c r="T1508" t="s">
        <v>17</v>
      </c>
      <c r="U1508" s="1">
        <f>SUMIFS(Data!E:E,Data!B:B,'DATA PREPPING'!$B$5,Data!A:A,'DATA PREPPING'!$B$18,Data!C:C,'DATA PREPPING'!T1508)</f>
        <v>51781</v>
      </c>
      <c r="W1508" s="15" t="e">
        <f t="shared" si="47"/>
        <v>#DIV/0!</v>
      </c>
      <c r="X1508" s="16">
        <f>AVERAGEIFS(Data!F:F,Data!B:B,'DATA PREPPING'!$B$5,Data!A:A,'DATA PREPPING'!$B$18,Data!C:C,'DATA PREPPING'!T1508)</f>
        <v>25112</v>
      </c>
      <c r="Y1508" s="16">
        <f t="shared" si="48"/>
        <v>-25112</v>
      </c>
    </row>
    <row r="1509" spans="2:25" x14ac:dyDescent="0.2">
      <c r="B1509">
        <v>23041</v>
      </c>
      <c r="T1509" t="s">
        <v>18</v>
      </c>
      <c r="U1509" s="1">
        <f>SUMIFS(Data!E:E,Data!B:B,'DATA PREPPING'!$B$5,Data!A:A,'DATA PREPPING'!$B$18,Data!C:C,'DATA PREPPING'!T1509)</f>
        <v>210848</v>
      </c>
      <c r="W1509" s="15" t="e">
        <f t="shared" si="47"/>
        <v>#DIV/0!</v>
      </c>
      <c r="X1509" s="16">
        <f>AVERAGEIFS(Data!F:F,Data!B:B,'DATA PREPPING'!$B$5,Data!A:A,'DATA PREPPING'!$B$18,Data!C:C,'DATA PREPPING'!T1509)</f>
        <v>26383</v>
      </c>
      <c r="Y1509" s="16">
        <f t="shared" si="48"/>
        <v>-26383</v>
      </c>
    </row>
    <row r="1510" spans="2:25" x14ac:dyDescent="0.2">
      <c r="B1510">
        <v>18554</v>
      </c>
      <c r="T1510" t="s">
        <v>19</v>
      </c>
      <c r="U1510" s="1">
        <f>SUMIFS(Data!E:E,Data!B:B,'DATA PREPPING'!$B$5,Data!A:A,'DATA PREPPING'!$B$18,Data!C:C,'DATA PREPPING'!T1510)</f>
        <v>262049</v>
      </c>
      <c r="W1510" s="15" t="e">
        <f t="shared" si="47"/>
        <v>#DIV/0!</v>
      </c>
      <c r="X1510" s="16">
        <f>AVERAGEIFS(Data!F:F,Data!B:B,'DATA PREPPING'!$B$5,Data!A:A,'DATA PREPPING'!$B$18,Data!C:C,'DATA PREPPING'!T1510)</f>
        <v>30457</v>
      </c>
      <c r="Y1510" s="16">
        <f t="shared" si="48"/>
        <v>-30457</v>
      </c>
    </row>
    <row r="1511" spans="2:25" x14ac:dyDescent="0.2">
      <c r="B1511">
        <v>26810</v>
      </c>
      <c r="T1511" t="s">
        <v>20</v>
      </c>
      <c r="U1511" s="1">
        <f>SUMIFS(Data!E:E,Data!B:B,'DATA PREPPING'!$B$5,Data!A:A,'DATA PREPPING'!$B$18,Data!C:C,'DATA PREPPING'!T1511)</f>
        <v>323435</v>
      </c>
      <c r="W1511" s="15" t="e">
        <f t="shared" si="47"/>
        <v>#DIV/0!</v>
      </c>
      <c r="X1511" s="16">
        <f>AVERAGEIFS(Data!F:F,Data!B:B,'DATA PREPPING'!$B$5,Data!A:A,'DATA PREPPING'!$B$18,Data!C:C,'DATA PREPPING'!T1511)</f>
        <v>22254</v>
      </c>
      <c r="Y1511" s="16">
        <f t="shared" si="48"/>
        <v>-22254</v>
      </c>
    </row>
    <row r="1512" spans="2:25" x14ac:dyDescent="0.2">
      <c r="B1512">
        <v>18414</v>
      </c>
      <c r="T1512" t="s">
        <v>21</v>
      </c>
      <c r="U1512" s="1">
        <f>SUMIFS(Data!E:E,Data!B:B,'DATA PREPPING'!$B$5,Data!A:A,'DATA PREPPING'!$B$18,Data!C:C,'DATA PREPPING'!T1512)</f>
        <v>204519</v>
      </c>
      <c r="W1512" s="15" t="e">
        <f t="shared" si="47"/>
        <v>#DIV/0!</v>
      </c>
      <c r="X1512" s="16">
        <f>AVERAGEIFS(Data!F:F,Data!B:B,'DATA PREPPING'!$B$5,Data!A:A,'DATA PREPPING'!$B$18,Data!C:C,'DATA PREPPING'!T1512)</f>
        <v>24167</v>
      </c>
      <c r="Y1512" s="16">
        <f t="shared" si="48"/>
        <v>-24167</v>
      </c>
    </row>
    <row r="1513" spans="2:25" x14ac:dyDescent="0.2">
      <c r="B1513">
        <v>36090</v>
      </c>
      <c r="T1513" t="s">
        <v>22</v>
      </c>
      <c r="U1513" s="1">
        <f>SUMIFS(Data!E:E,Data!B:B,'DATA PREPPING'!$B$5,Data!A:A,'DATA PREPPING'!$B$18,Data!C:C,'DATA PREPPING'!T1513)</f>
        <v>118107</v>
      </c>
      <c r="W1513" s="15" t="e">
        <f t="shared" si="47"/>
        <v>#DIV/0!</v>
      </c>
      <c r="X1513" s="16">
        <f>AVERAGEIFS(Data!F:F,Data!B:B,'DATA PREPPING'!$B$5,Data!A:A,'DATA PREPPING'!$B$18,Data!C:C,'DATA PREPPING'!T1513)</f>
        <v>18380</v>
      </c>
      <c r="Y1513" s="16">
        <f t="shared" si="48"/>
        <v>-18380</v>
      </c>
    </row>
    <row r="1514" spans="2:25" x14ac:dyDescent="0.2">
      <c r="B1514">
        <v>28424</v>
      </c>
      <c r="T1514" t="s">
        <v>23</v>
      </c>
      <c r="U1514" s="1">
        <f>SUMIFS(Data!E:E,Data!B:B,'DATA PREPPING'!$B$5,Data!A:A,'DATA PREPPING'!$B$18,Data!C:C,'DATA PREPPING'!T1514)</f>
        <v>253244</v>
      </c>
      <c r="W1514" s="15" t="e">
        <f t="shared" si="47"/>
        <v>#DIV/0!</v>
      </c>
      <c r="X1514" s="16">
        <f>AVERAGEIFS(Data!F:F,Data!B:B,'DATA PREPPING'!$B$5,Data!A:A,'DATA PREPPING'!$B$18,Data!C:C,'DATA PREPPING'!T1514)</f>
        <v>22154</v>
      </c>
      <c r="Y1514" s="16">
        <f t="shared" si="48"/>
        <v>-22154</v>
      </c>
    </row>
    <row r="1515" spans="2:25" x14ac:dyDescent="0.2">
      <c r="B1515">
        <v>26295</v>
      </c>
      <c r="T1515" t="s">
        <v>24</v>
      </c>
      <c r="U1515" s="1">
        <f>SUMIFS(Data!E:E,Data!B:B,'DATA PREPPING'!$B$5,Data!A:A,'DATA PREPPING'!$B$18,Data!C:C,'DATA PREPPING'!T1515)</f>
        <v>58811</v>
      </c>
      <c r="W1515" s="15" t="e">
        <f t="shared" si="47"/>
        <v>#DIV/0!</v>
      </c>
      <c r="X1515" s="16">
        <f>AVERAGEIFS(Data!F:F,Data!B:B,'DATA PREPPING'!$B$5,Data!A:A,'DATA PREPPING'!$B$18,Data!C:C,'DATA PREPPING'!T1515)</f>
        <v>21078</v>
      </c>
      <c r="Y1515" s="16">
        <f t="shared" si="48"/>
        <v>-21078</v>
      </c>
    </row>
    <row r="1516" spans="2:25" x14ac:dyDescent="0.2">
      <c r="B1516">
        <v>22228</v>
      </c>
      <c r="T1516" t="s">
        <v>25</v>
      </c>
      <c r="U1516" s="1">
        <f>SUMIFS(Data!E:E,Data!B:B,'DATA PREPPING'!$B$5,Data!A:A,'DATA PREPPING'!$B$18,Data!C:C,'DATA PREPPING'!T1516)</f>
        <v>79529</v>
      </c>
      <c r="W1516" s="15" t="e">
        <f t="shared" si="47"/>
        <v>#DIV/0!</v>
      </c>
      <c r="X1516" s="16">
        <f>AVERAGEIFS(Data!F:F,Data!B:B,'DATA PREPPING'!$B$5,Data!A:A,'DATA PREPPING'!$B$18,Data!C:C,'DATA PREPPING'!T1516)</f>
        <v>18131</v>
      </c>
      <c r="Y1516" s="16">
        <f t="shared" si="48"/>
        <v>-18131</v>
      </c>
    </row>
    <row r="1517" spans="2:25" x14ac:dyDescent="0.2">
      <c r="B1517">
        <v>27709</v>
      </c>
      <c r="T1517" t="s">
        <v>26</v>
      </c>
      <c r="U1517" s="1">
        <f>SUMIFS(Data!E:E,Data!B:B,'DATA PREPPING'!$B$5,Data!A:A,'DATA PREPPING'!$B$18,Data!C:C,'DATA PREPPING'!T1517)</f>
        <v>255447</v>
      </c>
      <c r="W1517" s="15" t="e">
        <f t="shared" si="47"/>
        <v>#DIV/0!</v>
      </c>
      <c r="X1517" s="16">
        <f>AVERAGEIFS(Data!F:F,Data!B:B,'DATA PREPPING'!$B$5,Data!A:A,'DATA PREPPING'!$B$18,Data!C:C,'DATA PREPPING'!T1517)</f>
        <v>34061</v>
      </c>
      <c r="Y1517" s="16">
        <f t="shared" si="48"/>
        <v>-34061</v>
      </c>
    </row>
    <row r="1518" spans="2:25" x14ac:dyDescent="0.2">
      <c r="B1518">
        <v>22009</v>
      </c>
      <c r="T1518" t="s">
        <v>27</v>
      </c>
      <c r="U1518" s="1">
        <f>SUMIFS(Data!E:E,Data!B:B,'DATA PREPPING'!$B$5,Data!A:A,'DATA PREPPING'!$B$18,Data!C:C,'DATA PREPPING'!T1518)</f>
        <v>57132</v>
      </c>
      <c r="W1518" s="15" t="e">
        <f t="shared" si="47"/>
        <v>#DIV/0!</v>
      </c>
      <c r="X1518" s="16">
        <f>AVERAGEIFS(Data!F:F,Data!B:B,'DATA PREPPING'!$B$5,Data!A:A,'DATA PREPPING'!$B$18,Data!C:C,'DATA PREPPING'!T1518)</f>
        <v>24729</v>
      </c>
      <c r="Y1518" s="16">
        <f t="shared" si="48"/>
        <v>-24729</v>
      </c>
    </row>
    <row r="1519" spans="2:25" x14ac:dyDescent="0.2">
      <c r="B1519">
        <v>18637</v>
      </c>
      <c r="T1519" t="s">
        <v>28</v>
      </c>
      <c r="U1519" s="1">
        <f>SUMIFS(Data!E:E,Data!B:B,'DATA PREPPING'!$B$5,Data!A:A,'DATA PREPPING'!$B$18,Data!C:C,'DATA PREPPING'!T1519)</f>
        <v>281546</v>
      </c>
      <c r="W1519" s="15" t="e">
        <f t="shared" si="47"/>
        <v>#DIV/0!</v>
      </c>
      <c r="X1519" s="16">
        <f>AVERAGEIFS(Data!F:F,Data!B:B,'DATA PREPPING'!$B$5,Data!A:A,'DATA PREPPING'!$B$18,Data!C:C,'DATA PREPPING'!T1519)</f>
        <v>28639</v>
      </c>
      <c r="Y1519" s="16">
        <f t="shared" si="48"/>
        <v>-28639</v>
      </c>
    </row>
    <row r="1520" spans="2:25" x14ac:dyDescent="0.2">
      <c r="B1520">
        <v>25054</v>
      </c>
      <c r="T1520" t="s">
        <v>29</v>
      </c>
      <c r="U1520" s="1">
        <f>SUMIFS(Data!E:E,Data!B:B,'DATA PREPPING'!$B$5,Data!A:A,'DATA PREPPING'!$B$18,Data!C:C,'DATA PREPPING'!T1520)</f>
        <v>78539</v>
      </c>
      <c r="W1520" s="15" t="e">
        <f t="shared" si="47"/>
        <v>#DIV/0!</v>
      </c>
      <c r="X1520" s="16">
        <f>AVERAGEIFS(Data!F:F,Data!B:B,'DATA PREPPING'!$B$5,Data!A:A,'DATA PREPPING'!$B$18,Data!C:C,'DATA PREPPING'!T1520)</f>
        <v>19988</v>
      </c>
      <c r="Y1520" s="16">
        <f t="shared" si="48"/>
        <v>-19988</v>
      </c>
    </row>
    <row r="1521" spans="2:25" x14ac:dyDescent="0.2">
      <c r="B1521">
        <v>20493</v>
      </c>
      <c r="T1521" t="s">
        <v>30</v>
      </c>
      <c r="U1521" s="1">
        <f>SUMIFS(Data!E:E,Data!B:B,'DATA PREPPING'!$B$5,Data!A:A,'DATA PREPPING'!$B$18,Data!C:C,'DATA PREPPING'!T1521)</f>
        <v>632760</v>
      </c>
      <c r="W1521" s="15" t="e">
        <f t="shared" si="47"/>
        <v>#DIV/0!</v>
      </c>
      <c r="X1521" s="16">
        <f>AVERAGEIFS(Data!F:F,Data!B:B,'DATA PREPPING'!$B$5,Data!A:A,'DATA PREPPING'!$B$18,Data!C:C,'DATA PREPPING'!T1521)</f>
        <v>36986</v>
      </c>
      <c r="Y1521" s="16">
        <f t="shared" si="48"/>
        <v>-36986</v>
      </c>
    </row>
    <row r="1522" spans="2:25" x14ac:dyDescent="0.2">
      <c r="B1522">
        <v>18002</v>
      </c>
      <c r="T1522" t="s">
        <v>31</v>
      </c>
      <c r="U1522" s="1">
        <f>SUMIFS(Data!E:E,Data!B:B,'DATA PREPPING'!$B$5,Data!A:A,'DATA PREPPING'!$B$18,Data!C:C,'DATA PREPPING'!T1522)</f>
        <v>420420</v>
      </c>
      <c r="W1522" s="15" t="e">
        <f t="shared" si="47"/>
        <v>#DIV/0!</v>
      </c>
      <c r="X1522" s="16">
        <f>AVERAGEIFS(Data!F:F,Data!B:B,'DATA PREPPING'!$B$5,Data!A:A,'DATA PREPPING'!$B$18,Data!C:C,'DATA PREPPING'!T1522)</f>
        <v>21462</v>
      </c>
      <c r="Y1522" s="16">
        <f t="shared" si="48"/>
        <v>-21462</v>
      </c>
    </row>
    <row r="1523" spans="2:25" x14ac:dyDescent="0.2">
      <c r="B1523">
        <v>18088</v>
      </c>
      <c r="T1523" t="s">
        <v>32</v>
      </c>
      <c r="U1523" s="1">
        <f>SUMIFS(Data!E:E,Data!B:B,'DATA PREPPING'!$B$5,Data!A:A,'DATA PREPPING'!$B$18,Data!C:C,'DATA PREPPING'!T1523)</f>
        <v>34228</v>
      </c>
      <c r="W1523" s="15" t="e">
        <f t="shared" si="47"/>
        <v>#DIV/0!</v>
      </c>
      <c r="X1523" s="16">
        <f>AVERAGEIFS(Data!F:F,Data!B:B,'DATA PREPPING'!$B$5,Data!A:A,'DATA PREPPING'!$B$18,Data!C:C,'DATA PREPPING'!T1523)</f>
        <v>19193</v>
      </c>
      <c r="Y1523" s="16">
        <f t="shared" si="48"/>
        <v>-19193</v>
      </c>
    </row>
    <row r="1524" spans="2:25" x14ac:dyDescent="0.2">
      <c r="B1524">
        <v>19522</v>
      </c>
      <c r="T1524" t="s">
        <v>33</v>
      </c>
      <c r="U1524" s="1">
        <f>SUMIFS(Data!E:E,Data!B:B,'DATA PREPPING'!$B$5,Data!A:A,'DATA PREPPING'!$B$18,Data!C:C,'DATA PREPPING'!T1524)</f>
        <v>466069</v>
      </c>
      <c r="W1524" s="15" t="e">
        <f t="shared" si="47"/>
        <v>#DIV/0!</v>
      </c>
      <c r="X1524" s="16">
        <f>AVERAGEIFS(Data!F:F,Data!B:B,'DATA PREPPING'!$B$5,Data!A:A,'DATA PREPPING'!$B$18,Data!C:C,'DATA PREPPING'!T1524)</f>
        <v>21027</v>
      </c>
      <c r="Y1524" s="16">
        <f t="shared" si="48"/>
        <v>-21027</v>
      </c>
    </row>
    <row r="1525" spans="2:25" x14ac:dyDescent="0.2">
      <c r="B1525">
        <v>22216</v>
      </c>
      <c r="T1525" t="s">
        <v>34</v>
      </c>
      <c r="U1525" s="1">
        <f>SUMIFS(Data!E:E,Data!B:B,'DATA PREPPING'!$B$5,Data!A:A,'DATA PREPPING'!$B$18,Data!C:C,'DATA PREPPING'!T1525)</f>
        <v>156230</v>
      </c>
      <c r="W1525" s="15" t="e">
        <f t="shared" si="47"/>
        <v>#DIV/0!</v>
      </c>
      <c r="X1525" s="16">
        <f>AVERAGEIFS(Data!F:F,Data!B:B,'DATA PREPPING'!$B$5,Data!A:A,'DATA PREPPING'!$B$18,Data!C:C,'DATA PREPPING'!T1525)</f>
        <v>19310</v>
      </c>
      <c r="Y1525" s="16">
        <f t="shared" si="48"/>
        <v>-19310</v>
      </c>
    </row>
    <row r="1526" spans="2:25" x14ac:dyDescent="0.2">
      <c r="B1526">
        <v>25112</v>
      </c>
      <c r="T1526" t="s">
        <v>35</v>
      </c>
      <c r="U1526" s="1">
        <f>SUMIFS(Data!E:E,Data!B:B,'DATA PREPPING'!$B$5,Data!A:A,'DATA PREPPING'!$B$18,Data!C:C,'DATA PREPPING'!T1526)</f>
        <v>161570</v>
      </c>
      <c r="W1526" s="15" t="e">
        <f t="shared" si="47"/>
        <v>#DIV/0!</v>
      </c>
      <c r="X1526" s="16">
        <f>AVERAGEIFS(Data!F:F,Data!B:B,'DATA PREPPING'!$B$5,Data!A:A,'DATA PREPPING'!$B$18,Data!C:C,'DATA PREPPING'!T1526)</f>
        <v>24338</v>
      </c>
      <c r="Y1526" s="16">
        <f t="shared" si="48"/>
        <v>-24338</v>
      </c>
    </row>
    <row r="1527" spans="2:25" x14ac:dyDescent="0.2">
      <c r="B1527">
        <v>26383</v>
      </c>
      <c r="T1527" t="s">
        <v>36</v>
      </c>
      <c r="U1527" s="1">
        <f>SUMIFS(Data!E:E,Data!B:B,'DATA PREPPING'!$B$5,Data!A:A,'DATA PREPPING'!$B$18,Data!C:C,'DATA PREPPING'!T1527)</f>
        <v>424092</v>
      </c>
      <c r="W1527" s="15" t="e">
        <f t="shared" si="47"/>
        <v>#DIV/0!</v>
      </c>
      <c r="X1527" s="16">
        <f>AVERAGEIFS(Data!F:F,Data!B:B,'DATA PREPPING'!$B$5,Data!A:A,'DATA PREPPING'!$B$18,Data!C:C,'DATA PREPPING'!T1527)</f>
        <v>22945</v>
      </c>
      <c r="Y1527" s="16">
        <f t="shared" si="48"/>
        <v>-22945</v>
      </c>
    </row>
    <row r="1528" spans="2:25" x14ac:dyDescent="0.2">
      <c r="B1528">
        <v>30457</v>
      </c>
      <c r="T1528" t="s">
        <v>38</v>
      </c>
      <c r="U1528" s="1">
        <f>SUMIFS(Data!E:E,Data!B:B,'DATA PREPPING'!$B$5,Data!A:A,'DATA PREPPING'!$B$18,Data!C:C,'DATA PREPPING'!T1528)</f>
        <v>226959</v>
      </c>
      <c r="W1528" s="15" t="e">
        <f t="shared" si="47"/>
        <v>#DIV/0!</v>
      </c>
      <c r="X1528" s="16">
        <f>AVERAGEIFS(Data!F:F,Data!B:B,'DATA PREPPING'!$B$5,Data!A:A,'DATA PREPPING'!$B$18,Data!C:C,'DATA PREPPING'!T1528)</f>
        <v>19677</v>
      </c>
      <c r="Y1528" s="16">
        <f t="shared" si="48"/>
        <v>-19677</v>
      </c>
    </row>
    <row r="1529" spans="2:25" x14ac:dyDescent="0.2">
      <c r="B1529">
        <v>22254</v>
      </c>
      <c r="T1529" t="s">
        <v>39</v>
      </c>
      <c r="U1529" s="1">
        <f>SUMIFS(Data!E:E,Data!B:B,'DATA PREPPING'!$B$5,Data!A:A,'DATA PREPPING'!$B$18,Data!C:C,'DATA PREPPING'!T1529)</f>
        <v>41000</v>
      </c>
      <c r="W1529" s="15" t="e">
        <f t="shared" si="47"/>
        <v>#DIV/0!</v>
      </c>
      <c r="X1529" s="16">
        <f>AVERAGEIFS(Data!F:F,Data!B:B,'DATA PREPPING'!$B$5,Data!A:A,'DATA PREPPING'!$B$18,Data!C:C,'DATA PREPPING'!T1529)</f>
        <v>18829</v>
      </c>
      <c r="Y1529" s="16">
        <f t="shared" si="48"/>
        <v>-18829</v>
      </c>
    </row>
    <row r="1530" spans="2:25" x14ac:dyDescent="0.2">
      <c r="B1530">
        <v>24167</v>
      </c>
      <c r="T1530" t="s">
        <v>40</v>
      </c>
      <c r="U1530" s="1">
        <f>SUMIFS(Data!E:E,Data!B:B,'DATA PREPPING'!$B$5,Data!A:A,'DATA PREPPING'!$B$18,Data!C:C,'DATA PREPPING'!T1530)</f>
        <v>293033</v>
      </c>
      <c r="W1530" s="15" t="e">
        <f t="shared" si="47"/>
        <v>#DIV/0!</v>
      </c>
      <c r="X1530" s="16">
        <f>AVERAGEIFS(Data!F:F,Data!B:B,'DATA PREPPING'!$B$5,Data!A:A,'DATA PREPPING'!$B$18,Data!C:C,'DATA PREPPING'!T1530)</f>
        <v>23771</v>
      </c>
      <c r="Y1530" s="16">
        <f t="shared" si="48"/>
        <v>-23771</v>
      </c>
    </row>
    <row r="1531" spans="2:25" x14ac:dyDescent="0.2">
      <c r="B1531">
        <v>18380</v>
      </c>
      <c r="T1531" t="s">
        <v>41</v>
      </c>
      <c r="U1531" s="1">
        <f>SUMIFS(Data!E:E,Data!B:B,'DATA PREPPING'!$B$5,Data!A:A,'DATA PREPPING'!$B$18,Data!C:C,'DATA PREPPING'!T1531)</f>
        <v>1178456</v>
      </c>
      <c r="W1531" s="15" t="e">
        <f t="shared" si="47"/>
        <v>#DIV/0!</v>
      </c>
      <c r="X1531" s="16">
        <f>AVERAGEIFS(Data!F:F,Data!B:B,'DATA PREPPING'!$B$5,Data!A:A,'DATA PREPPING'!$B$18,Data!C:C,'DATA PREPPING'!T1531)</f>
        <v>23001</v>
      </c>
      <c r="Y1531" s="16">
        <f t="shared" si="48"/>
        <v>-23001</v>
      </c>
    </row>
    <row r="1532" spans="2:25" x14ac:dyDescent="0.2">
      <c r="B1532">
        <v>22154</v>
      </c>
      <c r="T1532" t="s">
        <v>42</v>
      </c>
      <c r="U1532" s="1">
        <f>SUMIFS(Data!E:E,Data!B:B,'DATA PREPPING'!$B$5,Data!A:A,'DATA PREPPING'!$B$18,Data!C:C,'DATA PREPPING'!T1532)</f>
        <v>133375</v>
      </c>
      <c r="W1532" s="15" t="e">
        <f t="shared" si="47"/>
        <v>#DIV/0!</v>
      </c>
      <c r="X1532" s="16">
        <f>AVERAGEIFS(Data!F:F,Data!B:B,'DATA PREPPING'!$B$5,Data!A:A,'DATA PREPPING'!$B$18,Data!C:C,'DATA PREPPING'!T1532)</f>
        <v>21580</v>
      </c>
      <c r="Y1532" s="16">
        <f t="shared" si="48"/>
        <v>-21580</v>
      </c>
    </row>
    <row r="1533" spans="2:25" x14ac:dyDescent="0.2">
      <c r="B1533">
        <v>21078</v>
      </c>
      <c r="T1533" t="s">
        <v>43</v>
      </c>
      <c r="U1533" s="1">
        <f>SUMIFS(Data!E:E,Data!B:B,'DATA PREPPING'!$B$5,Data!A:A,'DATA PREPPING'!$B$18,Data!C:C,'DATA PREPPING'!T1533)</f>
        <v>25985</v>
      </c>
      <c r="W1533" s="15" t="e">
        <f t="shared" si="47"/>
        <v>#DIV/0!</v>
      </c>
      <c r="X1533" s="16">
        <f>AVERAGEIFS(Data!F:F,Data!B:B,'DATA PREPPING'!$B$5,Data!A:A,'DATA PREPPING'!$B$18,Data!C:C,'DATA PREPPING'!T1533)</f>
        <v>26068</v>
      </c>
      <c r="Y1533" s="16">
        <f t="shared" si="48"/>
        <v>-26068</v>
      </c>
    </row>
    <row r="1534" spans="2:25" x14ac:dyDescent="0.2">
      <c r="B1534">
        <v>18131</v>
      </c>
      <c r="T1534" t="s">
        <v>44</v>
      </c>
      <c r="U1534" s="1">
        <f>SUMIFS(Data!E:E,Data!B:B,'DATA PREPPING'!$B$5,Data!A:A,'DATA PREPPING'!$B$18,Data!C:C,'DATA PREPPING'!T1534)</f>
        <v>322216</v>
      </c>
      <c r="W1534" s="15" t="e">
        <f t="shared" si="47"/>
        <v>#DIV/0!</v>
      </c>
      <c r="X1534" s="16">
        <f>AVERAGEIFS(Data!F:F,Data!B:B,'DATA PREPPING'!$B$5,Data!A:A,'DATA PREPPING'!$B$18,Data!C:C,'DATA PREPPING'!T1534)</f>
        <v>22634</v>
      </c>
      <c r="Y1534" s="16">
        <f t="shared" si="48"/>
        <v>-22634</v>
      </c>
    </row>
    <row r="1535" spans="2:25" x14ac:dyDescent="0.2">
      <c r="B1535">
        <v>34061</v>
      </c>
      <c r="T1535" t="s">
        <v>45</v>
      </c>
      <c r="U1535" s="1">
        <f>SUMIFS(Data!E:E,Data!B:B,'DATA PREPPING'!$B$5,Data!A:A,'DATA PREPPING'!$B$18,Data!C:C,'DATA PREPPING'!T1535)</f>
        <v>255412</v>
      </c>
      <c r="W1535" s="15" t="e">
        <f t="shared" si="47"/>
        <v>#DIV/0!</v>
      </c>
      <c r="X1535" s="16">
        <f>AVERAGEIFS(Data!F:F,Data!B:B,'DATA PREPPING'!$B$5,Data!A:A,'DATA PREPPING'!$B$18,Data!C:C,'DATA PREPPING'!T1535)</f>
        <v>26657</v>
      </c>
      <c r="Y1535" s="16">
        <f t="shared" si="48"/>
        <v>-26657</v>
      </c>
    </row>
    <row r="1536" spans="2:25" x14ac:dyDescent="0.2">
      <c r="B1536">
        <v>24729</v>
      </c>
      <c r="T1536" t="s">
        <v>46</v>
      </c>
      <c r="U1536" s="1">
        <f>SUMIFS(Data!E:E,Data!B:B,'DATA PREPPING'!$B$5,Data!A:A,'DATA PREPPING'!$B$18,Data!C:C,'DATA PREPPING'!T1536)</f>
        <v>61253</v>
      </c>
      <c r="W1536" s="15" t="e">
        <f t="shared" si="47"/>
        <v>#DIV/0!</v>
      </c>
      <c r="X1536" s="16">
        <f>AVERAGEIFS(Data!F:F,Data!B:B,'DATA PREPPING'!$B$5,Data!A:A,'DATA PREPPING'!$B$18,Data!C:C,'DATA PREPPING'!T1536)</f>
        <v>18945</v>
      </c>
      <c r="Y1536" s="16">
        <f t="shared" si="48"/>
        <v>-18945</v>
      </c>
    </row>
    <row r="1537" spans="2:25" x14ac:dyDescent="0.2">
      <c r="B1537">
        <v>28639</v>
      </c>
      <c r="T1537" t="s">
        <v>47</v>
      </c>
      <c r="U1537" s="1">
        <f>SUMIFS(Data!E:E,Data!B:B,'DATA PREPPING'!$B$5,Data!A:A,'DATA PREPPING'!$B$18,Data!C:C,'DATA PREPPING'!T1537)</f>
        <v>227495</v>
      </c>
      <c r="W1537" s="15" t="e">
        <f t="shared" si="47"/>
        <v>#DIV/0!</v>
      </c>
      <c r="X1537" s="16">
        <f>AVERAGEIFS(Data!F:F,Data!B:B,'DATA PREPPING'!$B$5,Data!A:A,'DATA PREPPING'!$B$18,Data!C:C,'DATA PREPPING'!T1537)</f>
        <v>19473</v>
      </c>
      <c r="Y1537" s="16">
        <f t="shared" si="48"/>
        <v>-19473</v>
      </c>
    </row>
    <row r="1538" spans="2:25" x14ac:dyDescent="0.2">
      <c r="B1538">
        <v>19988</v>
      </c>
      <c r="T1538" t="s">
        <v>48</v>
      </c>
      <c r="U1538" s="1">
        <f>SUMIFS(Data!E:E,Data!B:B,'DATA PREPPING'!$B$5,Data!A:A,'DATA PREPPING'!$B$18,Data!C:C,'DATA PREPPING'!T1538)</f>
        <v>32312</v>
      </c>
      <c r="W1538" s="15" t="e">
        <f t="shared" si="47"/>
        <v>#DIV/0!</v>
      </c>
      <c r="X1538" s="16">
        <f>AVERAGEIFS(Data!F:F,Data!B:B,'DATA PREPPING'!$B$5,Data!A:A,'DATA PREPPING'!$B$18,Data!C:C,'DATA PREPPING'!T1538)</f>
        <v>23041</v>
      </c>
      <c r="Y1538" s="16">
        <f t="shared" si="48"/>
        <v>-23041</v>
      </c>
    </row>
    <row r="1539" spans="2:25" x14ac:dyDescent="0.2">
      <c r="B1539">
        <v>36986</v>
      </c>
      <c r="T1539" t="s">
        <v>1</v>
      </c>
      <c r="U1539" s="1">
        <f>SUMIFS(Data!E:E,Data!B:B,'DATA PREPPING'!$B$5,Data!A:A,'DATA PREPPING'!$B$18,Data!C:C,'DATA PREPPING'!T1539)</f>
        <v>178057</v>
      </c>
      <c r="W1539" s="15" t="e">
        <f t="shared" si="47"/>
        <v>#DIV/0!</v>
      </c>
      <c r="X1539" s="16">
        <f>AVERAGEIFS(Data!F:F,Data!B:B,'DATA PREPPING'!$B$5,Data!A:A,'DATA PREPPING'!$B$18,Data!C:C,'DATA PREPPING'!T1539)</f>
        <v>18554</v>
      </c>
      <c r="Y1539" s="16">
        <f t="shared" si="48"/>
        <v>-18554</v>
      </c>
    </row>
    <row r="1540" spans="2:25" x14ac:dyDescent="0.2">
      <c r="B1540">
        <v>21462</v>
      </c>
      <c r="T1540" t="s">
        <v>2</v>
      </c>
      <c r="U1540" s="1">
        <f>SUMIFS(Data!E:E,Data!B:B,'DATA PREPPING'!$B$5,Data!A:A,'DATA PREPPING'!$B$18,Data!C:C,'DATA PREPPING'!T1540)</f>
        <v>274985</v>
      </c>
      <c r="W1540" s="15" t="e">
        <f t="shared" si="47"/>
        <v>#DIV/0!</v>
      </c>
      <c r="X1540" s="16">
        <f>AVERAGEIFS(Data!F:F,Data!B:B,'DATA PREPPING'!$B$5,Data!A:A,'DATA PREPPING'!$B$18,Data!C:C,'DATA PREPPING'!T1540)</f>
        <v>26810</v>
      </c>
      <c r="Y1540" s="16">
        <f t="shared" si="48"/>
        <v>-26810</v>
      </c>
    </row>
    <row r="1541" spans="2:25" x14ac:dyDescent="0.2">
      <c r="B1541">
        <v>19193</v>
      </c>
      <c r="T1541" t="s">
        <v>3</v>
      </c>
      <c r="U1541" s="1">
        <f>SUMIFS(Data!E:E,Data!B:B,'DATA PREPPING'!$B$5,Data!A:A,'DATA PREPPING'!$B$18,Data!C:C,'DATA PREPPING'!T1541)</f>
        <v>106295</v>
      </c>
      <c r="W1541" s="15" t="e">
        <f t="shared" si="47"/>
        <v>#DIV/0!</v>
      </c>
      <c r="X1541" s="16">
        <f>AVERAGEIFS(Data!F:F,Data!B:B,'DATA PREPPING'!$B$5,Data!A:A,'DATA PREPPING'!$B$18,Data!C:C,'DATA PREPPING'!T1541)</f>
        <v>18414</v>
      </c>
      <c r="Y1541" s="16">
        <f t="shared" si="48"/>
        <v>-18414</v>
      </c>
    </row>
    <row r="1542" spans="2:25" x14ac:dyDescent="0.2">
      <c r="B1542">
        <v>21027</v>
      </c>
      <c r="T1542" t="s">
        <v>4</v>
      </c>
      <c r="U1542" s="1">
        <f>SUMIFS(Data!E:E,Data!B:B,'DATA PREPPING'!$B$5,Data!A:A,'DATA PREPPING'!$B$18,Data!C:C,'DATA PREPPING'!T1542)</f>
        <v>1482600</v>
      </c>
      <c r="W1542" s="15" t="e">
        <f t="shared" ref="W1542:W1605" si="49">U1542/V1542*1000</f>
        <v>#DIV/0!</v>
      </c>
      <c r="X1542" s="16">
        <f>AVERAGEIFS(Data!F:F,Data!B:B,'DATA PREPPING'!$B$5,Data!A:A,'DATA PREPPING'!$B$18,Data!C:C,'DATA PREPPING'!T1542)</f>
        <v>36090</v>
      </c>
      <c r="Y1542" s="16">
        <f t="shared" ref="Y1542:Y1605" si="50">IF($Y$4=$X$4,-X1542,W1542)</f>
        <v>-36090</v>
      </c>
    </row>
    <row r="1543" spans="2:25" x14ac:dyDescent="0.2">
      <c r="B1543">
        <v>19310</v>
      </c>
      <c r="T1543" t="s">
        <v>5</v>
      </c>
      <c r="U1543" s="1">
        <f>SUMIFS(Data!E:E,Data!B:B,'DATA PREPPING'!$B$5,Data!A:A,'DATA PREPPING'!$B$18,Data!C:C,'DATA PREPPING'!T1543)</f>
        <v>271680</v>
      </c>
      <c r="W1543" s="15" t="e">
        <f t="shared" si="49"/>
        <v>#DIV/0!</v>
      </c>
      <c r="X1543" s="16">
        <f>AVERAGEIFS(Data!F:F,Data!B:B,'DATA PREPPING'!$B$5,Data!A:A,'DATA PREPPING'!$B$18,Data!C:C,'DATA PREPPING'!T1543)</f>
        <v>28424</v>
      </c>
      <c r="Y1543" s="16">
        <f t="shared" si="50"/>
        <v>-28424</v>
      </c>
    </row>
    <row r="1544" spans="2:25" x14ac:dyDescent="0.2">
      <c r="B1544">
        <v>24338</v>
      </c>
      <c r="T1544" t="s">
        <v>6</v>
      </c>
      <c r="U1544" s="1">
        <f>SUMIFS(Data!E:E,Data!B:B,'DATA PREPPING'!$B$5,Data!A:A,'DATA PREPPING'!$B$18,Data!C:C,'DATA PREPPING'!T1544)</f>
        <v>117365</v>
      </c>
      <c r="W1544" s="15" t="e">
        <f t="shared" si="49"/>
        <v>#DIV/0!</v>
      </c>
      <c r="X1544" s="16">
        <f>AVERAGEIFS(Data!F:F,Data!B:B,'DATA PREPPING'!$B$5,Data!A:A,'DATA PREPPING'!$B$18,Data!C:C,'DATA PREPPING'!T1544)</f>
        <v>26295</v>
      </c>
      <c r="Y1544" s="16">
        <f t="shared" si="50"/>
        <v>-26295</v>
      </c>
    </row>
    <row r="1545" spans="2:25" x14ac:dyDescent="0.2">
      <c r="B1545">
        <v>22945</v>
      </c>
      <c r="T1545" t="s">
        <v>7</v>
      </c>
      <c r="U1545" s="1">
        <f>SUMIFS(Data!E:E,Data!B:B,'DATA PREPPING'!$B$5,Data!A:A,'DATA PREPPING'!$B$18,Data!C:C,'DATA PREPPING'!T1545)</f>
        <v>41103</v>
      </c>
      <c r="W1545" s="15" t="e">
        <f t="shared" si="49"/>
        <v>#DIV/0!</v>
      </c>
      <c r="X1545" s="16">
        <f>AVERAGEIFS(Data!F:F,Data!B:B,'DATA PREPPING'!$B$5,Data!A:A,'DATA PREPPING'!$B$18,Data!C:C,'DATA PREPPING'!T1545)</f>
        <v>22228</v>
      </c>
      <c r="Y1545" s="16">
        <f t="shared" si="50"/>
        <v>-22228</v>
      </c>
    </row>
    <row r="1546" spans="2:25" x14ac:dyDescent="0.2">
      <c r="B1546">
        <v>19677</v>
      </c>
      <c r="T1546" t="s">
        <v>8</v>
      </c>
      <c r="U1546" s="1">
        <f>SUMIFS(Data!E:E,Data!B:B,'DATA PREPPING'!$B$5,Data!A:A,'DATA PREPPING'!$B$18,Data!C:C,'DATA PREPPING'!T1546)</f>
        <v>1007574</v>
      </c>
      <c r="W1546" s="15" t="e">
        <f t="shared" si="49"/>
        <v>#DIV/0!</v>
      </c>
      <c r="X1546" s="16">
        <f>AVERAGEIFS(Data!F:F,Data!B:B,'DATA PREPPING'!$B$5,Data!A:A,'DATA PREPPING'!$B$18,Data!C:C,'DATA PREPPING'!T1546)</f>
        <v>27709</v>
      </c>
      <c r="Y1546" s="16">
        <f t="shared" si="50"/>
        <v>-27709</v>
      </c>
    </row>
    <row r="1547" spans="2:25" x14ac:dyDescent="0.2">
      <c r="B1547">
        <v>18829</v>
      </c>
      <c r="T1547" t="s">
        <v>9</v>
      </c>
      <c r="U1547" s="1">
        <f>SUMIFS(Data!E:E,Data!B:B,'DATA PREPPING'!$B$5,Data!A:A,'DATA PREPPING'!$B$18,Data!C:C,'DATA PREPPING'!T1547)</f>
        <v>414059</v>
      </c>
      <c r="W1547" s="15" t="e">
        <f t="shared" si="49"/>
        <v>#DIV/0!</v>
      </c>
      <c r="X1547" s="16">
        <f>AVERAGEIFS(Data!F:F,Data!B:B,'DATA PREPPING'!$B$5,Data!A:A,'DATA PREPPING'!$B$18,Data!C:C,'DATA PREPPING'!T1547)</f>
        <v>22009</v>
      </c>
      <c r="Y1547" s="16">
        <f t="shared" si="50"/>
        <v>-22009</v>
      </c>
    </row>
    <row r="1548" spans="2:25" x14ac:dyDescent="0.2">
      <c r="B1548">
        <v>23771</v>
      </c>
      <c r="T1548" t="s">
        <v>10</v>
      </c>
      <c r="U1548" s="1">
        <f>SUMIFS(Data!E:E,Data!B:B,'DATA PREPPING'!$B$5,Data!A:A,'DATA PREPPING'!$B$18,Data!C:C,'DATA PREPPING'!T1548)</f>
        <v>74574</v>
      </c>
      <c r="W1548" s="15" t="e">
        <f t="shared" si="49"/>
        <v>#DIV/0!</v>
      </c>
      <c r="X1548" s="16">
        <f>AVERAGEIFS(Data!F:F,Data!B:B,'DATA PREPPING'!$B$5,Data!A:A,'DATA PREPPING'!$B$18,Data!C:C,'DATA PREPPING'!T1548)</f>
        <v>18637</v>
      </c>
      <c r="Y1548" s="16">
        <f t="shared" si="50"/>
        <v>-18637</v>
      </c>
    </row>
    <row r="1549" spans="2:25" x14ac:dyDescent="0.2">
      <c r="B1549">
        <v>23001</v>
      </c>
      <c r="T1549" t="s">
        <v>11</v>
      </c>
      <c r="U1549" s="1">
        <f>SUMIFS(Data!E:E,Data!B:B,'DATA PREPPING'!$B$5,Data!A:A,'DATA PREPPING'!$B$18,Data!C:C,'DATA PREPPING'!T1549)</f>
        <v>462216</v>
      </c>
      <c r="W1549" s="15" t="e">
        <f t="shared" si="49"/>
        <v>#DIV/0!</v>
      </c>
      <c r="X1549" s="16">
        <f>AVERAGEIFS(Data!F:F,Data!B:B,'DATA PREPPING'!$B$5,Data!A:A,'DATA PREPPING'!$B$18,Data!C:C,'DATA PREPPING'!T1549)</f>
        <v>25054</v>
      </c>
      <c r="Y1549" s="16">
        <f t="shared" si="50"/>
        <v>-25054</v>
      </c>
    </row>
    <row r="1550" spans="2:25" x14ac:dyDescent="0.2">
      <c r="B1550">
        <v>21580</v>
      </c>
      <c r="T1550" t="s">
        <v>12</v>
      </c>
      <c r="U1550" s="1">
        <f>SUMIFS(Data!E:E,Data!B:B,'DATA PREPPING'!$B$5,Data!A:A,'DATA PREPPING'!$B$18,Data!C:C,'DATA PREPPING'!T1550)</f>
        <v>263892</v>
      </c>
      <c r="W1550" s="15" t="e">
        <f t="shared" si="49"/>
        <v>#DIV/0!</v>
      </c>
      <c r="X1550" s="16">
        <f>AVERAGEIFS(Data!F:F,Data!B:B,'DATA PREPPING'!$B$5,Data!A:A,'DATA PREPPING'!$B$18,Data!C:C,'DATA PREPPING'!T1550)</f>
        <v>20493</v>
      </c>
      <c r="Y1550" s="16">
        <f t="shared" si="50"/>
        <v>-20493</v>
      </c>
    </row>
    <row r="1551" spans="2:25" x14ac:dyDescent="0.2">
      <c r="B1551">
        <v>26068</v>
      </c>
      <c r="T1551" t="s">
        <v>13</v>
      </c>
      <c r="U1551" s="1">
        <f>SUMIFS(Data!E:E,Data!B:B,'DATA PREPPING'!$B$5,Data!A:A,'DATA PREPPING'!$B$18,Data!C:C,'DATA PREPPING'!T1551)</f>
        <v>118383</v>
      </c>
      <c r="W1551" s="15" t="e">
        <f t="shared" si="49"/>
        <v>#DIV/0!</v>
      </c>
      <c r="X1551" s="16">
        <f>AVERAGEIFS(Data!F:F,Data!B:B,'DATA PREPPING'!$B$5,Data!A:A,'DATA PREPPING'!$B$18,Data!C:C,'DATA PREPPING'!T1551)</f>
        <v>18002</v>
      </c>
      <c r="Y1551" s="16">
        <f t="shared" si="50"/>
        <v>-18002</v>
      </c>
    </row>
    <row r="1552" spans="2:25" x14ac:dyDescent="0.2">
      <c r="B1552">
        <v>22634</v>
      </c>
      <c r="T1552" t="s">
        <v>14</v>
      </c>
      <c r="U1552" s="1">
        <f>SUMIFS(Data!E:E,Data!B:B,'DATA PREPPING'!$B$5,Data!A:A,'DATA PREPPING'!$B$18,Data!C:C,'DATA PREPPING'!T1552)</f>
        <v>110526</v>
      </c>
      <c r="W1552" s="15" t="e">
        <f t="shared" si="49"/>
        <v>#DIV/0!</v>
      </c>
      <c r="X1552" s="16">
        <f>AVERAGEIFS(Data!F:F,Data!B:B,'DATA PREPPING'!$B$5,Data!A:A,'DATA PREPPING'!$B$18,Data!C:C,'DATA PREPPING'!T1552)</f>
        <v>18088</v>
      </c>
      <c r="Y1552" s="16">
        <f t="shared" si="50"/>
        <v>-18088</v>
      </c>
    </row>
    <row r="1553" spans="2:25" x14ac:dyDescent="0.2">
      <c r="B1553">
        <v>26657</v>
      </c>
      <c r="T1553" t="s">
        <v>15</v>
      </c>
      <c r="U1553" s="1">
        <f>SUMIFS(Data!E:E,Data!B:B,'DATA PREPPING'!$B$5,Data!A:A,'DATA PREPPING'!$B$18,Data!C:C,'DATA PREPPING'!T1553)</f>
        <v>165335</v>
      </c>
      <c r="W1553" s="15" t="e">
        <f t="shared" si="49"/>
        <v>#DIV/0!</v>
      </c>
      <c r="X1553" s="16">
        <f>AVERAGEIFS(Data!F:F,Data!B:B,'DATA PREPPING'!$B$5,Data!A:A,'DATA PREPPING'!$B$18,Data!C:C,'DATA PREPPING'!T1553)</f>
        <v>19522</v>
      </c>
      <c r="Y1553" s="16">
        <f t="shared" si="50"/>
        <v>-19522</v>
      </c>
    </row>
    <row r="1554" spans="2:25" x14ac:dyDescent="0.2">
      <c r="B1554">
        <v>18945</v>
      </c>
      <c r="T1554" t="s">
        <v>16</v>
      </c>
      <c r="U1554" s="1">
        <f>SUMIFS(Data!E:E,Data!B:B,'DATA PREPPING'!$B$5,Data!A:A,'DATA PREPPING'!$B$18,Data!C:C,'DATA PREPPING'!T1554)</f>
        <v>188383</v>
      </c>
      <c r="W1554" s="15" t="e">
        <f t="shared" si="49"/>
        <v>#DIV/0!</v>
      </c>
      <c r="X1554" s="16">
        <f>AVERAGEIFS(Data!F:F,Data!B:B,'DATA PREPPING'!$B$5,Data!A:A,'DATA PREPPING'!$B$18,Data!C:C,'DATA PREPPING'!T1554)</f>
        <v>22216</v>
      </c>
      <c r="Y1554" s="16">
        <f t="shared" si="50"/>
        <v>-22216</v>
      </c>
    </row>
    <row r="1555" spans="2:25" x14ac:dyDescent="0.2">
      <c r="B1555">
        <v>19473</v>
      </c>
      <c r="T1555" t="s">
        <v>17</v>
      </c>
      <c r="U1555" s="1">
        <f>SUMIFS(Data!E:E,Data!B:B,'DATA PREPPING'!$B$5,Data!A:A,'DATA PREPPING'!$B$18,Data!C:C,'DATA PREPPING'!T1555)</f>
        <v>51781</v>
      </c>
      <c r="W1555" s="15" t="e">
        <f t="shared" si="49"/>
        <v>#DIV/0!</v>
      </c>
      <c r="X1555" s="16">
        <f>AVERAGEIFS(Data!F:F,Data!B:B,'DATA PREPPING'!$B$5,Data!A:A,'DATA PREPPING'!$B$18,Data!C:C,'DATA PREPPING'!T1555)</f>
        <v>25112</v>
      </c>
      <c r="Y1555" s="16">
        <f t="shared" si="50"/>
        <v>-25112</v>
      </c>
    </row>
    <row r="1556" spans="2:25" x14ac:dyDescent="0.2">
      <c r="B1556">
        <v>23041</v>
      </c>
      <c r="T1556" t="s">
        <v>18</v>
      </c>
      <c r="U1556" s="1">
        <f>SUMIFS(Data!E:E,Data!B:B,'DATA PREPPING'!$B$5,Data!A:A,'DATA PREPPING'!$B$18,Data!C:C,'DATA PREPPING'!T1556)</f>
        <v>210848</v>
      </c>
      <c r="W1556" s="15" t="e">
        <f t="shared" si="49"/>
        <v>#DIV/0!</v>
      </c>
      <c r="X1556" s="16">
        <f>AVERAGEIFS(Data!F:F,Data!B:B,'DATA PREPPING'!$B$5,Data!A:A,'DATA PREPPING'!$B$18,Data!C:C,'DATA PREPPING'!T1556)</f>
        <v>26383</v>
      </c>
      <c r="Y1556" s="16">
        <f t="shared" si="50"/>
        <v>-26383</v>
      </c>
    </row>
    <row r="1557" spans="2:25" x14ac:dyDescent="0.2">
      <c r="B1557">
        <v>18554</v>
      </c>
      <c r="T1557" t="s">
        <v>19</v>
      </c>
      <c r="U1557" s="1">
        <f>SUMIFS(Data!E:E,Data!B:B,'DATA PREPPING'!$B$5,Data!A:A,'DATA PREPPING'!$B$18,Data!C:C,'DATA PREPPING'!T1557)</f>
        <v>262049</v>
      </c>
      <c r="W1557" s="15" t="e">
        <f t="shared" si="49"/>
        <v>#DIV/0!</v>
      </c>
      <c r="X1557" s="16">
        <f>AVERAGEIFS(Data!F:F,Data!B:B,'DATA PREPPING'!$B$5,Data!A:A,'DATA PREPPING'!$B$18,Data!C:C,'DATA PREPPING'!T1557)</f>
        <v>30457</v>
      </c>
      <c r="Y1557" s="16">
        <f t="shared" si="50"/>
        <v>-30457</v>
      </c>
    </row>
    <row r="1558" spans="2:25" x14ac:dyDescent="0.2">
      <c r="B1558">
        <v>26810</v>
      </c>
      <c r="T1558" t="s">
        <v>20</v>
      </c>
      <c r="U1558" s="1">
        <f>SUMIFS(Data!E:E,Data!B:B,'DATA PREPPING'!$B$5,Data!A:A,'DATA PREPPING'!$B$18,Data!C:C,'DATA PREPPING'!T1558)</f>
        <v>323435</v>
      </c>
      <c r="W1558" s="15" t="e">
        <f t="shared" si="49"/>
        <v>#DIV/0!</v>
      </c>
      <c r="X1558" s="16">
        <f>AVERAGEIFS(Data!F:F,Data!B:B,'DATA PREPPING'!$B$5,Data!A:A,'DATA PREPPING'!$B$18,Data!C:C,'DATA PREPPING'!T1558)</f>
        <v>22254</v>
      </c>
      <c r="Y1558" s="16">
        <f t="shared" si="50"/>
        <v>-22254</v>
      </c>
    </row>
    <row r="1559" spans="2:25" x14ac:dyDescent="0.2">
      <c r="B1559">
        <v>18414</v>
      </c>
      <c r="T1559" t="s">
        <v>21</v>
      </c>
      <c r="U1559" s="1">
        <f>SUMIFS(Data!E:E,Data!B:B,'DATA PREPPING'!$B$5,Data!A:A,'DATA PREPPING'!$B$18,Data!C:C,'DATA PREPPING'!T1559)</f>
        <v>204519</v>
      </c>
      <c r="W1559" s="15" t="e">
        <f t="shared" si="49"/>
        <v>#DIV/0!</v>
      </c>
      <c r="X1559" s="16">
        <f>AVERAGEIFS(Data!F:F,Data!B:B,'DATA PREPPING'!$B$5,Data!A:A,'DATA PREPPING'!$B$18,Data!C:C,'DATA PREPPING'!T1559)</f>
        <v>24167</v>
      </c>
      <c r="Y1559" s="16">
        <f t="shared" si="50"/>
        <v>-24167</v>
      </c>
    </row>
    <row r="1560" spans="2:25" x14ac:dyDescent="0.2">
      <c r="B1560">
        <v>36090</v>
      </c>
      <c r="T1560" t="s">
        <v>22</v>
      </c>
      <c r="U1560" s="1">
        <f>SUMIFS(Data!E:E,Data!B:B,'DATA PREPPING'!$B$5,Data!A:A,'DATA PREPPING'!$B$18,Data!C:C,'DATA PREPPING'!T1560)</f>
        <v>118107</v>
      </c>
      <c r="W1560" s="15" t="e">
        <f t="shared" si="49"/>
        <v>#DIV/0!</v>
      </c>
      <c r="X1560" s="16">
        <f>AVERAGEIFS(Data!F:F,Data!B:B,'DATA PREPPING'!$B$5,Data!A:A,'DATA PREPPING'!$B$18,Data!C:C,'DATA PREPPING'!T1560)</f>
        <v>18380</v>
      </c>
      <c r="Y1560" s="16">
        <f t="shared" si="50"/>
        <v>-18380</v>
      </c>
    </row>
    <row r="1561" spans="2:25" x14ac:dyDescent="0.2">
      <c r="B1561">
        <v>28424</v>
      </c>
      <c r="T1561" t="s">
        <v>23</v>
      </c>
      <c r="U1561" s="1">
        <f>SUMIFS(Data!E:E,Data!B:B,'DATA PREPPING'!$B$5,Data!A:A,'DATA PREPPING'!$B$18,Data!C:C,'DATA PREPPING'!T1561)</f>
        <v>253244</v>
      </c>
      <c r="W1561" s="15" t="e">
        <f t="shared" si="49"/>
        <v>#DIV/0!</v>
      </c>
      <c r="X1561" s="16">
        <f>AVERAGEIFS(Data!F:F,Data!B:B,'DATA PREPPING'!$B$5,Data!A:A,'DATA PREPPING'!$B$18,Data!C:C,'DATA PREPPING'!T1561)</f>
        <v>22154</v>
      </c>
      <c r="Y1561" s="16">
        <f t="shared" si="50"/>
        <v>-22154</v>
      </c>
    </row>
    <row r="1562" spans="2:25" x14ac:dyDescent="0.2">
      <c r="B1562">
        <v>26295</v>
      </c>
      <c r="T1562" t="s">
        <v>24</v>
      </c>
      <c r="U1562" s="1">
        <f>SUMIFS(Data!E:E,Data!B:B,'DATA PREPPING'!$B$5,Data!A:A,'DATA PREPPING'!$B$18,Data!C:C,'DATA PREPPING'!T1562)</f>
        <v>58811</v>
      </c>
      <c r="W1562" s="15" t="e">
        <f t="shared" si="49"/>
        <v>#DIV/0!</v>
      </c>
      <c r="X1562" s="16">
        <f>AVERAGEIFS(Data!F:F,Data!B:B,'DATA PREPPING'!$B$5,Data!A:A,'DATA PREPPING'!$B$18,Data!C:C,'DATA PREPPING'!T1562)</f>
        <v>21078</v>
      </c>
      <c r="Y1562" s="16">
        <f t="shared" si="50"/>
        <v>-21078</v>
      </c>
    </row>
    <row r="1563" spans="2:25" x14ac:dyDescent="0.2">
      <c r="B1563">
        <v>22228</v>
      </c>
      <c r="T1563" t="s">
        <v>25</v>
      </c>
      <c r="U1563" s="1">
        <f>SUMIFS(Data!E:E,Data!B:B,'DATA PREPPING'!$B$5,Data!A:A,'DATA PREPPING'!$B$18,Data!C:C,'DATA PREPPING'!T1563)</f>
        <v>79529</v>
      </c>
      <c r="W1563" s="15" t="e">
        <f t="shared" si="49"/>
        <v>#DIV/0!</v>
      </c>
      <c r="X1563" s="16">
        <f>AVERAGEIFS(Data!F:F,Data!B:B,'DATA PREPPING'!$B$5,Data!A:A,'DATA PREPPING'!$B$18,Data!C:C,'DATA PREPPING'!T1563)</f>
        <v>18131</v>
      </c>
      <c r="Y1563" s="16">
        <f t="shared" si="50"/>
        <v>-18131</v>
      </c>
    </row>
    <row r="1564" spans="2:25" x14ac:dyDescent="0.2">
      <c r="B1564">
        <v>27709</v>
      </c>
      <c r="T1564" t="s">
        <v>26</v>
      </c>
      <c r="U1564" s="1">
        <f>SUMIFS(Data!E:E,Data!B:B,'DATA PREPPING'!$B$5,Data!A:A,'DATA PREPPING'!$B$18,Data!C:C,'DATA PREPPING'!T1564)</f>
        <v>255447</v>
      </c>
      <c r="W1564" s="15" t="e">
        <f t="shared" si="49"/>
        <v>#DIV/0!</v>
      </c>
      <c r="X1564" s="16">
        <f>AVERAGEIFS(Data!F:F,Data!B:B,'DATA PREPPING'!$B$5,Data!A:A,'DATA PREPPING'!$B$18,Data!C:C,'DATA PREPPING'!T1564)</f>
        <v>34061</v>
      </c>
      <c r="Y1564" s="16">
        <f t="shared" si="50"/>
        <v>-34061</v>
      </c>
    </row>
    <row r="1565" spans="2:25" x14ac:dyDescent="0.2">
      <c r="B1565">
        <v>22009</v>
      </c>
      <c r="T1565" t="s">
        <v>27</v>
      </c>
      <c r="U1565" s="1">
        <f>SUMIFS(Data!E:E,Data!B:B,'DATA PREPPING'!$B$5,Data!A:A,'DATA PREPPING'!$B$18,Data!C:C,'DATA PREPPING'!T1565)</f>
        <v>57132</v>
      </c>
      <c r="W1565" s="15" t="e">
        <f t="shared" si="49"/>
        <v>#DIV/0!</v>
      </c>
      <c r="X1565" s="16">
        <f>AVERAGEIFS(Data!F:F,Data!B:B,'DATA PREPPING'!$B$5,Data!A:A,'DATA PREPPING'!$B$18,Data!C:C,'DATA PREPPING'!T1565)</f>
        <v>24729</v>
      </c>
      <c r="Y1565" s="16">
        <f t="shared" si="50"/>
        <v>-24729</v>
      </c>
    </row>
    <row r="1566" spans="2:25" x14ac:dyDescent="0.2">
      <c r="B1566">
        <v>18637</v>
      </c>
      <c r="T1566" t="s">
        <v>28</v>
      </c>
      <c r="U1566" s="1">
        <f>SUMIFS(Data!E:E,Data!B:B,'DATA PREPPING'!$B$5,Data!A:A,'DATA PREPPING'!$B$18,Data!C:C,'DATA PREPPING'!T1566)</f>
        <v>281546</v>
      </c>
      <c r="W1566" s="15" t="e">
        <f t="shared" si="49"/>
        <v>#DIV/0!</v>
      </c>
      <c r="X1566" s="16">
        <f>AVERAGEIFS(Data!F:F,Data!B:B,'DATA PREPPING'!$B$5,Data!A:A,'DATA PREPPING'!$B$18,Data!C:C,'DATA PREPPING'!T1566)</f>
        <v>28639</v>
      </c>
      <c r="Y1566" s="16">
        <f t="shared" si="50"/>
        <v>-28639</v>
      </c>
    </row>
    <row r="1567" spans="2:25" x14ac:dyDescent="0.2">
      <c r="B1567">
        <v>25054</v>
      </c>
      <c r="T1567" t="s">
        <v>29</v>
      </c>
      <c r="U1567" s="1">
        <f>SUMIFS(Data!E:E,Data!B:B,'DATA PREPPING'!$B$5,Data!A:A,'DATA PREPPING'!$B$18,Data!C:C,'DATA PREPPING'!T1567)</f>
        <v>78539</v>
      </c>
      <c r="W1567" s="15" t="e">
        <f t="shared" si="49"/>
        <v>#DIV/0!</v>
      </c>
      <c r="X1567" s="16">
        <f>AVERAGEIFS(Data!F:F,Data!B:B,'DATA PREPPING'!$B$5,Data!A:A,'DATA PREPPING'!$B$18,Data!C:C,'DATA PREPPING'!T1567)</f>
        <v>19988</v>
      </c>
      <c r="Y1567" s="16">
        <f t="shared" si="50"/>
        <v>-19988</v>
      </c>
    </row>
    <row r="1568" spans="2:25" x14ac:dyDescent="0.2">
      <c r="B1568">
        <v>20493</v>
      </c>
      <c r="T1568" t="s">
        <v>30</v>
      </c>
      <c r="U1568" s="1">
        <f>SUMIFS(Data!E:E,Data!B:B,'DATA PREPPING'!$B$5,Data!A:A,'DATA PREPPING'!$B$18,Data!C:C,'DATA PREPPING'!T1568)</f>
        <v>632760</v>
      </c>
      <c r="W1568" s="15" t="e">
        <f t="shared" si="49"/>
        <v>#DIV/0!</v>
      </c>
      <c r="X1568" s="16">
        <f>AVERAGEIFS(Data!F:F,Data!B:B,'DATA PREPPING'!$B$5,Data!A:A,'DATA PREPPING'!$B$18,Data!C:C,'DATA PREPPING'!T1568)</f>
        <v>36986</v>
      </c>
      <c r="Y1568" s="16">
        <f t="shared" si="50"/>
        <v>-36986</v>
      </c>
    </row>
    <row r="1569" spans="2:25" x14ac:dyDescent="0.2">
      <c r="B1569">
        <v>18002</v>
      </c>
      <c r="T1569" t="s">
        <v>31</v>
      </c>
      <c r="U1569" s="1">
        <f>SUMIFS(Data!E:E,Data!B:B,'DATA PREPPING'!$B$5,Data!A:A,'DATA PREPPING'!$B$18,Data!C:C,'DATA PREPPING'!T1569)</f>
        <v>420420</v>
      </c>
      <c r="W1569" s="15" t="e">
        <f t="shared" si="49"/>
        <v>#DIV/0!</v>
      </c>
      <c r="X1569" s="16">
        <f>AVERAGEIFS(Data!F:F,Data!B:B,'DATA PREPPING'!$B$5,Data!A:A,'DATA PREPPING'!$B$18,Data!C:C,'DATA PREPPING'!T1569)</f>
        <v>21462</v>
      </c>
      <c r="Y1569" s="16">
        <f t="shared" si="50"/>
        <v>-21462</v>
      </c>
    </row>
    <row r="1570" spans="2:25" x14ac:dyDescent="0.2">
      <c r="B1570">
        <v>18088</v>
      </c>
      <c r="T1570" t="s">
        <v>32</v>
      </c>
      <c r="U1570" s="1">
        <f>SUMIFS(Data!E:E,Data!B:B,'DATA PREPPING'!$B$5,Data!A:A,'DATA PREPPING'!$B$18,Data!C:C,'DATA PREPPING'!T1570)</f>
        <v>34228</v>
      </c>
      <c r="W1570" s="15" t="e">
        <f t="shared" si="49"/>
        <v>#DIV/0!</v>
      </c>
      <c r="X1570" s="16">
        <f>AVERAGEIFS(Data!F:F,Data!B:B,'DATA PREPPING'!$B$5,Data!A:A,'DATA PREPPING'!$B$18,Data!C:C,'DATA PREPPING'!T1570)</f>
        <v>19193</v>
      </c>
      <c r="Y1570" s="16">
        <f t="shared" si="50"/>
        <v>-19193</v>
      </c>
    </row>
    <row r="1571" spans="2:25" x14ac:dyDescent="0.2">
      <c r="B1571">
        <v>19522</v>
      </c>
      <c r="T1571" t="s">
        <v>33</v>
      </c>
      <c r="U1571" s="1">
        <f>SUMIFS(Data!E:E,Data!B:B,'DATA PREPPING'!$B$5,Data!A:A,'DATA PREPPING'!$B$18,Data!C:C,'DATA PREPPING'!T1571)</f>
        <v>466069</v>
      </c>
      <c r="W1571" s="15" t="e">
        <f t="shared" si="49"/>
        <v>#DIV/0!</v>
      </c>
      <c r="X1571" s="16">
        <f>AVERAGEIFS(Data!F:F,Data!B:B,'DATA PREPPING'!$B$5,Data!A:A,'DATA PREPPING'!$B$18,Data!C:C,'DATA PREPPING'!T1571)</f>
        <v>21027</v>
      </c>
      <c r="Y1571" s="16">
        <f t="shared" si="50"/>
        <v>-21027</v>
      </c>
    </row>
    <row r="1572" spans="2:25" x14ac:dyDescent="0.2">
      <c r="B1572">
        <v>22216</v>
      </c>
      <c r="T1572" t="s">
        <v>34</v>
      </c>
      <c r="U1572" s="1">
        <f>SUMIFS(Data!E:E,Data!B:B,'DATA PREPPING'!$B$5,Data!A:A,'DATA PREPPING'!$B$18,Data!C:C,'DATA PREPPING'!T1572)</f>
        <v>156230</v>
      </c>
      <c r="W1572" s="15" t="e">
        <f t="shared" si="49"/>
        <v>#DIV/0!</v>
      </c>
      <c r="X1572" s="16">
        <f>AVERAGEIFS(Data!F:F,Data!B:B,'DATA PREPPING'!$B$5,Data!A:A,'DATA PREPPING'!$B$18,Data!C:C,'DATA PREPPING'!T1572)</f>
        <v>19310</v>
      </c>
      <c r="Y1572" s="16">
        <f t="shared" si="50"/>
        <v>-19310</v>
      </c>
    </row>
    <row r="1573" spans="2:25" x14ac:dyDescent="0.2">
      <c r="B1573">
        <v>25112</v>
      </c>
      <c r="T1573" t="s">
        <v>35</v>
      </c>
      <c r="U1573" s="1">
        <f>SUMIFS(Data!E:E,Data!B:B,'DATA PREPPING'!$B$5,Data!A:A,'DATA PREPPING'!$B$18,Data!C:C,'DATA PREPPING'!T1573)</f>
        <v>161570</v>
      </c>
      <c r="W1573" s="15" t="e">
        <f t="shared" si="49"/>
        <v>#DIV/0!</v>
      </c>
      <c r="X1573" s="16">
        <f>AVERAGEIFS(Data!F:F,Data!B:B,'DATA PREPPING'!$B$5,Data!A:A,'DATA PREPPING'!$B$18,Data!C:C,'DATA PREPPING'!T1573)</f>
        <v>24338</v>
      </c>
      <c r="Y1573" s="16">
        <f t="shared" si="50"/>
        <v>-24338</v>
      </c>
    </row>
    <row r="1574" spans="2:25" x14ac:dyDescent="0.2">
      <c r="B1574">
        <v>26383</v>
      </c>
      <c r="T1574" t="s">
        <v>36</v>
      </c>
      <c r="U1574" s="1">
        <f>SUMIFS(Data!E:E,Data!B:B,'DATA PREPPING'!$B$5,Data!A:A,'DATA PREPPING'!$B$18,Data!C:C,'DATA PREPPING'!T1574)</f>
        <v>424092</v>
      </c>
      <c r="W1574" s="15" t="e">
        <f t="shared" si="49"/>
        <v>#DIV/0!</v>
      </c>
      <c r="X1574" s="16">
        <f>AVERAGEIFS(Data!F:F,Data!B:B,'DATA PREPPING'!$B$5,Data!A:A,'DATA PREPPING'!$B$18,Data!C:C,'DATA PREPPING'!T1574)</f>
        <v>22945</v>
      </c>
      <c r="Y1574" s="16">
        <f t="shared" si="50"/>
        <v>-22945</v>
      </c>
    </row>
    <row r="1575" spans="2:25" x14ac:dyDescent="0.2">
      <c r="B1575">
        <v>30457</v>
      </c>
      <c r="T1575" t="s">
        <v>37</v>
      </c>
      <c r="U1575" s="1">
        <f>SUMIFS(Data!E:E,Data!B:B,'DATA PREPPING'!$B$5,Data!A:A,'DATA PREPPING'!$B$18,Data!C:C,'DATA PREPPING'!T1575)</f>
        <v>44621</v>
      </c>
      <c r="W1575" s="15" t="e">
        <f t="shared" si="49"/>
        <v>#DIV/0!</v>
      </c>
      <c r="X1575" s="16">
        <f>AVERAGEIFS(Data!F:F,Data!B:B,'DATA PREPPING'!$B$5,Data!A:A,'DATA PREPPING'!$B$18,Data!C:C,'DATA PREPPING'!T1575)</f>
        <v>24733</v>
      </c>
      <c r="Y1575" s="16">
        <f t="shared" si="50"/>
        <v>-24733</v>
      </c>
    </row>
    <row r="1576" spans="2:25" x14ac:dyDescent="0.2">
      <c r="B1576">
        <v>22254</v>
      </c>
      <c r="T1576" t="s">
        <v>38</v>
      </c>
      <c r="U1576" s="1">
        <f>SUMIFS(Data!E:E,Data!B:B,'DATA PREPPING'!$B$5,Data!A:A,'DATA PREPPING'!$B$18,Data!C:C,'DATA PREPPING'!T1576)</f>
        <v>226959</v>
      </c>
      <c r="W1576" s="15" t="e">
        <f t="shared" si="49"/>
        <v>#DIV/0!</v>
      </c>
      <c r="X1576" s="16">
        <f>AVERAGEIFS(Data!F:F,Data!B:B,'DATA PREPPING'!$B$5,Data!A:A,'DATA PREPPING'!$B$18,Data!C:C,'DATA PREPPING'!T1576)</f>
        <v>19677</v>
      </c>
      <c r="Y1576" s="16">
        <f t="shared" si="50"/>
        <v>-19677</v>
      </c>
    </row>
    <row r="1577" spans="2:25" x14ac:dyDescent="0.2">
      <c r="B1577">
        <v>24167</v>
      </c>
      <c r="T1577" t="s">
        <v>39</v>
      </c>
      <c r="U1577" s="1">
        <f>SUMIFS(Data!E:E,Data!B:B,'DATA PREPPING'!$B$5,Data!A:A,'DATA PREPPING'!$B$18,Data!C:C,'DATA PREPPING'!T1577)</f>
        <v>41000</v>
      </c>
      <c r="W1577" s="15" t="e">
        <f t="shared" si="49"/>
        <v>#DIV/0!</v>
      </c>
      <c r="X1577" s="16">
        <f>AVERAGEIFS(Data!F:F,Data!B:B,'DATA PREPPING'!$B$5,Data!A:A,'DATA PREPPING'!$B$18,Data!C:C,'DATA PREPPING'!T1577)</f>
        <v>18829</v>
      </c>
      <c r="Y1577" s="16">
        <f t="shared" si="50"/>
        <v>-18829</v>
      </c>
    </row>
    <row r="1578" spans="2:25" x14ac:dyDescent="0.2">
      <c r="B1578">
        <v>18380</v>
      </c>
      <c r="T1578" t="s">
        <v>40</v>
      </c>
      <c r="U1578" s="1">
        <f>SUMIFS(Data!E:E,Data!B:B,'DATA PREPPING'!$B$5,Data!A:A,'DATA PREPPING'!$B$18,Data!C:C,'DATA PREPPING'!T1578)</f>
        <v>293033</v>
      </c>
      <c r="W1578" s="15" t="e">
        <f t="shared" si="49"/>
        <v>#DIV/0!</v>
      </c>
      <c r="X1578" s="16">
        <f>AVERAGEIFS(Data!F:F,Data!B:B,'DATA PREPPING'!$B$5,Data!A:A,'DATA PREPPING'!$B$18,Data!C:C,'DATA PREPPING'!T1578)</f>
        <v>23771</v>
      </c>
      <c r="Y1578" s="16">
        <f t="shared" si="50"/>
        <v>-23771</v>
      </c>
    </row>
    <row r="1579" spans="2:25" x14ac:dyDescent="0.2">
      <c r="B1579">
        <v>22154</v>
      </c>
      <c r="T1579" t="s">
        <v>41</v>
      </c>
      <c r="U1579" s="1">
        <f>SUMIFS(Data!E:E,Data!B:B,'DATA PREPPING'!$B$5,Data!A:A,'DATA PREPPING'!$B$18,Data!C:C,'DATA PREPPING'!T1579)</f>
        <v>1178456</v>
      </c>
      <c r="W1579" s="15" t="e">
        <f t="shared" si="49"/>
        <v>#DIV/0!</v>
      </c>
      <c r="X1579" s="16">
        <f>AVERAGEIFS(Data!F:F,Data!B:B,'DATA PREPPING'!$B$5,Data!A:A,'DATA PREPPING'!$B$18,Data!C:C,'DATA PREPPING'!T1579)</f>
        <v>23001</v>
      </c>
      <c r="Y1579" s="16">
        <f t="shared" si="50"/>
        <v>-23001</v>
      </c>
    </row>
    <row r="1580" spans="2:25" x14ac:dyDescent="0.2">
      <c r="B1580">
        <v>21078</v>
      </c>
      <c r="T1580" t="s">
        <v>42</v>
      </c>
      <c r="U1580" s="1">
        <f>SUMIFS(Data!E:E,Data!B:B,'DATA PREPPING'!$B$5,Data!A:A,'DATA PREPPING'!$B$18,Data!C:C,'DATA PREPPING'!T1580)</f>
        <v>133375</v>
      </c>
      <c r="W1580" s="15" t="e">
        <f t="shared" si="49"/>
        <v>#DIV/0!</v>
      </c>
      <c r="X1580" s="16">
        <f>AVERAGEIFS(Data!F:F,Data!B:B,'DATA PREPPING'!$B$5,Data!A:A,'DATA PREPPING'!$B$18,Data!C:C,'DATA PREPPING'!T1580)</f>
        <v>21580</v>
      </c>
      <c r="Y1580" s="16">
        <f t="shared" si="50"/>
        <v>-21580</v>
      </c>
    </row>
    <row r="1581" spans="2:25" x14ac:dyDescent="0.2">
      <c r="B1581">
        <v>18131</v>
      </c>
      <c r="T1581" t="s">
        <v>43</v>
      </c>
      <c r="U1581" s="1">
        <f>SUMIFS(Data!E:E,Data!B:B,'DATA PREPPING'!$B$5,Data!A:A,'DATA PREPPING'!$B$18,Data!C:C,'DATA PREPPING'!T1581)</f>
        <v>25985</v>
      </c>
      <c r="W1581" s="15" t="e">
        <f t="shared" si="49"/>
        <v>#DIV/0!</v>
      </c>
      <c r="X1581" s="16">
        <f>AVERAGEIFS(Data!F:F,Data!B:B,'DATA PREPPING'!$B$5,Data!A:A,'DATA PREPPING'!$B$18,Data!C:C,'DATA PREPPING'!T1581)</f>
        <v>26068</v>
      </c>
      <c r="Y1581" s="16">
        <f t="shared" si="50"/>
        <v>-26068</v>
      </c>
    </row>
    <row r="1582" spans="2:25" x14ac:dyDescent="0.2">
      <c r="B1582">
        <v>34061</v>
      </c>
      <c r="T1582" t="s">
        <v>44</v>
      </c>
      <c r="U1582" s="1">
        <f>SUMIFS(Data!E:E,Data!B:B,'DATA PREPPING'!$B$5,Data!A:A,'DATA PREPPING'!$B$18,Data!C:C,'DATA PREPPING'!T1582)</f>
        <v>322216</v>
      </c>
      <c r="W1582" s="15" t="e">
        <f t="shared" si="49"/>
        <v>#DIV/0!</v>
      </c>
      <c r="X1582" s="16">
        <f>AVERAGEIFS(Data!F:F,Data!B:B,'DATA PREPPING'!$B$5,Data!A:A,'DATA PREPPING'!$B$18,Data!C:C,'DATA PREPPING'!T1582)</f>
        <v>22634</v>
      </c>
      <c r="Y1582" s="16">
        <f t="shared" si="50"/>
        <v>-22634</v>
      </c>
    </row>
    <row r="1583" spans="2:25" x14ac:dyDescent="0.2">
      <c r="B1583">
        <v>24729</v>
      </c>
      <c r="T1583" t="s">
        <v>45</v>
      </c>
      <c r="U1583" s="1">
        <f>SUMIFS(Data!E:E,Data!B:B,'DATA PREPPING'!$B$5,Data!A:A,'DATA PREPPING'!$B$18,Data!C:C,'DATA PREPPING'!T1583)</f>
        <v>255412</v>
      </c>
      <c r="W1583" s="15" t="e">
        <f t="shared" si="49"/>
        <v>#DIV/0!</v>
      </c>
      <c r="X1583" s="16">
        <f>AVERAGEIFS(Data!F:F,Data!B:B,'DATA PREPPING'!$B$5,Data!A:A,'DATA PREPPING'!$B$18,Data!C:C,'DATA PREPPING'!T1583)</f>
        <v>26657</v>
      </c>
      <c r="Y1583" s="16">
        <f t="shared" si="50"/>
        <v>-26657</v>
      </c>
    </row>
    <row r="1584" spans="2:25" x14ac:dyDescent="0.2">
      <c r="B1584">
        <v>28639</v>
      </c>
      <c r="T1584" t="s">
        <v>46</v>
      </c>
      <c r="U1584" s="1">
        <f>SUMIFS(Data!E:E,Data!B:B,'DATA PREPPING'!$B$5,Data!A:A,'DATA PREPPING'!$B$18,Data!C:C,'DATA PREPPING'!T1584)</f>
        <v>61253</v>
      </c>
      <c r="W1584" s="15" t="e">
        <f t="shared" si="49"/>
        <v>#DIV/0!</v>
      </c>
      <c r="X1584" s="16">
        <f>AVERAGEIFS(Data!F:F,Data!B:B,'DATA PREPPING'!$B$5,Data!A:A,'DATA PREPPING'!$B$18,Data!C:C,'DATA PREPPING'!T1584)</f>
        <v>18945</v>
      </c>
      <c r="Y1584" s="16">
        <f t="shared" si="50"/>
        <v>-18945</v>
      </c>
    </row>
    <row r="1585" spans="2:25" x14ac:dyDescent="0.2">
      <c r="B1585">
        <v>19988</v>
      </c>
      <c r="T1585" t="s">
        <v>47</v>
      </c>
      <c r="U1585" s="1">
        <f>SUMIFS(Data!E:E,Data!B:B,'DATA PREPPING'!$B$5,Data!A:A,'DATA PREPPING'!$B$18,Data!C:C,'DATA PREPPING'!T1585)</f>
        <v>227495</v>
      </c>
      <c r="W1585" s="15" t="e">
        <f t="shared" si="49"/>
        <v>#DIV/0!</v>
      </c>
      <c r="X1585" s="16">
        <f>AVERAGEIFS(Data!F:F,Data!B:B,'DATA PREPPING'!$B$5,Data!A:A,'DATA PREPPING'!$B$18,Data!C:C,'DATA PREPPING'!T1585)</f>
        <v>19473</v>
      </c>
      <c r="Y1585" s="16">
        <f t="shared" si="50"/>
        <v>-19473</v>
      </c>
    </row>
    <row r="1586" spans="2:25" x14ac:dyDescent="0.2">
      <c r="B1586">
        <v>36986</v>
      </c>
      <c r="T1586" t="s">
        <v>48</v>
      </c>
      <c r="U1586" s="1">
        <f>SUMIFS(Data!E:E,Data!B:B,'DATA PREPPING'!$B$5,Data!A:A,'DATA PREPPING'!$B$18,Data!C:C,'DATA PREPPING'!T1586)</f>
        <v>32312</v>
      </c>
      <c r="W1586" s="15" t="e">
        <f t="shared" si="49"/>
        <v>#DIV/0!</v>
      </c>
      <c r="X1586" s="16">
        <f>AVERAGEIFS(Data!F:F,Data!B:B,'DATA PREPPING'!$B$5,Data!A:A,'DATA PREPPING'!$B$18,Data!C:C,'DATA PREPPING'!T1586)</f>
        <v>23041</v>
      </c>
      <c r="Y1586" s="16">
        <f t="shared" si="50"/>
        <v>-23041</v>
      </c>
    </row>
    <row r="1587" spans="2:25" x14ac:dyDescent="0.2">
      <c r="B1587">
        <v>21462</v>
      </c>
      <c r="T1587" t="s">
        <v>1</v>
      </c>
      <c r="U1587" s="1">
        <f>SUMIFS(Data!E:E,Data!B:B,'DATA PREPPING'!$B$5,Data!A:A,'DATA PREPPING'!$B$18,Data!C:C,'DATA PREPPING'!T1587)</f>
        <v>178057</v>
      </c>
      <c r="W1587" s="15" t="e">
        <f t="shared" si="49"/>
        <v>#DIV/0!</v>
      </c>
      <c r="X1587" s="16">
        <f>AVERAGEIFS(Data!F:F,Data!B:B,'DATA PREPPING'!$B$5,Data!A:A,'DATA PREPPING'!$B$18,Data!C:C,'DATA PREPPING'!T1587)</f>
        <v>18554</v>
      </c>
      <c r="Y1587" s="16">
        <f t="shared" si="50"/>
        <v>-18554</v>
      </c>
    </row>
    <row r="1588" spans="2:25" x14ac:dyDescent="0.2">
      <c r="B1588">
        <v>19193</v>
      </c>
      <c r="T1588" t="s">
        <v>2</v>
      </c>
      <c r="U1588" s="1">
        <f>SUMIFS(Data!E:E,Data!B:B,'DATA PREPPING'!$B$5,Data!A:A,'DATA PREPPING'!$B$18,Data!C:C,'DATA PREPPING'!T1588)</f>
        <v>274985</v>
      </c>
      <c r="W1588" s="15" t="e">
        <f t="shared" si="49"/>
        <v>#DIV/0!</v>
      </c>
      <c r="X1588" s="16">
        <f>AVERAGEIFS(Data!F:F,Data!B:B,'DATA PREPPING'!$B$5,Data!A:A,'DATA PREPPING'!$B$18,Data!C:C,'DATA PREPPING'!T1588)</f>
        <v>26810</v>
      </c>
      <c r="Y1588" s="16">
        <f t="shared" si="50"/>
        <v>-26810</v>
      </c>
    </row>
    <row r="1589" spans="2:25" x14ac:dyDescent="0.2">
      <c r="B1589">
        <v>21027</v>
      </c>
      <c r="T1589" t="s">
        <v>3</v>
      </c>
      <c r="U1589" s="1">
        <f>SUMIFS(Data!E:E,Data!B:B,'DATA PREPPING'!$B$5,Data!A:A,'DATA PREPPING'!$B$18,Data!C:C,'DATA PREPPING'!T1589)</f>
        <v>106295</v>
      </c>
      <c r="W1589" s="15" t="e">
        <f t="shared" si="49"/>
        <v>#DIV/0!</v>
      </c>
      <c r="X1589" s="16">
        <f>AVERAGEIFS(Data!F:F,Data!B:B,'DATA PREPPING'!$B$5,Data!A:A,'DATA PREPPING'!$B$18,Data!C:C,'DATA PREPPING'!T1589)</f>
        <v>18414</v>
      </c>
      <c r="Y1589" s="16">
        <f t="shared" si="50"/>
        <v>-18414</v>
      </c>
    </row>
    <row r="1590" spans="2:25" x14ac:dyDescent="0.2">
      <c r="B1590">
        <v>19310</v>
      </c>
      <c r="T1590" t="s">
        <v>4</v>
      </c>
      <c r="U1590" s="1">
        <f>SUMIFS(Data!E:E,Data!B:B,'DATA PREPPING'!$B$5,Data!A:A,'DATA PREPPING'!$B$18,Data!C:C,'DATA PREPPING'!T1590)</f>
        <v>1482600</v>
      </c>
      <c r="W1590" s="15" t="e">
        <f t="shared" si="49"/>
        <v>#DIV/0!</v>
      </c>
      <c r="X1590" s="16">
        <f>AVERAGEIFS(Data!F:F,Data!B:B,'DATA PREPPING'!$B$5,Data!A:A,'DATA PREPPING'!$B$18,Data!C:C,'DATA PREPPING'!T1590)</f>
        <v>36090</v>
      </c>
      <c r="Y1590" s="16">
        <f t="shared" si="50"/>
        <v>-36090</v>
      </c>
    </row>
    <row r="1591" spans="2:25" x14ac:dyDescent="0.2">
      <c r="B1591">
        <v>24338</v>
      </c>
      <c r="T1591" t="s">
        <v>5</v>
      </c>
      <c r="U1591" s="1">
        <f>SUMIFS(Data!E:E,Data!B:B,'DATA PREPPING'!$B$5,Data!A:A,'DATA PREPPING'!$B$18,Data!C:C,'DATA PREPPING'!T1591)</f>
        <v>271680</v>
      </c>
      <c r="W1591" s="15" t="e">
        <f t="shared" si="49"/>
        <v>#DIV/0!</v>
      </c>
      <c r="X1591" s="16">
        <f>AVERAGEIFS(Data!F:F,Data!B:B,'DATA PREPPING'!$B$5,Data!A:A,'DATA PREPPING'!$B$18,Data!C:C,'DATA PREPPING'!T1591)</f>
        <v>28424</v>
      </c>
      <c r="Y1591" s="16">
        <f t="shared" si="50"/>
        <v>-28424</v>
      </c>
    </row>
    <row r="1592" spans="2:25" x14ac:dyDescent="0.2">
      <c r="B1592">
        <v>22945</v>
      </c>
      <c r="T1592" t="s">
        <v>6</v>
      </c>
      <c r="U1592" s="1">
        <f>SUMIFS(Data!E:E,Data!B:B,'DATA PREPPING'!$B$5,Data!A:A,'DATA PREPPING'!$B$18,Data!C:C,'DATA PREPPING'!T1592)</f>
        <v>117365</v>
      </c>
      <c r="W1592" s="15" t="e">
        <f t="shared" si="49"/>
        <v>#DIV/0!</v>
      </c>
      <c r="X1592" s="16">
        <f>AVERAGEIFS(Data!F:F,Data!B:B,'DATA PREPPING'!$B$5,Data!A:A,'DATA PREPPING'!$B$18,Data!C:C,'DATA PREPPING'!T1592)</f>
        <v>26295</v>
      </c>
      <c r="Y1592" s="16">
        <f t="shared" si="50"/>
        <v>-26295</v>
      </c>
    </row>
    <row r="1593" spans="2:25" x14ac:dyDescent="0.2">
      <c r="B1593">
        <v>24733</v>
      </c>
      <c r="T1593" t="s">
        <v>7</v>
      </c>
      <c r="U1593" s="1">
        <f>SUMIFS(Data!E:E,Data!B:B,'DATA PREPPING'!$B$5,Data!A:A,'DATA PREPPING'!$B$18,Data!C:C,'DATA PREPPING'!T1593)</f>
        <v>41103</v>
      </c>
      <c r="W1593" s="15" t="e">
        <f t="shared" si="49"/>
        <v>#DIV/0!</v>
      </c>
      <c r="X1593" s="16">
        <f>AVERAGEIFS(Data!F:F,Data!B:B,'DATA PREPPING'!$B$5,Data!A:A,'DATA PREPPING'!$B$18,Data!C:C,'DATA PREPPING'!T1593)</f>
        <v>22228</v>
      </c>
      <c r="Y1593" s="16">
        <f t="shared" si="50"/>
        <v>-22228</v>
      </c>
    </row>
    <row r="1594" spans="2:25" x14ac:dyDescent="0.2">
      <c r="B1594">
        <v>19677</v>
      </c>
      <c r="T1594" t="s">
        <v>8</v>
      </c>
      <c r="U1594" s="1">
        <f>SUMIFS(Data!E:E,Data!B:B,'DATA PREPPING'!$B$5,Data!A:A,'DATA PREPPING'!$B$18,Data!C:C,'DATA PREPPING'!T1594)</f>
        <v>1007574</v>
      </c>
      <c r="W1594" s="15" t="e">
        <f t="shared" si="49"/>
        <v>#DIV/0!</v>
      </c>
      <c r="X1594" s="16">
        <f>AVERAGEIFS(Data!F:F,Data!B:B,'DATA PREPPING'!$B$5,Data!A:A,'DATA PREPPING'!$B$18,Data!C:C,'DATA PREPPING'!T1594)</f>
        <v>27709</v>
      </c>
      <c r="Y1594" s="16">
        <f t="shared" si="50"/>
        <v>-27709</v>
      </c>
    </row>
    <row r="1595" spans="2:25" x14ac:dyDescent="0.2">
      <c r="B1595">
        <v>18829</v>
      </c>
      <c r="T1595" t="s">
        <v>9</v>
      </c>
      <c r="U1595" s="1">
        <f>SUMIFS(Data!E:E,Data!B:B,'DATA PREPPING'!$B$5,Data!A:A,'DATA PREPPING'!$B$18,Data!C:C,'DATA PREPPING'!T1595)</f>
        <v>414059</v>
      </c>
      <c r="W1595" s="15" t="e">
        <f t="shared" si="49"/>
        <v>#DIV/0!</v>
      </c>
      <c r="X1595" s="16">
        <f>AVERAGEIFS(Data!F:F,Data!B:B,'DATA PREPPING'!$B$5,Data!A:A,'DATA PREPPING'!$B$18,Data!C:C,'DATA PREPPING'!T1595)</f>
        <v>22009</v>
      </c>
      <c r="Y1595" s="16">
        <f t="shared" si="50"/>
        <v>-22009</v>
      </c>
    </row>
    <row r="1596" spans="2:25" x14ac:dyDescent="0.2">
      <c r="B1596">
        <v>23771</v>
      </c>
      <c r="T1596" t="s">
        <v>10</v>
      </c>
      <c r="U1596" s="1">
        <f>SUMIFS(Data!E:E,Data!B:B,'DATA PREPPING'!$B$5,Data!A:A,'DATA PREPPING'!$B$18,Data!C:C,'DATA PREPPING'!T1596)</f>
        <v>74574</v>
      </c>
      <c r="W1596" s="15" t="e">
        <f t="shared" si="49"/>
        <v>#DIV/0!</v>
      </c>
      <c r="X1596" s="16">
        <f>AVERAGEIFS(Data!F:F,Data!B:B,'DATA PREPPING'!$B$5,Data!A:A,'DATA PREPPING'!$B$18,Data!C:C,'DATA PREPPING'!T1596)</f>
        <v>18637</v>
      </c>
      <c r="Y1596" s="16">
        <f t="shared" si="50"/>
        <v>-18637</v>
      </c>
    </row>
    <row r="1597" spans="2:25" x14ac:dyDescent="0.2">
      <c r="B1597">
        <v>23001</v>
      </c>
      <c r="T1597" t="s">
        <v>11</v>
      </c>
      <c r="U1597" s="1">
        <f>SUMIFS(Data!E:E,Data!B:B,'DATA PREPPING'!$B$5,Data!A:A,'DATA PREPPING'!$B$18,Data!C:C,'DATA PREPPING'!T1597)</f>
        <v>462216</v>
      </c>
      <c r="W1597" s="15" t="e">
        <f t="shared" si="49"/>
        <v>#DIV/0!</v>
      </c>
      <c r="X1597" s="16">
        <f>AVERAGEIFS(Data!F:F,Data!B:B,'DATA PREPPING'!$B$5,Data!A:A,'DATA PREPPING'!$B$18,Data!C:C,'DATA PREPPING'!T1597)</f>
        <v>25054</v>
      </c>
      <c r="Y1597" s="16">
        <f t="shared" si="50"/>
        <v>-25054</v>
      </c>
    </row>
    <row r="1598" spans="2:25" x14ac:dyDescent="0.2">
      <c r="B1598">
        <v>21580</v>
      </c>
      <c r="T1598" t="s">
        <v>12</v>
      </c>
      <c r="U1598" s="1">
        <f>SUMIFS(Data!E:E,Data!B:B,'DATA PREPPING'!$B$5,Data!A:A,'DATA PREPPING'!$B$18,Data!C:C,'DATA PREPPING'!T1598)</f>
        <v>263892</v>
      </c>
      <c r="W1598" s="15" t="e">
        <f t="shared" si="49"/>
        <v>#DIV/0!</v>
      </c>
      <c r="X1598" s="16">
        <f>AVERAGEIFS(Data!F:F,Data!B:B,'DATA PREPPING'!$B$5,Data!A:A,'DATA PREPPING'!$B$18,Data!C:C,'DATA PREPPING'!T1598)</f>
        <v>20493</v>
      </c>
      <c r="Y1598" s="16">
        <f t="shared" si="50"/>
        <v>-20493</v>
      </c>
    </row>
    <row r="1599" spans="2:25" x14ac:dyDescent="0.2">
      <c r="B1599">
        <v>26068</v>
      </c>
      <c r="T1599" t="s">
        <v>13</v>
      </c>
      <c r="U1599" s="1">
        <f>SUMIFS(Data!E:E,Data!B:B,'DATA PREPPING'!$B$5,Data!A:A,'DATA PREPPING'!$B$18,Data!C:C,'DATA PREPPING'!T1599)</f>
        <v>118383</v>
      </c>
      <c r="W1599" s="15" t="e">
        <f t="shared" si="49"/>
        <v>#DIV/0!</v>
      </c>
      <c r="X1599" s="16">
        <f>AVERAGEIFS(Data!F:F,Data!B:B,'DATA PREPPING'!$B$5,Data!A:A,'DATA PREPPING'!$B$18,Data!C:C,'DATA PREPPING'!T1599)</f>
        <v>18002</v>
      </c>
      <c r="Y1599" s="16">
        <f t="shared" si="50"/>
        <v>-18002</v>
      </c>
    </row>
    <row r="1600" spans="2:25" x14ac:dyDescent="0.2">
      <c r="B1600">
        <v>22634</v>
      </c>
      <c r="T1600" t="s">
        <v>14</v>
      </c>
      <c r="U1600" s="1">
        <f>SUMIFS(Data!E:E,Data!B:B,'DATA PREPPING'!$B$5,Data!A:A,'DATA PREPPING'!$B$18,Data!C:C,'DATA PREPPING'!T1600)</f>
        <v>110526</v>
      </c>
      <c r="W1600" s="15" t="e">
        <f t="shared" si="49"/>
        <v>#DIV/0!</v>
      </c>
      <c r="X1600" s="16">
        <f>AVERAGEIFS(Data!F:F,Data!B:B,'DATA PREPPING'!$B$5,Data!A:A,'DATA PREPPING'!$B$18,Data!C:C,'DATA PREPPING'!T1600)</f>
        <v>18088</v>
      </c>
      <c r="Y1600" s="16">
        <f t="shared" si="50"/>
        <v>-18088</v>
      </c>
    </row>
    <row r="1601" spans="2:25" x14ac:dyDescent="0.2">
      <c r="B1601">
        <v>26657</v>
      </c>
      <c r="T1601" t="s">
        <v>15</v>
      </c>
      <c r="U1601" s="1">
        <f>SUMIFS(Data!E:E,Data!B:B,'DATA PREPPING'!$B$5,Data!A:A,'DATA PREPPING'!$B$18,Data!C:C,'DATA PREPPING'!T1601)</f>
        <v>165335</v>
      </c>
      <c r="W1601" s="15" t="e">
        <f t="shared" si="49"/>
        <v>#DIV/0!</v>
      </c>
      <c r="X1601" s="16">
        <f>AVERAGEIFS(Data!F:F,Data!B:B,'DATA PREPPING'!$B$5,Data!A:A,'DATA PREPPING'!$B$18,Data!C:C,'DATA PREPPING'!T1601)</f>
        <v>19522</v>
      </c>
      <c r="Y1601" s="16">
        <f t="shared" si="50"/>
        <v>-19522</v>
      </c>
    </row>
    <row r="1602" spans="2:25" x14ac:dyDescent="0.2">
      <c r="B1602">
        <v>18945</v>
      </c>
      <c r="T1602" t="s">
        <v>16</v>
      </c>
      <c r="U1602" s="1">
        <f>SUMIFS(Data!E:E,Data!B:B,'DATA PREPPING'!$B$5,Data!A:A,'DATA PREPPING'!$B$18,Data!C:C,'DATA PREPPING'!T1602)</f>
        <v>188383</v>
      </c>
      <c r="W1602" s="15" t="e">
        <f t="shared" si="49"/>
        <v>#DIV/0!</v>
      </c>
      <c r="X1602" s="16">
        <f>AVERAGEIFS(Data!F:F,Data!B:B,'DATA PREPPING'!$B$5,Data!A:A,'DATA PREPPING'!$B$18,Data!C:C,'DATA PREPPING'!T1602)</f>
        <v>22216</v>
      </c>
      <c r="Y1602" s="16">
        <f t="shared" si="50"/>
        <v>-22216</v>
      </c>
    </row>
    <row r="1603" spans="2:25" x14ac:dyDescent="0.2">
      <c r="B1603">
        <v>19473</v>
      </c>
      <c r="T1603" t="s">
        <v>17</v>
      </c>
      <c r="U1603" s="1">
        <f>SUMIFS(Data!E:E,Data!B:B,'DATA PREPPING'!$B$5,Data!A:A,'DATA PREPPING'!$B$18,Data!C:C,'DATA PREPPING'!T1603)</f>
        <v>51781</v>
      </c>
      <c r="W1603" s="15" t="e">
        <f t="shared" si="49"/>
        <v>#DIV/0!</v>
      </c>
      <c r="X1603" s="16">
        <f>AVERAGEIFS(Data!F:F,Data!B:B,'DATA PREPPING'!$B$5,Data!A:A,'DATA PREPPING'!$B$18,Data!C:C,'DATA PREPPING'!T1603)</f>
        <v>25112</v>
      </c>
      <c r="Y1603" s="16">
        <f t="shared" si="50"/>
        <v>-25112</v>
      </c>
    </row>
    <row r="1604" spans="2:25" x14ac:dyDescent="0.2">
      <c r="B1604">
        <v>23041</v>
      </c>
      <c r="T1604" t="s">
        <v>18</v>
      </c>
      <c r="U1604" s="1">
        <f>SUMIFS(Data!E:E,Data!B:B,'DATA PREPPING'!$B$5,Data!A:A,'DATA PREPPING'!$B$18,Data!C:C,'DATA PREPPING'!T1604)</f>
        <v>210848</v>
      </c>
      <c r="W1604" s="15" t="e">
        <f t="shared" si="49"/>
        <v>#DIV/0!</v>
      </c>
      <c r="X1604" s="16">
        <f>AVERAGEIFS(Data!F:F,Data!B:B,'DATA PREPPING'!$B$5,Data!A:A,'DATA PREPPING'!$B$18,Data!C:C,'DATA PREPPING'!T1604)</f>
        <v>26383</v>
      </c>
      <c r="Y1604" s="16">
        <f t="shared" si="50"/>
        <v>-26383</v>
      </c>
    </row>
    <row r="1605" spans="2:25" x14ac:dyDescent="0.2">
      <c r="B1605">
        <v>18554</v>
      </c>
      <c r="T1605" t="s">
        <v>19</v>
      </c>
      <c r="U1605" s="1">
        <f>SUMIFS(Data!E:E,Data!B:B,'DATA PREPPING'!$B$5,Data!A:A,'DATA PREPPING'!$B$18,Data!C:C,'DATA PREPPING'!T1605)</f>
        <v>262049</v>
      </c>
      <c r="W1605" s="15" t="e">
        <f t="shared" si="49"/>
        <v>#DIV/0!</v>
      </c>
      <c r="X1605" s="16">
        <f>AVERAGEIFS(Data!F:F,Data!B:B,'DATA PREPPING'!$B$5,Data!A:A,'DATA PREPPING'!$B$18,Data!C:C,'DATA PREPPING'!T1605)</f>
        <v>30457</v>
      </c>
      <c r="Y1605" s="16">
        <f t="shared" si="50"/>
        <v>-30457</v>
      </c>
    </row>
    <row r="1606" spans="2:25" x14ac:dyDescent="0.2">
      <c r="B1606">
        <v>26810</v>
      </c>
      <c r="T1606" t="s">
        <v>20</v>
      </c>
      <c r="U1606" s="1">
        <f>SUMIFS(Data!E:E,Data!B:B,'DATA PREPPING'!$B$5,Data!A:A,'DATA PREPPING'!$B$18,Data!C:C,'DATA PREPPING'!T1606)</f>
        <v>323435</v>
      </c>
      <c r="W1606" s="15" t="e">
        <f t="shared" ref="W1606:W1669" si="51">U1606/V1606*1000</f>
        <v>#DIV/0!</v>
      </c>
      <c r="X1606" s="16">
        <f>AVERAGEIFS(Data!F:F,Data!B:B,'DATA PREPPING'!$B$5,Data!A:A,'DATA PREPPING'!$B$18,Data!C:C,'DATA PREPPING'!T1606)</f>
        <v>22254</v>
      </c>
      <c r="Y1606" s="16">
        <f t="shared" ref="Y1606:Y1669" si="52">IF($Y$4=$X$4,-X1606,W1606)</f>
        <v>-22254</v>
      </c>
    </row>
    <row r="1607" spans="2:25" x14ac:dyDescent="0.2">
      <c r="B1607">
        <v>18414</v>
      </c>
      <c r="T1607" t="s">
        <v>21</v>
      </c>
      <c r="U1607" s="1">
        <f>SUMIFS(Data!E:E,Data!B:B,'DATA PREPPING'!$B$5,Data!A:A,'DATA PREPPING'!$B$18,Data!C:C,'DATA PREPPING'!T1607)</f>
        <v>204519</v>
      </c>
      <c r="W1607" s="15" t="e">
        <f t="shared" si="51"/>
        <v>#DIV/0!</v>
      </c>
      <c r="X1607" s="16">
        <f>AVERAGEIFS(Data!F:F,Data!B:B,'DATA PREPPING'!$B$5,Data!A:A,'DATA PREPPING'!$B$18,Data!C:C,'DATA PREPPING'!T1607)</f>
        <v>24167</v>
      </c>
      <c r="Y1607" s="16">
        <f t="shared" si="52"/>
        <v>-24167</v>
      </c>
    </row>
    <row r="1608" spans="2:25" x14ac:dyDescent="0.2">
      <c r="B1608">
        <v>36090</v>
      </c>
      <c r="T1608" t="s">
        <v>22</v>
      </c>
      <c r="U1608" s="1">
        <f>SUMIFS(Data!E:E,Data!B:B,'DATA PREPPING'!$B$5,Data!A:A,'DATA PREPPING'!$B$18,Data!C:C,'DATA PREPPING'!T1608)</f>
        <v>118107</v>
      </c>
      <c r="W1608" s="15" t="e">
        <f t="shared" si="51"/>
        <v>#DIV/0!</v>
      </c>
      <c r="X1608" s="16">
        <f>AVERAGEIFS(Data!F:F,Data!B:B,'DATA PREPPING'!$B$5,Data!A:A,'DATA PREPPING'!$B$18,Data!C:C,'DATA PREPPING'!T1608)</f>
        <v>18380</v>
      </c>
      <c r="Y1608" s="16">
        <f t="shared" si="52"/>
        <v>-18380</v>
      </c>
    </row>
    <row r="1609" spans="2:25" x14ac:dyDescent="0.2">
      <c r="B1609">
        <v>28424</v>
      </c>
      <c r="T1609" t="s">
        <v>23</v>
      </c>
      <c r="U1609" s="1">
        <f>SUMIFS(Data!E:E,Data!B:B,'DATA PREPPING'!$B$5,Data!A:A,'DATA PREPPING'!$B$18,Data!C:C,'DATA PREPPING'!T1609)</f>
        <v>253244</v>
      </c>
      <c r="W1609" s="15" t="e">
        <f t="shared" si="51"/>
        <v>#DIV/0!</v>
      </c>
      <c r="X1609" s="16">
        <f>AVERAGEIFS(Data!F:F,Data!B:B,'DATA PREPPING'!$B$5,Data!A:A,'DATA PREPPING'!$B$18,Data!C:C,'DATA PREPPING'!T1609)</f>
        <v>22154</v>
      </c>
      <c r="Y1609" s="16">
        <f t="shared" si="52"/>
        <v>-22154</v>
      </c>
    </row>
    <row r="1610" spans="2:25" x14ac:dyDescent="0.2">
      <c r="B1610">
        <v>26295</v>
      </c>
      <c r="T1610" t="s">
        <v>24</v>
      </c>
      <c r="U1610" s="1">
        <f>SUMIFS(Data!E:E,Data!B:B,'DATA PREPPING'!$B$5,Data!A:A,'DATA PREPPING'!$B$18,Data!C:C,'DATA PREPPING'!T1610)</f>
        <v>58811</v>
      </c>
      <c r="W1610" s="15" t="e">
        <f t="shared" si="51"/>
        <v>#DIV/0!</v>
      </c>
      <c r="X1610" s="16">
        <f>AVERAGEIFS(Data!F:F,Data!B:B,'DATA PREPPING'!$B$5,Data!A:A,'DATA PREPPING'!$B$18,Data!C:C,'DATA PREPPING'!T1610)</f>
        <v>21078</v>
      </c>
      <c r="Y1610" s="16">
        <f t="shared" si="52"/>
        <v>-21078</v>
      </c>
    </row>
    <row r="1611" spans="2:25" x14ac:dyDescent="0.2">
      <c r="B1611">
        <v>22228</v>
      </c>
      <c r="T1611" t="s">
        <v>25</v>
      </c>
      <c r="U1611" s="1">
        <f>SUMIFS(Data!E:E,Data!B:B,'DATA PREPPING'!$B$5,Data!A:A,'DATA PREPPING'!$B$18,Data!C:C,'DATA PREPPING'!T1611)</f>
        <v>79529</v>
      </c>
      <c r="W1611" s="15" t="e">
        <f t="shared" si="51"/>
        <v>#DIV/0!</v>
      </c>
      <c r="X1611" s="16">
        <f>AVERAGEIFS(Data!F:F,Data!B:B,'DATA PREPPING'!$B$5,Data!A:A,'DATA PREPPING'!$B$18,Data!C:C,'DATA PREPPING'!T1611)</f>
        <v>18131</v>
      </c>
      <c r="Y1611" s="16">
        <f t="shared" si="52"/>
        <v>-18131</v>
      </c>
    </row>
    <row r="1612" spans="2:25" x14ac:dyDescent="0.2">
      <c r="B1612">
        <v>27709</v>
      </c>
      <c r="T1612" t="s">
        <v>26</v>
      </c>
      <c r="U1612" s="1">
        <f>SUMIFS(Data!E:E,Data!B:B,'DATA PREPPING'!$B$5,Data!A:A,'DATA PREPPING'!$B$18,Data!C:C,'DATA PREPPING'!T1612)</f>
        <v>255447</v>
      </c>
      <c r="W1612" s="15" t="e">
        <f t="shared" si="51"/>
        <v>#DIV/0!</v>
      </c>
      <c r="X1612" s="16">
        <f>AVERAGEIFS(Data!F:F,Data!B:B,'DATA PREPPING'!$B$5,Data!A:A,'DATA PREPPING'!$B$18,Data!C:C,'DATA PREPPING'!T1612)</f>
        <v>34061</v>
      </c>
      <c r="Y1612" s="16">
        <f t="shared" si="52"/>
        <v>-34061</v>
      </c>
    </row>
    <row r="1613" spans="2:25" x14ac:dyDescent="0.2">
      <c r="B1613">
        <v>22009</v>
      </c>
      <c r="T1613" t="s">
        <v>27</v>
      </c>
      <c r="U1613" s="1">
        <f>SUMIFS(Data!E:E,Data!B:B,'DATA PREPPING'!$B$5,Data!A:A,'DATA PREPPING'!$B$18,Data!C:C,'DATA PREPPING'!T1613)</f>
        <v>57132</v>
      </c>
      <c r="W1613" s="15" t="e">
        <f t="shared" si="51"/>
        <v>#DIV/0!</v>
      </c>
      <c r="X1613" s="16">
        <f>AVERAGEIFS(Data!F:F,Data!B:B,'DATA PREPPING'!$B$5,Data!A:A,'DATA PREPPING'!$B$18,Data!C:C,'DATA PREPPING'!T1613)</f>
        <v>24729</v>
      </c>
      <c r="Y1613" s="16">
        <f t="shared" si="52"/>
        <v>-24729</v>
      </c>
    </row>
    <row r="1614" spans="2:25" x14ac:dyDescent="0.2">
      <c r="B1614">
        <v>18637</v>
      </c>
      <c r="T1614" t="s">
        <v>28</v>
      </c>
      <c r="U1614" s="1">
        <f>SUMIFS(Data!E:E,Data!B:B,'DATA PREPPING'!$B$5,Data!A:A,'DATA PREPPING'!$B$18,Data!C:C,'DATA PREPPING'!T1614)</f>
        <v>281546</v>
      </c>
      <c r="W1614" s="15" t="e">
        <f t="shared" si="51"/>
        <v>#DIV/0!</v>
      </c>
      <c r="X1614" s="16">
        <f>AVERAGEIFS(Data!F:F,Data!B:B,'DATA PREPPING'!$B$5,Data!A:A,'DATA PREPPING'!$B$18,Data!C:C,'DATA PREPPING'!T1614)</f>
        <v>28639</v>
      </c>
      <c r="Y1614" s="16">
        <f t="shared" si="52"/>
        <v>-28639</v>
      </c>
    </row>
    <row r="1615" spans="2:25" x14ac:dyDescent="0.2">
      <c r="B1615">
        <v>25054</v>
      </c>
      <c r="T1615" t="s">
        <v>29</v>
      </c>
      <c r="U1615" s="1">
        <f>SUMIFS(Data!E:E,Data!B:B,'DATA PREPPING'!$B$5,Data!A:A,'DATA PREPPING'!$B$18,Data!C:C,'DATA PREPPING'!T1615)</f>
        <v>78539</v>
      </c>
      <c r="W1615" s="15" t="e">
        <f t="shared" si="51"/>
        <v>#DIV/0!</v>
      </c>
      <c r="X1615" s="16">
        <f>AVERAGEIFS(Data!F:F,Data!B:B,'DATA PREPPING'!$B$5,Data!A:A,'DATA PREPPING'!$B$18,Data!C:C,'DATA PREPPING'!T1615)</f>
        <v>19988</v>
      </c>
      <c r="Y1615" s="16">
        <f t="shared" si="52"/>
        <v>-19988</v>
      </c>
    </row>
    <row r="1616" spans="2:25" x14ac:dyDescent="0.2">
      <c r="B1616">
        <v>20493</v>
      </c>
      <c r="T1616" t="s">
        <v>30</v>
      </c>
      <c r="U1616" s="1">
        <f>SUMIFS(Data!E:E,Data!B:B,'DATA PREPPING'!$B$5,Data!A:A,'DATA PREPPING'!$B$18,Data!C:C,'DATA PREPPING'!T1616)</f>
        <v>632760</v>
      </c>
      <c r="W1616" s="15" t="e">
        <f t="shared" si="51"/>
        <v>#DIV/0!</v>
      </c>
      <c r="X1616" s="16">
        <f>AVERAGEIFS(Data!F:F,Data!B:B,'DATA PREPPING'!$B$5,Data!A:A,'DATA PREPPING'!$B$18,Data!C:C,'DATA PREPPING'!T1616)</f>
        <v>36986</v>
      </c>
      <c r="Y1616" s="16">
        <f t="shared" si="52"/>
        <v>-36986</v>
      </c>
    </row>
    <row r="1617" spans="2:25" x14ac:dyDescent="0.2">
      <c r="B1617">
        <v>18002</v>
      </c>
      <c r="T1617" t="s">
        <v>31</v>
      </c>
      <c r="U1617" s="1">
        <f>SUMIFS(Data!E:E,Data!B:B,'DATA PREPPING'!$B$5,Data!A:A,'DATA PREPPING'!$B$18,Data!C:C,'DATA PREPPING'!T1617)</f>
        <v>420420</v>
      </c>
      <c r="W1617" s="15" t="e">
        <f t="shared" si="51"/>
        <v>#DIV/0!</v>
      </c>
      <c r="X1617" s="16">
        <f>AVERAGEIFS(Data!F:F,Data!B:B,'DATA PREPPING'!$B$5,Data!A:A,'DATA PREPPING'!$B$18,Data!C:C,'DATA PREPPING'!T1617)</f>
        <v>21462</v>
      </c>
      <c r="Y1617" s="16">
        <f t="shared" si="52"/>
        <v>-21462</v>
      </c>
    </row>
    <row r="1618" spans="2:25" x14ac:dyDescent="0.2">
      <c r="B1618">
        <v>18088</v>
      </c>
      <c r="T1618" t="s">
        <v>32</v>
      </c>
      <c r="U1618" s="1">
        <f>SUMIFS(Data!E:E,Data!B:B,'DATA PREPPING'!$B$5,Data!A:A,'DATA PREPPING'!$B$18,Data!C:C,'DATA PREPPING'!T1618)</f>
        <v>34228</v>
      </c>
      <c r="W1618" s="15" t="e">
        <f t="shared" si="51"/>
        <v>#DIV/0!</v>
      </c>
      <c r="X1618" s="16">
        <f>AVERAGEIFS(Data!F:F,Data!B:B,'DATA PREPPING'!$B$5,Data!A:A,'DATA PREPPING'!$B$18,Data!C:C,'DATA PREPPING'!T1618)</f>
        <v>19193</v>
      </c>
      <c r="Y1618" s="16">
        <f t="shared" si="52"/>
        <v>-19193</v>
      </c>
    </row>
    <row r="1619" spans="2:25" x14ac:dyDescent="0.2">
      <c r="B1619">
        <v>19522</v>
      </c>
      <c r="T1619" t="s">
        <v>33</v>
      </c>
      <c r="U1619" s="1">
        <f>SUMIFS(Data!E:E,Data!B:B,'DATA PREPPING'!$B$5,Data!A:A,'DATA PREPPING'!$B$18,Data!C:C,'DATA PREPPING'!T1619)</f>
        <v>466069</v>
      </c>
      <c r="W1619" s="15" t="e">
        <f t="shared" si="51"/>
        <v>#DIV/0!</v>
      </c>
      <c r="X1619" s="16">
        <f>AVERAGEIFS(Data!F:F,Data!B:B,'DATA PREPPING'!$B$5,Data!A:A,'DATA PREPPING'!$B$18,Data!C:C,'DATA PREPPING'!T1619)</f>
        <v>21027</v>
      </c>
      <c r="Y1619" s="16">
        <f t="shared" si="52"/>
        <v>-21027</v>
      </c>
    </row>
    <row r="1620" spans="2:25" x14ac:dyDescent="0.2">
      <c r="B1620">
        <v>22216</v>
      </c>
      <c r="T1620" t="s">
        <v>34</v>
      </c>
      <c r="U1620" s="1">
        <f>SUMIFS(Data!E:E,Data!B:B,'DATA PREPPING'!$B$5,Data!A:A,'DATA PREPPING'!$B$18,Data!C:C,'DATA PREPPING'!T1620)</f>
        <v>156230</v>
      </c>
      <c r="W1620" s="15" t="e">
        <f t="shared" si="51"/>
        <v>#DIV/0!</v>
      </c>
      <c r="X1620" s="16">
        <f>AVERAGEIFS(Data!F:F,Data!B:B,'DATA PREPPING'!$B$5,Data!A:A,'DATA PREPPING'!$B$18,Data!C:C,'DATA PREPPING'!T1620)</f>
        <v>19310</v>
      </c>
      <c r="Y1620" s="16">
        <f t="shared" si="52"/>
        <v>-19310</v>
      </c>
    </row>
    <row r="1621" spans="2:25" x14ac:dyDescent="0.2">
      <c r="B1621">
        <v>25112</v>
      </c>
      <c r="T1621" t="s">
        <v>35</v>
      </c>
      <c r="U1621" s="1">
        <f>SUMIFS(Data!E:E,Data!B:B,'DATA PREPPING'!$B$5,Data!A:A,'DATA PREPPING'!$B$18,Data!C:C,'DATA PREPPING'!T1621)</f>
        <v>161570</v>
      </c>
      <c r="W1621" s="15" t="e">
        <f t="shared" si="51"/>
        <v>#DIV/0!</v>
      </c>
      <c r="X1621" s="16">
        <f>AVERAGEIFS(Data!F:F,Data!B:B,'DATA PREPPING'!$B$5,Data!A:A,'DATA PREPPING'!$B$18,Data!C:C,'DATA PREPPING'!T1621)</f>
        <v>24338</v>
      </c>
      <c r="Y1621" s="16">
        <f t="shared" si="52"/>
        <v>-24338</v>
      </c>
    </row>
    <row r="1622" spans="2:25" x14ac:dyDescent="0.2">
      <c r="B1622">
        <v>26383</v>
      </c>
      <c r="T1622" t="s">
        <v>36</v>
      </c>
      <c r="U1622" s="1">
        <f>SUMIFS(Data!E:E,Data!B:B,'DATA PREPPING'!$B$5,Data!A:A,'DATA PREPPING'!$B$18,Data!C:C,'DATA PREPPING'!T1622)</f>
        <v>424092</v>
      </c>
      <c r="W1622" s="15" t="e">
        <f t="shared" si="51"/>
        <v>#DIV/0!</v>
      </c>
      <c r="X1622" s="16">
        <f>AVERAGEIFS(Data!F:F,Data!B:B,'DATA PREPPING'!$B$5,Data!A:A,'DATA PREPPING'!$B$18,Data!C:C,'DATA PREPPING'!T1622)</f>
        <v>22945</v>
      </c>
      <c r="Y1622" s="16">
        <f t="shared" si="52"/>
        <v>-22945</v>
      </c>
    </row>
    <row r="1623" spans="2:25" x14ac:dyDescent="0.2">
      <c r="B1623">
        <v>30457</v>
      </c>
      <c r="T1623" t="s">
        <v>37</v>
      </c>
      <c r="U1623" s="1">
        <f>SUMIFS(Data!E:E,Data!B:B,'DATA PREPPING'!$B$5,Data!A:A,'DATA PREPPING'!$B$18,Data!C:C,'DATA PREPPING'!T1623)</f>
        <v>44621</v>
      </c>
      <c r="W1623" s="15" t="e">
        <f t="shared" si="51"/>
        <v>#DIV/0!</v>
      </c>
      <c r="X1623" s="16">
        <f>AVERAGEIFS(Data!F:F,Data!B:B,'DATA PREPPING'!$B$5,Data!A:A,'DATA PREPPING'!$B$18,Data!C:C,'DATA PREPPING'!T1623)</f>
        <v>24733</v>
      </c>
      <c r="Y1623" s="16">
        <f t="shared" si="52"/>
        <v>-24733</v>
      </c>
    </row>
    <row r="1624" spans="2:25" x14ac:dyDescent="0.2">
      <c r="B1624">
        <v>22254</v>
      </c>
      <c r="T1624" t="s">
        <v>38</v>
      </c>
      <c r="U1624" s="1">
        <f>SUMIFS(Data!E:E,Data!B:B,'DATA PREPPING'!$B$5,Data!A:A,'DATA PREPPING'!$B$18,Data!C:C,'DATA PREPPING'!T1624)</f>
        <v>226959</v>
      </c>
      <c r="W1624" s="15" t="e">
        <f t="shared" si="51"/>
        <v>#DIV/0!</v>
      </c>
      <c r="X1624" s="16">
        <f>AVERAGEIFS(Data!F:F,Data!B:B,'DATA PREPPING'!$B$5,Data!A:A,'DATA PREPPING'!$B$18,Data!C:C,'DATA PREPPING'!T1624)</f>
        <v>19677</v>
      </c>
      <c r="Y1624" s="16">
        <f t="shared" si="52"/>
        <v>-19677</v>
      </c>
    </row>
    <row r="1625" spans="2:25" x14ac:dyDescent="0.2">
      <c r="B1625">
        <v>24167</v>
      </c>
      <c r="T1625" t="s">
        <v>39</v>
      </c>
      <c r="U1625" s="1">
        <f>SUMIFS(Data!E:E,Data!B:B,'DATA PREPPING'!$B$5,Data!A:A,'DATA PREPPING'!$B$18,Data!C:C,'DATA PREPPING'!T1625)</f>
        <v>41000</v>
      </c>
      <c r="W1625" s="15" t="e">
        <f t="shared" si="51"/>
        <v>#DIV/0!</v>
      </c>
      <c r="X1625" s="16">
        <f>AVERAGEIFS(Data!F:F,Data!B:B,'DATA PREPPING'!$B$5,Data!A:A,'DATA PREPPING'!$B$18,Data!C:C,'DATA PREPPING'!T1625)</f>
        <v>18829</v>
      </c>
      <c r="Y1625" s="16">
        <f t="shared" si="52"/>
        <v>-18829</v>
      </c>
    </row>
    <row r="1626" spans="2:25" x14ac:dyDescent="0.2">
      <c r="B1626">
        <v>18380</v>
      </c>
      <c r="T1626" t="s">
        <v>40</v>
      </c>
      <c r="U1626" s="1">
        <f>SUMIFS(Data!E:E,Data!B:B,'DATA PREPPING'!$B$5,Data!A:A,'DATA PREPPING'!$B$18,Data!C:C,'DATA PREPPING'!T1626)</f>
        <v>293033</v>
      </c>
      <c r="W1626" s="15" t="e">
        <f t="shared" si="51"/>
        <v>#DIV/0!</v>
      </c>
      <c r="X1626" s="16">
        <f>AVERAGEIFS(Data!F:F,Data!B:B,'DATA PREPPING'!$B$5,Data!A:A,'DATA PREPPING'!$B$18,Data!C:C,'DATA PREPPING'!T1626)</f>
        <v>23771</v>
      </c>
      <c r="Y1626" s="16">
        <f t="shared" si="52"/>
        <v>-23771</v>
      </c>
    </row>
    <row r="1627" spans="2:25" x14ac:dyDescent="0.2">
      <c r="B1627">
        <v>22154</v>
      </c>
      <c r="T1627" t="s">
        <v>41</v>
      </c>
      <c r="U1627" s="1">
        <f>SUMIFS(Data!E:E,Data!B:B,'DATA PREPPING'!$B$5,Data!A:A,'DATA PREPPING'!$B$18,Data!C:C,'DATA PREPPING'!T1627)</f>
        <v>1178456</v>
      </c>
      <c r="W1627" s="15" t="e">
        <f t="shared" si="51"/>
        <v>#DIV/0!</v>
      </c>
      <c r="X1627" s="16">
        <f>AVERAGEIFS(Data!F:F,Data!B:B,'DATA PREPPING'!$B$5,Data!A:A,'DATA PREPPING'!$B$18,Data!C:C,'DATA PREPPING'!T1627)</f>
        <v>23001</v>
      </c>
      <c r="Y1627" s="16">
        <f t="shared" si="52"/>
        <v>-23001</v>
      </c>
    </row>
    <row r="1628" spans="2:25" x14ac:dyDescent="0.2">
      <c r="B1628">
        <v>21078</v>
      </c>
      <c r="T1628" t="s">
        <v>42</v>
      </c>
      <c r="U1628" s="1">
        <f>SUMIFS(Data!E:E,Data!B:B,'DATA PREPPING'!$B$5,Data!A:A,'DATA PREPPING'!$B$18,Data!C:C,'DATA PREPPING'!T1628)</f>
        <v>133375</v>
      </c>
      <c r="W1628" s="15" t="e">
        <f t="shared" si="51"/>
        <v>#DIV/0!</v>
      </c>
      <c r="X1628" s="16">
        <f>AVERAGEIFS(Data!F:F,Data!B:B,'DATA PREPPING'!$B$5,Data!A:A,'DATA PREPPING'!$B$18,Data!C:C,'DATA PREPPING'!T1628)</f>
        <v>21580</v>
      </c>
      <c r="Y1628" s="16">
        <f t="shared" si="52"/>
        <v>-21580</v>
      </c>
    </row>
    <row r="1629" spans="2:25" x14ac:dyDescent="0.2">
      <c r="B1629">
        <v>18131</v>
      </c>
      <c r="T1629" t="s">
        <v>43</v>
      </c>
      <c r="U1629" s="1">
        <f>SUMIFS(Data!E:E,Data!B:B,'DATA PREPPING'!$B$5,Data!A:A,'DATA PREPPING'!$B$18,Data!C:C,'DATA PREPPING'!T1629)</f>
        <v>25985</v>
      </c>
      <c r="W1629" s="15" t="e">
        <f t="shared" si="51"/>
        <v>#DIV/0!</v>
      </c>
      <c r="X1629" s="16">
        <f>AVERAGEIFS(Data!F:F,Data!B:B,'DATA PREPPING'!$B$5,Data!A:A,'DATA PREPPING'!$B$18,Data!C:C,'DATA PREPPING'!T1629)</f>
        <v>26068</v>
      </c>
      <c r="Y1629" s="16">
        <f t="shared" si="52"/>
        <v>-26068</v>
      </c>
    </row>
    <row r="1630" spans="2:25" x14ac:dyDescent="0.2">
      <c r="B1630">
        <v>34061</v>
      </c>
      <c r="T1630" t="s">
        <v>44</v>
      </c>
      <c r="U1630" s="1">
        <f>SUMIFS(Data!E:E,Data!B:B,'DATA PREPPING'!$B$5,Data!A:A,'DATA PREPPING'!$B$18,Data!C:C,'DATA PREPPING'!T1630)</f>
        <v>322216</v>
      </c>
      <c r="W1630" s="15" t="e">
        <f t="shared" si="51"/>
        <v>#DIV/0!</v>
      </c>
      <c r="X1630" s="16">
        <f>AVERAGEIFS(Data!F:F,Data!B:B,'DATA PREPPING'!$B$5,Data!A:A,'DATA PREPPING'!$B$18,Data!C:C,'DATA PREPPING'!T1630)</f>
        <v>22634</v>
      </c>
      <c r="Y1630" s="16">
        <f t="shared" si="52"/>
        <v>-22634</v>
      </c>
    </row>
    <row r="1631" spans="2:25" x14ac:dyDescent="0.2">
      <c r="B1631">
        <v>24729</v>
      </c>
      <c r="T1631" t="s">
        <v>45</v>
      </c>
      <c r="U1631" s="1">
        <f>SUMIFS(Data!E:E,Data!B:B,'DATA PREPPING'!$B$5,Data!A:A,'DATA PREPPING'!$B$18,Data!C:C,'DATA PREPPING'!T1631)</f>
        <v>255412</v>
      </c>
      <c r="W1631" s="15" t="e">
        <f t="shared" si="51"/>
        <v>#DIV/0!</v>
      </c>
      <c r="X1631" s="16">
        <f>AVERAGEIFS(Data!F:F,Data!B:B,'DATA PREPPING'!$B$5,Data!A:A,'DATA PREPPING'!$B$18,Data!C:C,'DATA PREPPING'!T1631)</f>
        <v>26657</v>
      </c>
      <c r="Y1631" s="16">
        <f t="shared" si="52"/>
        <v>-26657</v>
      </c>
    </row>
    <row r="1632" spans="2:25" x14ac:dyDescent="0.2">
      <c r="B1632">
        <v>28639</v>
      </c>
      <c r="T1632" t="s">
        <v>46</v>
      </c>
      <c r="U1632" s="1">
        <f>SUMIFS(Data!E:E,Data!B:B,'DATA PREPPING'!$B$5,Data!A:A,'DATA PREPPING'!$B$18,Data!C:C,'DATA PREPPING'!T1632)</f>
        <v>61253</v>
      </c>
      <c r="W1632" s="15" t="e">
        <f t="shared" si="51"/>
        <v>#DIV/0!</v>
      </c>
      <c r="X1632" s="16">
        <f>AVERAGEIFS(Data!F:F,Data!B:B,'DATA PREPPING'!$B$5,Data!A:A,'DATA PREPPING'!$B$18,Data!C:C,'DATA PREPPING'!T1632)</f>
        <v>18945</v>
      </c>
      <c r="Y1632" s="16">
        <f t="shared" si="52"/>
        <v>-18945</v>
      </c>
    </row>
    <row r="1633" spans="2:25" x14ac:dyDescent="0.2">
      <c r="B1633">
        <v>19988</v>
      </c>
      <c r="T1633" t="s">
        <v>47</v>
      </c>
      <c r="U1633" s="1">
        <f>SUMIFS(Data!E:E,Data!B:B,'DATA PREPPING'!$B$5,Data!A:A,'DATA PREPPING'!$B$18,Data!C:C,'DATA PREPPING'!T1633)</f>
        <v>227495</v>
      </c>
      <c r="W1633" s="15" t="e">
        <f t="shared" si="51"/>
        <v>#DIV/0!</v>
      </c>
      <c r="X1633" s="16">
        <f>AVERAGEIFS(Data!F:F,Data!B:B,'DATA PREPPING'!$B$5,Data!A:A,'DATA PREPPING'!$B$18,Data!C:C,'DATA PREPPING'!T1633)</f>
        <v>19473</v>
      </c>
      <c r="Y1633" s="16">
        <f t="shared" si="52"/>
        <v>-19473</v>
      </c>
    </row>
    <row r="1634" spans="2:25" x14ac:dyDescent="0.2">
      <c r="B1634">
        <v>36986</v>
      </c>
      <c r="T1634" t="s">
        <v>48</v>
      </c>
      <c r="U1634" s="1">
        <f>SUMIFS(Data!E:E,Data!B:B,'DATA PREPPING'!$B$5,Data!A:A,'DATA PREPPING'!$B$18,Data!C:C,'DATA PREPPING'!T1634)</f>
        <v>32312</v>
      </c>
      <c r="W1634" s="15" t="e">
        <f t="shared" si="51"/>
        <v>#DIV/0!</v>
      </c>
      <c r="X1634" s="16">
        <f>AVERAGEIFS(Data!F:F,Data!B:B,'DATA PREPPING'!$B$5,Data!A:A,'DATA PREPPING'!$B$18,Data!C:C,'DATA PREPPING'!T1634)</f>
        <v>23041</v>
      </c>
      <c r="Y1634" s="16">
        <f t="shared" si="52"/>
        <v>-23041</v>
      </c>
    </row>
    <row r="1635" spans="2:25" x14ac:dyDescent="0.2">
      <c r="B1635">
        <v>21462</v>
      </c>
      <c r="T1635" t="s">
        <v>1</v>
      </c>
      <c r="U1635" s="1">
        <f>SUMIFS(Data!E:E,Data!B:B,'DATA PREPPING'!$B$5,Data!A:A,'DATA PREPPING'!$B$18,Data!C:C,'DATA PREPPING'!T1635)</f>
        <v>178057</v>
      </c>
      <c r="W1635" s="15" t="e">
        <f t="shared" si="51"/>
        <v>#DIV/0!</v>
      </c>
      <c r="X1635" s="16">
        <f>AVERAGEIFS(Data!F:F,Data!B:B,'DATA PREPPING'!$B$5,Data!A:A,'DATA PREPPING'!$B$18,Data!C:C,'DATA PREPPING'!T1635)</f>
        <v>18554</v>
      </c>
      <c r="Y1635" s="16">
        <f t="shared" si="52"/>
        <v>-18554</v>
      </c>
    </row>
    <row r="1636" spans="2:25" x14ac:dyDescent="0.2">
      <c r="B1636">
        <v>19193</v>
      </c>
      <c r="T1636" t="s">
        <v>2</v>
      </c>
      <c r="U1636" s="1">
        <f>SUMIFS(Data!E:E,Data!B:B,'DATA PREPPING'!$B$5,Data!A:A,'DATA PREPPING'!$B$18,Data!C:C,'DATA PREPPING'!T1636)</f>
        <v>274985</v>
      </c>
      <c r="W1636" s="15" t="e">
        <f t="shared" si="51"/>
        <v>#DIV/0!</v>
      </c>
      <c r="X1636" s="16">
        <f>AVERAGEIFS(Data!F:F,Data!B:B,'DATA PREPPING'!$B$5,Data!A:A,'DATA PREPPING'!$B$18,Data!C:C,'DATA PREPPING'!T1636)</f>
        <v>26810</v>
      </c>
      <c r="Y1636" s="16">
        <f t="shared" si="52"/>
        <v>-26810</v>
      </c>
    </row>
    <row r="1637" spans="2:25" x14ac:dyDescent="0.2">
      <c r="B1637">
        <v>21027</v>
      </c>
      <c r="T1637" t="s">
        <v>3</v>
      </c>
      <c r="U1637" s="1">
        <f>SUMIFS(Data!E:E,Data!B:B,'DATA PREPPING'!$B$5,Data!A:A,'DATA PREPPING'!$B$18,Data!C:C,'DATA PREPPING'!T1637)</f>
        <v>106295</v>
      </c>
      <c r="W1637" s="15" t="e">
        <f t="shared" si="51"/>
        <v>#DIV/0!</v>
      </c>
      <c r="X1637" s="16">
        <f>AVERAGEIFS(Data!F:F,Data!B:B,'DATA PREPPING'!$B$5,Data!A:A,'DATA PREPPING'!$B$18,Data!C:C,'DATA PREPPING'!T1637)</f>
        <v>18414</v>
      </c>
      <c r="Y1637" s="16">
        <f t="shared" si="52"/>
        <v>-18414</v>
      </c>
    </row>
    <row r="1638" spans="2:25" x14ac:dyDescent="0.2">
      <c r="B1638">
        <v>19310</v>
      </c>
      <c r="T1638" t="s">
        <v>4</v>
      </c>
      <c r="U1638" s="1">
        <f>SUMIFS(Data!E:E,Data!B:B,'DATA PREPPING'!$B$5,Data!A:A,'DATA PREPPING'!$B$18,Data!C:C,'DATA PREPPING'!T1638)</f>
        <v>1482600</v>
      </c>
      <c r="W1638" s="15" t="e">
        <f t="shared" si="51"/>
        <v>#DIV/0!</v>
      </c>
      <c r="X1638" s="16">
        <f>AVERAGEIFS(Data!F:F,Data!B:B,'DATA PREPPING'!$B$5,Data!A:A,'DATA PREPPING'!$B$18,Data!C:C,'DATA PREPPING'!T1638)</f>
        <v>36090</v>
      </c>
      <c r="Y1638" s="16">
        <f t="shared" si="52"/>
        <v>-36090</v>
      </c>
    </row>
    <row r="1639" spans="2:25" x14ac:dyDescent="0.2">
      <c r="B1639">
        <v>24338</v>
      </c>
      <c r="T1639" t="s">
        <v>5</v>
      </c>
      <c r="U1639" s="1">
        <f>SUMIFS(Data!E:E,Data!B:B,'DATA PREPPING'!$B$5,Data!A:A,'DATA PREPPING'!$B$18,Data!C:C,'DATA PREPPING'!T1639)</f>
        <v>271680</v>
      </c>
      <c r="W1639" s="15" t="e">
        <f t="shared" si="51"/>
        <v>#DIV/0!</v>
      </c>
      <c r="X1639" s="16">
        <f>AVERAGEIFS(Data!F:F,Data!B:B,'DATA PREPPING'!$B$5,Data!A:A,'DATA PREPPING'!$B$18,Data!C:C,'DATA PREPPING'!T1639)</f>
        <v>28424</v>
      </c>
      <c r="Y1639" s="16">
        <f t="shared" si="52"/>
        <v>-28424</v>
      </c>
    </row>
    <row r="1640" spans="2:25" x14ac:dyDescent="0.2">
      <c r="B1640">
        <v>22945</v>
      </c>
      <c r="T1640" t="s">
        <v>6</v>
      </c>
      <c r="U1640" s="1">
        <f>SUMIFS(Data!E:E,Data!B:B,'DATA PREPPING'!$B$5,Data!A:A,'DATA PREPPING'!$B$18,Data!C:C,'DATA PREPPING'!T1640)</f>
        <v>117365</v>
      </c>
      <c r="W1640" s="15" t="e">
        <f t="shared" si="51"/>
        <v>#DIV/0!</v>
      </c>
      <c r="X1640" s="16">
        <f>AVERAGEIFS(Data!F:F,Data!B:B,'DATA PREPPING'!$B$5,Data!A:A,'DATA PREPPING'!$B$18,Data!C:C,'DATA PREPPING'!T1640)</f>
        <v>26295</v>
      </c>
      <c r="Y1640" s="16">
        <f t="shared" si="52"/>
        <v>-26295</v>
      </c>
    </row>
    <row r="1641" spans="2:25" x14ac:dyDescent="0.2">
      <c r="B1641">
        <v>24733</v>
      </c>
      <c r="T1641" t="s">
        <v>7</v>
      </c>
      <c r="U1641" s="1">
        <f>SUMIFS(Data!E:E,Data!B:B,'DATA PREPPING'!$B$5,Data!A:A,'DATA PREPPING'!$B$18,Data!C:C,'DATA PREPPING'!T1641)</f>
        <v>41103</v>
      </c>
      <c r="W1641" s="15" t="e">
        <f t="shared" si="51"/>
        <v>#DIV/0!</v>
      </c>
      <c r="X1641" s="16">
        <f>AVERAGEIFS(Data!F:F,Data!B:B,'DATA PREPPING'!$B$5,Data!A:A,'DATA PREPPING'!$B$18,Data!C:C,'DATA PREPPING'!T1641)</f>
        <v>22228</v>
      </c>
      <c r="Y1641" s="16">
        <f t="shared" si="52"/>
        <v>-22228</v>
      </c>
    </row>
    <row r="1642" spans="2:25" x14ac:dyDescent="0.2">
      <c r="B1642">
        <v>19677</v>
      </c>
      <c r="T1642" t="s">
        <v>8</v>
      </c>
      <c r="U1642" s="1">
        <f>SUMIFS(Data!E:E,Data!B:B,'DATA PREPPING'!$B$5,Data!A:A,'DATA PREPPING'!$B$18,Data!C:C,'DATA PREPPING'!T1642)</f>
        <v>1007574</v>
      </c>
      <c r="W1642" s="15" t="e">
        <f t="shared" si="51"/>
        <v>#DIV/0!</v>
      </c>
      <c r="X1642" s="16">
        <f>AVERAGEIFS(Data!F:F,Data!B:B,'DATA PREPPING'!$B$5,Data!A:A,'DATA PREPPING'!$B$18,Data!C:C,'DATA PREPPING'!T1642)</f>
        <v>27709</v>
      </c>
      <c r="Y1642" s="16">
        <f t="shared" si="52"/>
        <v>-27709</v>
      </c>
    </row>
    <row r="1643" spans="2:25" x14ac:dyDescent="0.2">
      <c r="B1643">
        <v>18829</v>
      </c>
      <c r="T1643" t="s">
        <v>9</v>
      </c>
      <c r="U1643" s="1">
        <f>SUMIFS(Data!E:E,Data!B:B,'DATA PREPPING'!$B$5,Data!A:A,'DATA PREPPING'!$B$18,Data!C:C,'DATA PREPPING'!T1643)</f>
        <v>414059</v>
      </c>
      <c r="W1643" s="15" t="e">
        <f t="shared" si="51"/>
        <v>#DIV/0!</v>
      </c>
      <c r="X1643" s="16">
        <f>AVERAGEIFS(Data!F:F,Data!B:B,'DATA PREPPING'!$B$5,Data!A:A,'DATA PREPPING'!$B$18,Data!C:C,'DATA PREPPING'!T1643)</f>
        <v>22009</v>
      </c>
      <c r="Y1643" s="16">
        <f t="shared" si="52"/>
        <v>-22009</v>
      </c>
    </row>
    <row r="1644" spans="2:25" x14ac:dyDescent="0.2">
      <c r="B1644">
        <v>23771</v>
      </c>
      <c r="T1644" t="s">
        <v>10</v>
      </c>
      <c r="U1644" s="1">
        <f>SUMIFS(Data!E:E,Data!B:B,'DATA PREPPING'!$B$5,Data!A:A,'DATA PREPPING'!$B$18,Data!C:C,'DATA PREPPING'!T1644)</f>
        <v>74574</v>
      </c>
      <c r="W1644" s="15" t="e">
        <f t="shared" si="51"/>
        <v>#DIV/0!</v>
      </c>
      <c r="X1644" s="16">
        <f>AVERAGEIFS(Data!F:F,Data!B:B,'DATA PREPPING'!$B$5,Data!A:A,'DATA PREPPING'!$B$18,Data!C:C,'DATA PREPPING'!T1644)</f>
        <v>18637</v>
      </c>
      <c r="Y1644" s="16">
        <f t="shared" si="52"/>
        <v>-18637</v>
      </c>
    </row>
    <row r="1645" spans="2:25" x14ac:dyDescent="0.2">
      <c r="B1645">
        <v>23001</v>
      </c>
      <c r="T1645" t="s">
        <v>11</v>
      </c>
      <c r="U1645" s="1">
        <f>SUMIFS(Data!E:E,Data!B:B,'DATA PREPPING'!$B$5,Data!A:A,'DATA PREPPING'!$B$18,Data!C:C,'DATA PREPPING'!T1645)</f>
        <v>462216</v>
      </c>
      <c r="W1645" s="15" t="e">
        <f t="shared" si="51"/>
        <v>#DIV/0!</v>
      </c>
      <c r="X1645" s="16">
        <f>AVERAGEIFS(Data!F:F,Data!B:B,'DATA PREPPING'!$B$5,Data!A:A,'DATA PREPPING'!$B$18,Data!C:C,'DATA PREPPING'!T1645)</f>
        <v>25054</v>
      </c>
      <c r="Y1645" s="16">
        <f t="shared" si="52"/>
        <v>-25054</v>
      </c>
    </row>
    <row r="1646" spans="2:25" x14ac:dyDescent="0.2">
      <c r="B1646">
        <v>21580</v>
      </c>
      <c r="T1646" t="s">
        <v>12</v>
      </c>
      <c r="U1646" s="1">
        <f>SUMIFS(Data!E:E,Data!B:B,'DATA PREPPING'!$B$5,Data!A:A,'DATA PREPPING'!$B$18,Data!C:C,'DATA PREPPING'!T1646)</f>
        <v>263892</v>
      </c>
      <c r="W1646" s="15" t="e">
        <f t="shared" si="51"/>
        <v>#DIV/0!</v>
      </c>
      <c r="X1646" s="16">
        <f>AVERAGEIFS(Data!F:F,Data!B:B,'DATA PREPPING'!$B$5,Data!A:A,'DATA PREPPING'!$B$18,Data!C:C,'DATA PREPPING'!T1646)</f>
        <v>20493</v>
      </c>
      <c r="Y1646" s="16">
        <f t="shared" si="52"/>
        <v>-20493</v>
      </c>
    </row>
    <row r="1647" spans="2:25" x14ac:dyDescent="0.2">
      <c r="B1647">
        <v>26068</v>
      </c>
      <c r="T1647" t="s">
        <v>13</v>
      </c>
      <c r="U1647" s="1">
        <f>SUMIFS(Data!E:E,Data!B:B,'DATA PREPPING'!$B$5,Data!A:A,'DATA PREPPING'!$B$18,Data!C:C,'DATA PREPPING'!T1647)</f>
        <v>118383</v>
      </c>
      <c r="W1647" s="15" t="e">
        <f t="shared" si="51"/>
        <v>#DIV/0!</v>
      </c>
      <c r="X1647" s="16">
        <f>AVERAGEIFS(Data!F:F,Data!B:B,'DATA PREPPING'!$B$5,Data!A:A,'DATA PREPPING'!$B$18,Data!C:C,'DATA PREPPING'!T1647)</f>
        <v>18002</v>
      </c>
      <c r="Y1647" s="16">
        <f t="shared" si="52"/>
        <v>-18002</v>
      </c>
    </row>
    <row r="1648" spans="2:25" x14ac:dyDescent="0.2">
      <c r="B1648">
        <v>22634</v>
      </c>
      <c r="T1648" t="s">
        <v>14</v>
      </c>
      <c r="U1648" s="1">
        <f>SUMIFS(Data!E:E,Data!B:B,'DATA PREPPING'!$B$5,Data!A:A,'DATA PREPPING'!$B$18,Data!C:C,'DATA PREPPING'!T1648)</f>
        <v>110526</v>
      </c>
      <c r="W1648" s="15" t="e">
        <f t="shared" si="51"/>
        <v>#DIV/0!</v>
      </c>
      <c r="X1648" s="16">
        <f>AVERAGEIFS(Data!F:F,Data!B:B,'DATA PREPPING'!$B$5,Data!A:A,'DATA PREPPING'!$B$18,Data!C:C,'DATA PREPPING'!T1648)</f>
        <v>18088</v>
      </c>
      <c r="Y1648" s="16">
        <f t="shared" si="52"/>
        <v>-18088</v>
      </c>
    </row>
    <row r="1649" spans="2:25" x14ac:dyDescent="0.2">
      <c r="B1649">
        <v>26657</v>
      </c>
      <c r="T1649" t="s">
        <v>15</v>
      </c>
      <c r="U1649" s="1">
        <f>SUMIFS(Data!E:E,Data!B:B,'DATA PREPPING'!$B$5,Data!A:A,'DATA PREPPING'!$B$18,Data!C:C,'DATA PREPPING'!T1649)</f>
        <v>165335</v>
      </c>
      <c r="W1649" s="15" t="e">
        <f t="shared" si="51"/>
        <v>#DIV/0!</v>
      </c>
      <c r="X1649" s="16">
        <f>AVERAGEIFS(Data!F:F,Data!B:B,'DATA PREPPING'!$B$5,Data!A:A,'DATA PREPPING'!$B$18,Data!C:C,'DATA PREPPING'!T1649)</f>
        <v>19522</v>
      </c>
      <c r="Y1649" s="16">
        <f t="shared" si="52"/>
        <v>-19522</v>
      </c>
    </row>
    <row r="1650" spans="2:25" x14ac:dyDescent="0.2">
      <c r="B1650">
        <v>18945</v>
      </c>
      <c r="T1650" t="s">
        <v>16</v>
      </c>
      <c r="U1650" s="1">
        <f>SUMIFS(Data!E:E,Data!B:B,'DATA PREPPING'!$B$5,Data!A:A,'DATA PREPPING'!$B$18,Data!C:C,'DATA PREPPING'!T1650)</f>
        <v>188383</v>
      </c>
      <c r="W1650" s="15" t="e">
        <f t="shared" si="51"/>
        <v>#DIV/0!</v>
      </c>
      <c r="X1650" s="16">
        <f>AVERAGEIFS(Data!F:F,Data!B:B,'DATA PREPPING'!$B$5,Data!A:A,'DATA PREPPING'!$B$18,Data!C:C,'DATA PREPPING'!T1650)</f>
        <v>22216</v>
      </c>
      <c r="Y1650" s="16">
        <f t="shared" si="52"/>
        <v>-22216</v>
      </c>
    </row>
    <row r="1651" spans="2:25" x14ac:dyDescent="0.2">
      <c r="B1651">
        <v>19473</v>
      </c>
      <c r="T1651" t="s">
        <v>17</v>
      </c>
      <c r="U1651" s="1">
        <f>SUMIFS(Data!E:E,Data!B:B,'DATA PREPPING'!$B$5,Data!A:A,'DATA PREPPING'!$B$18,Data!C:C,'DATA PREPPING'!T1651)</f>
        <v>51781</v>
      </c>
      <c r="W1651" s="15" t="e">
        <f t="shared" si="51"/>
        <v>#DIV/0!</v>
      </c>
      <c r="X1651" s="16">
        <f>AVERAGEIFS(Data!F:F,Data!B:B,'DATA PREPPING'!$B$5,Data!A:A,'DATA PREPPING'!$B$18,Data!C:C,'DATA PREPPING'!T1651)</f>
        <v>25112</v>
      </c>
      <c r="Y1651" s="16">
        <f t="shared" si="52"/>
        <v>-25112</v>
      </c>
    </row>
    <row r="1652" spans="2:25" x14ac:dyDescent="0.2">
      <c r="B1652">
        <v>23041</v>
      </c>
      <c r="T1652" t="s">
        <v>18</v>
      </c>
      <c r="U1652" s="1">
        <f>SUMIFS(Data!E:E,Data!B:B,'DATA PREPPING'!$B$5,Data!A:A,'DATA PREPPING'!$B$18,Data!C:C,'DATA PREPPING'!T1652)</f>
        <v>210848</v>
      </c>
      <c r="W1652" s="15" t="e">
        <f t="shared" si="51"/>
        <v>#DIV/0!</v>
      </c>
      <c r="X1652" s="16">
        <f>AVERAGEIFS(Data!F:F,Data!B:B,'DATA PREPPING'!$B$5,Data!A:A,'DATA PREPPING'!$B$18,Data!C:C,'DATA PREPPING'!T1652)</f>
        <v>26383</v>
      </c>
      <c r="Y1652" s="16">
        <f t="shared" si="52"/>
        <v>-26383</v>
      </c>
    </row>
    <row r="1653" spans="2:25" x14ac:dyDescent="0.2">
      <c r="B1653">
        <v>18554</v>
      </c>
      <c r="T1653" t="s">
        <v>19</v>
      </c>
      <c r="U1653" s="1">
        <f>SUMIFS(Data!E:E,Data!B:B,'DATA PREPPING'!$B$5,Data!A:A,'DATA PREPPING'!$B$18,Data!C:C,'DATA PREPPING'!T1653)</f>
        <v>262049</v>
      </c>
      <c r="W1653" s="15" t="e">
        <f t="shared" si="51"/>
        <v>#DIV/0!</v>
      </c>
      <c r="X1653" s="16">
        <f>AVERAGEIFS(Data!F:F,Data!B:B,'DATA PREPPING'!$B$5,Data!A:A,'DATA PREPPING'!$B$18,Data!C:C,'DATA PREPPING'!T1653)</f>
        <v>30457</v>
      </c>
      <c r="Y1653" s="16">
        <f t="shared" si="52"/>
        <v>-30457</v>
      </c>
    </row>
    <row r="1654" spans="2:25" x14ac:dyDescent="0.2">
      <c r="B1654">
        <v>26810</v>
      </c>
      <c r="T1654" t="s">
        <v>20</v>
      </c>
      <c r="U1654" s="1">
        <f>SUMIFS(Data!E:E,Data!B:B,'DATA PREPPING'!$B$5,Data!A:A,'DATA PREPPING'!$B$18,Data!C:C,'DATA PREPPING'!T1654)</f>
        <v>323435</v>
      </c>
      <c r="W1654" s="15" t="e">
        <f t="shared" si="51"/>
        <v>#DIV/0!</v>
      </c>
      <c r="X1654" s="16">
        <f>AVERAGEIFS(Data!F:F,Data!B:B,'DATA PREPPING'!$B$5,Data!A:A,'DATA PREPPING'!$B$18,Data!C:C,'DATA PREPPING'!T1654)</f>
        <v>22254</v>
      </c>
      <c r="Y1654" s="16">
        <f t="shared" si="52"/>
        <v>-22254</v>
      </c>
    </row>
    <row r="1655" spans="2:25" x14ac:dyDescent="0.2">
      <c r="B1655">
        <v>18414</v>
      </c>
      <c r="T1655" t="s">
        <v>21</v>
      </c>
      <c r="U1655" s="1">
        <f>SUMIFS(Data!E:E,Data!B:B,'DATA PREPPING'!$B$5,Data!A:A,'DATA PREPPING'!$B$18,Data!C:C,'DATA PREPPING'!T1655)</f>
        <v>204519</v>
      </c>
      <c r="W1655" s="15" t="e">
        <f t="shared" si="51"/>
        <v>#DIV/0!</v>
      </c>
      <c r="X1655" s="16">
        <f>AVERAGEIFS(Data!F:F,Data!B:B,'DATA PREPPING'!$B$5,Data!A:A,'DATA PREPPING'!$B$18,Data!C:C,'DATA PREPPING'!T1655)</f>
        <v>24167</v>
      </c>
      <c r="Y1655" s="16">
        <f t="shared" si="52"/>
        <v>-24167</v>
      </c>
    </row>
    <row r="1656" spans="2:25" x14ac:dyDescent="0.2">
      <c r="B1656">
        <v>36090</v>
      </c>
      <c r="T1656" t="s">
        <v>22</v>
      </c>
      <c r="U1656" s="1">
        <f>SUMIFS(Data!E:E,Data!B:B,'DATA PREPPING'!$B$5,Data!A:A,'DATA PREPPING'!$B$18,Data!C:C,'DATA PREPPING'!T1656)</f>
        <v>118107</v>
      </c>
      <c r="W1656" s="15" t="e">
        <f t="shared" si="51"/>
        <v>#DIV/0!</v>
      </c>
      <c r="X1656" s="16">
        <f>AVERAGEIFS(Data!F:F,Data!B:B,'DATA PREPPING'!$B$5,Data!A:A,'DATA PREPPING'!$B$18,Data!C:C,'DATA PREPPING'!T1656)</f>
        <v>18380</v>
      </c>
      <c r="Y1656" s="16">
        <f t="shared" si="52"/>
        <v>-18380</v>
      </c>
    </row>
    <row r="1657" spans="2:25" x14ac:dyDescent="0.2">
      <c r="B1657">
        <v>28424</v>
      </c>
      <c r="T1657" t="s">
        <v>23</v>
      </c>
      <c r="U1657" s="1">
        <f>SUMIFS(Data!E:E,Data!B:B,'DATA PREPPING'!$B$5,Data!A:A,'DATA PREPPING'!$B$18,Data!C:C,'DATA PREPPING'!T1657)</f>
        <v>253244</v>
      </c>
      <c r="W1657" s="15" t="e">
        <f t="shared" si="51"/>
        <v>#DIV/0!</v>
      </c>
      <c r="X1657" s="16">
        <f>AVERAGEIFS(Data!F:F,Data!B:B,'DATA PREPPING'!$B$5,Data!A:A,'DATA PREPPING'!$B$18,Data!C:C,'DATA PREPPING'!T1657)</f>
        <v>22154</v>
      </c>
      <c r="Y1657" s="16">
        <f t="shared" si="52"/>
        <v>-22154</v>
      </c>
    </row>
    <row r="1658" spans="2:25" x14ac:dyDescent="0.2">
      <c r="B1658">
        <v>26295</v>
      </c>
      <c r="T1658" t="s">
        <v>24</v>
      </c>
      <c r="U1658" s="1">
        <f>SUMIFS(Data!E:E,Data!B:B,'DATA PREPPING'!$B$5,Data!A:A,'DATA PREPPING'!$B$18,Data!C:C,'DATA PREPPING'!T1658)</f>
        <v>58811</v>
      </c>
      <c r="W1658" s="15" t="e">
        <f t="shared" si="51"/>
        <v>#DIV/0!</v>
      </c>
      <c r="X1658" s="16">
        <f>AVERAGEIFS(Data!F:F,Data!B:B,'DATA PREPPING'!$B$5,Data!A:A,'DATA PREPPING'!$B$18,Data!C:C,'DATA PREPPING'!T1658)</f>
        <v>21078</v>
      </c>
      <c r="Y1658" s="16">
        <f t="shared" si="52"/>
        <v>-21078</v>
      </c>
    </row>
    <row r="1659" spans="2:25" x14ac:dyDescent="0.2">
      <c r="B1659">
        <v>22228</v>
      </c>
      <c r="T1659" t="s">
        <v>25</v>
      </c>
      <c r="U1659" s="1">
        <f>SUMIFS(Data!E:E,Data!B:B,'DATA PREPPING'!$B$5,Data!A:A,'DATA PREPPING'!$B$18,Data!C:C,'DATA PREPPING'!T1659)</f>
        <v>79529</v>
      </c>
      <c r="W1659" s="15" t="e">
        <f t="shared" si="51"/>
        <v>#DIV/0!</v>
      </c>
      <c r="X1659" s="16">
        <f>AVERAGEIFS(Data!F:F,Data!B:B,'DATA PREPPING'!$B$5,Data!A:A,'DATA PREPPING'!$B$18,Data!C:C,'DATA PREPPING'!T1659)</f>
        <v>18131</v>
      </c>
      <c r="Y1659" s="16">
        <f t="shared" si="52"/>
        <v>-18131</v>
      </c>
    </row>
    <row r="1660" spans="2:25" x14ac:dyDescent="0.2">
      <c r="B1660">
        <v>27709</v>
      </c>
      <c r="T1660" t="s">
        <v>26</v>
      </c>
      <c r="U1660" s="1">
        <f>SUMIFS(Data!E:E,Data!B:B,'DATA PREPPING'!$B$5,Data!A:A,'DATA PREPPING'!$B$18,Data!C:C,'DATA PREPPING'!T1660)</f>
        <v>255447</v>
      </c>
      <c r="W1660" s="15" t="e">
        <f t="shared" si="51"/>
        <v>#DIV/0!</v>
      </c>
      <c r="X1660" s="16">
        <f>AVERAGEIFS(Data!F:F,Data!B:B,'DATA PREPPING'!$B$5,Data!A:A,'DATA PREPPING'!$B$18,Data!C:C,'DATA PREPPING'!T1660)</f>
        <v>34061</v>
      </c>
      <c r="Y1660" s="16">
        <f t="shared" si="52"/>
        <v>-34061</v>
      </c>
    </row>
    <row r="1661" spans="2:25" x14ac:dyDescent="0.2">
      <c r="B1661">
        <v>22009</v>
      </c>
      <c r="T1661" t="s">
        <v>27</v>
      </c>
      <c r="U1661" s="1">
        <f>SUMIFS(Data!E:E,Data!B:B,'DATA PREPPING'!$B$5,Data!A:A,'DATA PREPPING'!$B$18,Data!C:C,'DATA PREPPING'!T1661)</f>
        <v>57132</v>
      </c>
      <c r="W1661" s="15" t="e">
        <f t="shared" si="51"/>
        <v>#DIV/0!</v>
      </c>
      <c r="X1661" s="16">
        <f>AVERAGEIFS(Data!F:F,Data!B:B,'DATA PREPPING'!$B$5,Data!A:A,'DATA PREPPING'!$B$18,Data!C:C,'DATA PREPPING'!T1661)</f>
        <v>24729</v>
      </c>
      <c r="Y1661" s="16">
        <f t="shared" si="52"/>
        <v>-24729</v>
      </c>
    </row>
    <row r="1662" spans="2:25" x14ac:dyDescent="0.2">
      <c r="B1662">
        <v>18637</v>
      </c>
      <c r="T1662" t="s">
        <v>28</v>
      </c>
      <c r="U1662" s="1">
        <f>SUMIFS(Data!E:E,Data!B:B,'DATA PREPPING'!$B$5,Data!A:A,'DATA PREPPING'!$B$18,Data!C:C,'DATA PREPPING'!T1662)</f>
        <v>281546</v>
      </c>
      <c r="W1662" s="15" t="e">
        <f t="shared" si="51"/>
        <v>#DIV/0!</v>
      </c>
      <c r="X1662" s="16">
        <f>AVERAGEIFS(Data!F:F,Data!B:B,'DATA PREPPING'!$B$5,Data!A:A,'DATA PREPPING'!$B$18,Data!C:C,'DATA PREPPING'!T1662)</f>
        <v>28639</v>
      </c>
      <c r="Y1662" s="16">
        <f t="shared" si="52"/>
        <v>-28639</v>
      </c>
    </row>
    <row r="1663" spans="2:25" x14ac:dyDescent="0.2">
      <c r="B1663">
        <v>25054</v>
      </c>
      <c r="T1663" t="s">
        <v>29</v>
      </c>
      <c r="U1663" s="1">
        <f>SUMIFS(Data!E:E,Data!B:B,'DATA PREPPING'!$B$5,Data!A:A,'DATA PREPPING'!$B$18,Data!C:C,'DATA PREPPING'!T1663)</f>
        <v>78539</v>
      </c>
      <c r="W1663" s="15" t="e">
        <f t="shared" si="51"/>
        <v>#DIV/0!</v>
      </c>
      <c r="X1663" s="16">
        <f>AVERAGEIFS(Data!F:F,Data!B:B,'DATA PREPPING'!$B$5,Data!A:A,'DATA PREPPING'!$B$18,Data!C:C,'DATA PREPPING'!T1663)</f>
        <v>19988</v>
      </c>
      <c r="Y1663" s="16">
        <f t="shared" si="52"/>
        <v>-19988</v>
      </c>
    </row>
    <row r="1664" spans="2:25" x14ac:dyDescent="0.2">
      <c r="B1664">
        <v>20493</v>
      </c>
      <c r="T1664" t="s">
        <v>30</v>
      </c>
      <c r="U1664" s="1">
        <f>SUMIFS(Data!E:E,Data!B:B,'DATA PREPPING'!$B$5,Data!A:A,'DATA PREPPING'!$B$18,Data!C:C,'DATA PREPPING'!T1664)</f>
        <v>632760</v>
      </c>
      <c r="W1664" s="15" t="e">
        <f t="shared" si="51"/>
        <v>#DIV/0!</v>
      </c>
      <c r="X1664" s="16">
        <f>AVERAGEIFS(Data!F:F,Data!B:B,'DATA PREPPING'!$B$5,Data!A:A,'DATA PREPPING'!$B$18,Data!C:C,'DATA PREPPING'!T1664)</f>
        <v>36986</v>
      </c>
      <c r="Y1664" s="16">
        <f t="shared" si="52"/>
        <v>-36986</v>
      </c>
    </row>
    <row r="1665" spans="2:25" x14ac:dyDescent="0.2">
      <c r="B1665">
        <v>18002</v>
      </c>
      <c r="T1665" t="s">
        <v>31</v>
      </c>
      <c r="U1665" s="1">
        <f>SUMIFS(Data!E:E,Data!B:B,'DATA PREPPING'!$B$5,Data!A:A,'DATA PREPPING'!$B$18,Data!C:C,'DATA PREPPING'!T1665)</f>
        <v>420420</v>
      </c>
      <c r="W1665" s="15" t="e">
        <f t="shared" si="51"/>
        <v>#DIV/0!</v>
      </c>
      <c r="X1665" s="16">
        <f>AVERAGEIFS(Data!F:F,Data!B:B,'DATA PREPPING'!$B$5,Data!A:A,'DATA PREPPING'!$B$18,Data!C:C,'DATA PREPPING'!T1665)</f>
        <v>21462</v>
      </c>
      <c r="Y1665" s="16">
        <f t="shared" si="52"/>
        <v>-21462</v>
      </c>
    </row>
    <row r="1666" spans="2:25" x14ac:dyDescent="0.2">
      <c r="B1666">
        <v>18088</v>
      </c>
      <c r="T1666" t="s">
        <v>32</v>
      </c>
      <c r="U1666" s="1">
        <f>SUMIFS(Data!E:E,Data!B:B,'DATA PREPPING'!$B$5,Data!A:A,'DATA PREPPING'!$B$18,Data!C:C,'DATA PREPPING'!T1666)</f>
        <v>34228</v>
      </c>
      <c r="W1666" s="15" t="e">
        <f t="shared" si="51"/>
        <v>#DIV/0!</v>
      </c>
      <c r="X1666" s="16">
        <f>AVERAGEIFS(Data!F:F,Data!B:B,'DATA PREPPING'!$B$5,Data!A:A,'DATA PREPPING'!$B$18,Data!C:C,'DATA PREPPING'!T1666)</f>
        <v>19193</v>
      </c>
      <c r="Y1666" s="16">
        <f t="shared" si="52"/>
        <v>-19193</v>
      </c>
    </row>
    <row r="1667" spans="2:25" x14ac:dyDescent="0.2">
      <c r="B1667">
        <v>19522</v>
      </c>
      <c r="T1667" t="s">
        <v>33</v>
      </c>
      <c r="U1667" s="1">
        <f>SUMIFS(Data!E:E,Data!B:B,'DATA PREPPING'!$B$5,Data!A:A,'DATA PREPPING'!$B$18,Data!C:C,'DATA PREPPING'!T1667)</f>
        <v>466069</v>
      </c>
      <c r="W1667" s="15" t="e">
        <f t="shared" si="51"/>
        <v>#DIV/0!</v>
      </c>
      <c r="X1667" s="16">
        <f>AVERAGEIFS(Data!F:F,Data!B:B,'DATA PREPPING'!$B$5,Data!A:A,'DATA PREPPING'!$B$18,Data!C:C,'DATA PREPPING'!T1667)</f>
        <v>21027</v>
      </c>
      <c r="Y1667" s="16">
        <f t="shared" si="52"/>
        <v>-21027</v>
      </c>
    </row>
    <row r="1668" spans="2:25" x14ac:dyDescent="0.2">
      <c r="B1668">
        <v>22216</v>
      </c>
      <c r="T1668" t="s">
        <v>34</v>
      </c>
      <c r="U1668" s="1">
        <f>SUMIFS(Data!E:E,Data!B:B,'DATA PREPPING'!$B$5,Data!A:A,'DATA PREPPING'!$B$18,Data!C:C,'DATA PREPPING'!T1668)</f>
        <v>156230</v>
      </c>
      <c r="W1668" s="15" t="e">
        <f t="shared" si="51"/>
        <v>#DIV/0!</v>
      </c>
      <c r="X1668" s="16">
        <f>AVERAGEIFS(Data!F:F,Data!B:B,'DATA PREPPING'!$B$5,Data!A:A,'DATA PREPPING'!$B$18,Data!C:C,'DATA PREPPING'!T1668)</f>
        <v>19310</v>
      </c>
      <c r="Y1668" s="16">
        <f t="shared" si="52"/>
        <v>-19310</v>
      </c>
    </row>
    <row r="1669" spans="2:25" x14ac:dyDescent="0.2">
      <c r="B1669">
        <v>25112</v>
      </c>
      <c r="T1669" t="s">
        <v>35</v>
      </c>
      <c r="U1669" s="1">
        <f>SUMIFS(Data!E:E,Data!B:B,'DATA PREPPING'!$B$5,Data!A:A,'DATA PREPPING'!$B$18,Data!C:C,'DATA PREPPING'!T1669)</f>
        <v>161570</v>
      </c>
      <c r="W1669" s="15" t="e">
        <f t="shared" si="51"/>
        <v>#DIV/0!</v>
      </c>
      <c r="X1669" s="16">
        <f>AVERAGEIFS(Data!F:F,Data!B:B,'DATA PREPPING'!$B$5,Data!A:A,'DATA PREPPING'!$B$18,Data!C:C,'DATA PREPPING'!T1669)</f>
        <v>24338</v>
      </c>
      <c r="Y1669" s="16">
        <f t="shared" si="52"/>
        <v>-24338</v>
      </c>
    </row>
    <row r="1670" spans="2:25" x14ac:dyDescent="0.2">
      <c r="B1670">
        <v>26383</v>
      </c>
      <c r="T1670" t="s">
        <v>36</v>
      </c>
      <c r="U1670" s="1">
        <f>SUMIFS(Data!E:E,Data!B:B,'DATA PREPPING'!$B$5,Data!A:A,'DATA PREPPING'!$B$18,Data!C:C,'DATA PREPPING'!T1670)</f>
        <v>424092</v>
      </c>
      <c r="W1670" s="15" t="e">
        <f t="shared" ref="W1670:W1733" si="53">U1670/V1670*1000</f>
        <v>#DIV/0!</v>
      </c>
      <c r="X1670" s="16">
        <f>AVERAGEIFS(Data!F:F,Data!B:B,'DATA PREPPING'!$B$5,Data!A:A,'DATA PREPPING'!$B$18,Data!C:C,'DATA PREPPING'!T1670)</f>
        <v>22945</v>
      </c>
      <c r="Y1670" s="16">
        <f t="shared" ref="Y1670:Y1733" si="54">IF($Y$4=$X$4,-X1670,W1670)</f>
        <v>-22945</v>
      </c>
    </row>
    <row r="1671" spans="2:25" x14ac:dyDescent="0.2">
      <c r="B1671">
        <v>30457</v>
      </c>
      <c r="T1671" t="s">
        <v>37</v>
      </c>
      <c r="U1671" s="1">
        <f>SUMIFS(Data!E:E,Data!B:B,'DATA PREPPING'!$B$5,Data!A:A,'DATA PREPPING'!$B$18,Data!C:C,'DATA PREPPING'!T1671)</f>
        <v>44621</v>
      </c>
      <c r="W1671" s="15" t="e">
        <f t="shared" si="53"/>
        <v>#DIV/0!</v>
      </c>
      <c r="X1671" s="16">
        <f>AVERAGEIFS(Data!F:F,Data!B:B,'DATA PREPPING'!$B$5,Data!A:A,'DATA PREPPING'!$B$18,Data!C:C,'DATA PREPPING'!T1671)</f>
        <v>24733</v>
      </c>
      <c r="Y1671" s="16">
        <f t="shared" si="54"/>
        <v>-24733</v>
      </c>
    </row>
    <row r="1672" spans="2:25" x14ac:dyDescent="0.2">
      <c r="B1672">
        <v>22254</v>
      </c>
      <c r="T1672" t="s">
        <v>38</v>
      </c>
      <c r="U1672" s="1">
        <f>SUMIFS(Data!E:E,Data!B:B,'DATA PREPPING'!$B$5,Data!A:A,'DATA PREPPING'!$B$18,Data!C:C,'DATA PREPPING'!T1672)</f>
        <v>226959</v>
      </c>
      <c r="W1672" s="15" t="e">
        <f t="shared" si="53"/>
        <v>#DIV/0!</v>
      </c>
      <c r="X1672" s="16">
        <f>AVERAGEIFS(Data!F:F,Data!B:B,'DATA PREPPING'!$B$5,Data!A:A,'DATA PREPPING'!$B$18,Data!C:C,'DATA PREPPING'!T1672)</f>
        <v>19677</v>
      </c>
      <c r="Y1672" s="16">
        <f t="shared" si="54"/>
        <v>-19677</v>
      </c>
    </row>
    <row r="1673" spans="2:25" x14ac:dyDescent="0.2">
      <c r="B1673">
        <v>24167</v>
      </c>
      <c r="T1673" t="s">
        <v>39</v>
      </c>
      <c r="U1673" s="1">
        <f>SUMIFS(Data!E:E,Data!B:B,'DATA PREPPING'!$B$5,Data!A:A,'DATA PREPPING'!$B$18,Data!C:C,'DATA PREPPING'!T1673)</f>
        <v>41000</v>
      </c>
      <c r="W1673" s="15" t="e">
        <f t="shared" si="53"/>
        <v>#DIV/0!</v>
      </c>
      <c r="X1673" s="16">
        <f>AVERAGEIFS(Data!F:F,Data!B:B,'DATA PREPPING'!$B$5,Data!A:A,'DATA PREPPING'!$B$18,Data!C:C,'DATA PREPPING'!T1673)</f>
        <v>18829</v>
      </c>
      <c r="Y1673" s="16">
        <f t="shared" si="54"/>
        <v>-18829</v>
      </c>
    </row>
    <row r="1674" spans="2:25" x14ac:dyDescent="0.2">
      <c r="B1674">
        <v>18380</v>
      </c>
      <c r="T1674" t="s">
        <v>40</v>
      </c>
      <c r="U1674" s="1">
        <f>SUMIFS(Data!E:E,Data!B:B,'DATA PREPPING'!$B$5,Data!A:A,'DATA PREPPING'!$B$18,Data!C:C,'DATA PREPPING'!T1674)</f>
        <v>293033</v>
      </c>
      <c r="W1674" s="15" t="e">
        <f t="shared" si="53"/>
        <v>#DIV/0!</v>
      </c>
      <c r="X1674" s="16">
        <f>AVERAGEIFS(Data!F:F,Data!B:B,'DATA PREPPING'!$B$5,Data!A:A,'DATA PREPPING'!$B$18,Data!C:C,'DATA PREPPING'!T1674)</f>
        <v>23771</v>
      </c>
      <c r="Y1674" s="16">
        <f t="shared" si="54"/>
        <v>-23771</v>
      </c>
    </row>
    <row r="1675" spans="2:25" x14ac:dyDescent="0.2">
      <c r="B1675">
        <v>22154</v>
      </c>
      <c r="T1675" t="s">
        <v>41</v>
      </c>
      <c r="U1675" s="1">
        <f>SUMIFS(Data!E:E,Data!B:B,'DATA PREPPING'!$B$5,Data!A:A,'DATA PREPPING'!$B$18,Data!C:C,'DATA PREPPING'!T1675)</f>
        <v>1178456</v>
      </c>
      <c r="W1675" s="15" t="e">
        <f t="shared" si="53"/>
        <v>#DIV/0!</v>
      </c>
      <c r="X1675" s="16">
        <f>AVERAGEIFS(Data!F:F,Data!B:B,'DATA PREPPING'!$B$5,Data!A:A,'DATA PREPPING'!$B$18,Data!C:C,'DATA PREPPING'!T1675)</f>
        <v>23001</v>
      </c>
      <c r="Y1675" s="16">
        <f t="shared" si="54"/>
        <v>-23001</v>
      </c>
    </row>
    <row r="1676" spans="2:25" x14ac:dyDescent="0.2">
      <c r="B1676">
        <v>21078</v>
      </c>
      <c r="T1676" t="s">
        <v>42</v>
      </c>
      <c r="U1676" s="1">
        <f>SUMIFS(Data!E:E,Data!B:B,'DATA PREPPING'!$B$5,Data!A:A,'DATA PREPPING'!$B$18,Data!C:C,'DATA PREPPING'!T1676)</f>
        <v>133375</v>
      </c>
      <c r="W1676" s="15" t="e">
        <f t="shared" si="53"/>
        <v>#DIV/0!</v>
      </c>
      <c r="X1676" s="16">
        <f>AVERAGEIFS(Data!F:F,Data!B:B,'DATA PREPPING'!$B$5,Data!A:A,'DATA PREPPING'!$B$18,Data!C:C,'DATA PREPPING'!T1676)</f>
        <v>21580</v>
      </c>
      <c r="Y1676" s="16">
        <f t="shared" si="54"/>
        <v>-21580</v>
      </c>
    </row>
    <row r="1677" spans="2:25" x14ac:dyDescent="0.2">
      <c r="B1677">
        <v>18131</v>
      </c>
      <c r="T1677" t="s">
        <v>43</v>
      </c>
      <c r="U1677" s="1">
        <f>SUMIFS(Data!E:E,Data!B:B,'DATA PREPPING'!$B$5,Data!A:A,'DATA PREPPING'!$B$18,Data!C:C,'DATA PREPPING'!T1677)</f>
        <v>25985</v>
      </c>
      <c r="W1677" s="15" t="e">
        <f t="shared" si="53"/>
        <v>#DIV/0!</v>
      </c>
      <c r="X1677" s="16">
        <f>AVERAGEIFS(Data!F:F,Data!B:B,'DATA PREPPING'!$B$5,Data!A:A,'DATA PREPPING'!$B$18,Data!C:C,'DATA PREPPING'!T1677)</f>
        <v>26068</v>
      </c>
      <c r="Y1677" s="16">
        <f t="shared" si="54"/>
        <v>-26068</v>
      </c>
    </row>
    <row r="1678" spans="2:25" x14ac:dyDescent="0.2">
      <c r="B1678">
        <v>34061</v>
      </c>
      <c r="T1678" t="s">
        <v>44</v>
      </c>
      <c r="U1678" s="1">
        <f>SUMIFS(Data!E:E,Data!B:B,'DATA PREPPING'!$B$5,Data!A:A,'DATA PREPPING'!$B$18,Data!C:C,'DATA PREPPING'!T1678)</f>
        <v>322216</v>
      </c>
      <c r="W1678" s="15" t="e">
        <f t="shared" si="53"/>
        <v>#DIV/0!</v>
      </c>
      <c r="X1678" s="16">
        <f>AVERAGEIFS(Data!F:F,Data!B:B,'DATA PREPPING'!$B$5,Data!A:A,'DATA PREPPING'!$B$18,Data!C:C,'DATA PREPPING'!T1678)</f>
        <v>22634</v>
      </c>
      <c r="Y1678" s="16">
        <f t="shared" si="54"/>
        <v>-22634</v>
      </c>
    </row>
    <row r="1679" spans="2:25" x14ac:dyDescent="0.2">
      <c r="B1679">
        <v>24729</v>
      </c>
      <c r="T1679" t="s">
        <v>45</v>
      </c>
      <c r="U1679" s="1">
        <f>SUMIFS(Data!E:E,Data!B:B,'DATA PREPPING'!$B$5,Data!A:A,'DATA PREPPING'!$B$18,Data!C:C,'DATA PREPPING'!T1679)</f>
        <v>255412</v>
      </c>
      <c r="W1679" s="15" t="e">
        <f t="shared" si="53"/>
        <v>#DIV/0!</v>
      </c>
      <c r="X1679" s="16">
        <f>AVERAGEIFS(Data!F:F,Data!B:B,'DATA PREPPING'!$B$5,Data!A:A,'DATA PREPPING'!$B$18,Data!C:C,'DATA PREPPING'!T1679)</f>
        <v>26657</v>
      </c>
      <c r="Y1679" s="16">
        <f t="shared" si="54"/>
        <v>-26657</v>
      </c>
    </row>
    <row r="1680" spans="2:25" x14ac:dyDescent="0.2">
      <c r="B1680">
        <v>28639</v>
      </c>
      <c r="T1680" t="s">
        <v>46</v>
      </c>
      <c r="U1680" s="1">
        <f>SUMIFS(Data!E:E,Data!B:B,'DATA PREPPING'!$B$5,Data!A:A,'DATA PREPPING'!$B$18,Data!C:C,'DATA PREPPING'!T1680)</f>
        <v>61253</v>
      </c>
      <c r="W1680" s="15" t="e">
        <f t="shared" si="53"/>
        <v>#DIV/0!</v>
      </c>
      <c r="X1680" s="16">
        <f>AVERAGEIFS(Data!F:F,Data!B:B,'DATA PREPPING'!$B$5,Data!A:A,'DATA PREPPING'!$B$18,Data!C:C,'DATA PREPPING'!T1680)</f>
        <v>18945</v>
      </c>
      <c r="Y1680" s="16">
        <f t="shared" si="54"/>
        <v>-18945</v>
      </c>
    </row>
    <row r="1681" spans="2:25" x14ac:dyDescent="0.2">
      <c r="B1681">
        <v>19988</v>
      </c>
      <c r="T1681" t="s">
        <v>47</v>
      </c>
      <c r="U1681" s="1">
        <f>SUMIFS(Data!E:E,Data!B:B,'DATA PREPPING'!$B$5,Data!A:A,'DATA PREPPING'!$B$18,Data!C:C,'DATA PREPPING'!T1681)</f>
        <v>227495</v>
      </c>
      <c r="W1681" s="15" t="e">
        <f t="shared" si="53"/>
        <v>#DIV/0!</v>
      </c>
      <c r="X1681" s="16">
        <f>AVERAGEIFS(Data!F:F,Data!B:B,'DATA PREPPING'!$B$5,Data!A:A,'DATA PREPPING'!$B$18,Data!C:C,'DATA PREPPING'!T1681)</f>
        <v>19473</v>
      </c>
      <c r="Y1681" s="16">
        <f t="shared" si="54"/>
        <v>-19473</v>
      </c>
    </row>
    <row r="1682" spans="2:25" x14ac:dyDescent="0.2">
      <c r="B1682">
        <v>36986</v>
      </c>
      <c r="T1682" t="s">
        <v>48</v>
      </c>
      <c r="U1682" s="1">
        <f>SUMIFS(Data!E:E,Data!B:B,'DATA PREPPING'!$B$5,Data!A:A,'DATA PREPPING'!$B$18,Data!C:C,'DATA PREPPING'!T1682)</f>
        <v>32312</v>
      </c>
      <c r="W1682" s="15" t="e">
        <f t="shared" si="53"/>
        <v>#DIV/0!</v>
      </c>
      <c r="X1682" s="16">
        <f>AVERAGEIFS(Data!F:F,Data!B:B,'DATA PREPPING'!$B$5,Data!A:A,'DATA PREPPING'!$B$18,Data!C:C,'DATA PREPPING'!T1682)</f>
        <v>23041</v>
      </c>
      <c r="Y1682" s="16">
        <f t="shared" si="54"/>
        <v>-23041</v>
      </c>
    </row>
    <row r="1683" spans="2:25" x14ac:dyDescent="0.2">
      <c r="B1683">
        <v>21462</v>
      </c>
      <c r="T1683" t="s">
        <v>1</v>
      </c>
      <c r="U1683" s="1">
        <f>SUMIFS(Data!E:E,Data!B:B,'DATA PREPPING'!$B$5,Data!A:A,'DATA PREPPING'!$B$18,Data!C:C,'DATA PREPPING'!T1683)</f>
        <v>178057</v>
      </c>
      <c r="W1683" s="15" t="e">
        <f t="shared" si="53"/>
        <v>#DIV/0!</v>
      </c>
      <c r="X1683" s="16">
        <f>AVERAGEIFS(Data!F:F,Data!B:B,'DATA PREPPING'!$B$5,Data!A:A,'DATA PREPPING'!$B$18,Data!C:C,'DATA PREPPING'!T1683)</f>
        <v>18554</v>
      </c>
      <c r="Y1683" s="16">
        <f t="shared" si="54"/>
        <v>-18554</v>
      </c>
    </row>
    <row r="1684" spans="2:25" x14ac:dyDescent="0.2">
      <c r="B1684">
        <v>19193</v>
      </c>
      <c r="T1684" t="s">
        <v>2</v>
      </c>
      <c r="U1684" s="1">
        <f>SUMIFS(Data!E:E,Data!B:B,'DATA PREPPING'!$B$5,Data!A:A,'DATA PREPPING'!$B$18,Data!C:C,'DATA PREPPING'!T1684)</f>
        <v>274985</v>
      </c>
      <c r="W1684" s="15" t="e">
        <f t="shared" si="53"/>
        <v>#DIV/0!</v>
      </c>
      <c r="X1684" s="16">
        <f>AVERAGEIFS(Data!F:F,Data!B:B,'DATA PREPPING'!$B$5,Data!A:A,'DATA PREPPING'!$B$18,Data!C:C,'DATA PREPPING'!T1684)</f>
        <v>26810</v>
      </c>
      <c r="Y1684" s="16">
        <f t="shared" si="54"/>
        <v>-26810</v>
      </c>
    </row>
    <row r="1685" spans="2:25" x14ac:dyDescent="0.2">
      <c r="B1685">
        <v>21027</v>
      </c>
      <c r="T1685" t="s">
        <v>3</v>
      </c>
      <c r="U1685" s="1">
        <f>SUMIFS(Data!E:E,Data!B:B,'DATA PREPPING'!$B$5,Data!A:A,'DATA PREPPING'!$B$18,Data!C:C,'DATA PREPPING'!T1685)</f>
        <v>106295</v>
      </c>
      <c r="W1685" s="15" t="e">
        <f t="shared" si="53"/>
        <v>#DIV/0!</v>
      </c>
      <c r="X1685" s="16">
        <f>AVERAGEIFS(Data!F:F,Data!B:B,'DATA PREPPING'!$B$5,Data!A:A,'DATA PREPPING'!$B$18,Data!C:C,'DATA PREPPING'!T1685)</f>
        <v>18414</v>
      </c>
      <c r="Y1685" s="16">
        <f t="shared" si="54"/>
        <v>-18414</v>
      </c>
    </row>
    <row r="1686" spans="2:25" x14ac:dyDescent="0.2">
      <c r="B1686">
        <v>19310</v>
      </c>
      <c r="T1686" t="s">
        <v>4</v>
      </c>
      <c r="U1686" s="1">
        <f>SUMIFS(Data!E:E,Data!B:B,'DATA PREPPING'!$B$5,Data!A:A,'DATA PREPPING'!$B$18,Data!C:C,'DATA PREPPING'!T1686)</f>
        <v>1482600</v>
      </c>
      <c r="W1686" s="15" t="e">
        <f t="shared" si="53"/>
        <v>#DIV/0!</v>
      </c>
      <c r="X1686" s="16">
        <f>AVERAGEIFS(Data!F:F,Data!B:B,'DATA PREPPING'!$B$5,Data!A:A,'DATA PREPPING'!$B$18,Data!C:C,'DATA PREPPING'!T1686)</f>
        <v>36090</v>
      </c>
      <c r="Y1686" s="16">
        <f t="shared" si="54"/>
        <v>-36090</v>
      </c>
    </row>
    <row r="1687" spans="2:25" x14ac:dyDescent="0.2">
      <c r="B1687">
        <v>24338</v>
      </c>
      <c r="T1687" t="s">
        <v>5</v>
      </c>
      <c r="U1687" s="1">
        <f>SUMIFS(Data!E:E,Data!B:B,'DATA PREPPING'!$B$5,Data!A:A,'DATA PREPPING'!$B$18,Data!C:C,'DATA PREPPING'!T1687)</f>
        <v>271680</v>
      </c>
      <c r="W1687" s="15" t="e">
        <f t="shared" si="53"/>
        <v>#DIV/0!</v>
      </c>
      <c r="X1687" s="16">
        <f>AVERAGEIFS(Data!F:F,Data!B:B,'DATA PREPPING'!$B$5,Data!A:A,'DATA PREPPING'!$B$18,Data!C:C,'DATA PREPPING'!T1687)</f>
        <v>28424</v>
      </c>
      <c r="Y1687" s="16">
        <f t="shared" si="54"/>
        <v>-28424</v>
      </c>
    </row>
    <row r="1688" spans="2:25" x14ac:dyDescent="0.2">
      <c r="B1688">
        <v>22945</v>
      </c>
      <c r="T1688" t="s">
        <v>6</v>
      </c>
      <c r="U1688" s="1">
        <f>SUMIFS(Data!E:E,Data!B:B,'DATA PREPPING'!$B$5,Data!A:A,'DATA PREPPING'!$B$18,Data!C:C,'DATA PREPPING'!T1688)</f>
        <v>117365</v>
      </c>
      <c r="W1688" s="15" t="e">
        <f t="shared" si="53"/>
        <v>#DIV/0!</v>
      </c>
      <c r="X1688" s="16">
        <f>AVERAGEIFS(Data!F:F,Data!B:B,'DATA PREPPING'!$B$5,Data!A:A,'DATA PREPPING'!$B$18,Data!C:C,'DATA PREPPING'!T1688)</f>
        <v>26295</v>
      </c>
      <c r="Y1688" s="16">
        <f t="shared" si="54"/>
        <v>-26295</v>
      </c>
    </row>
    <row r="1689" spans="2:25" x14ac:dyDescent="0.2">
      <c r="B1689">
        <v>24733</v>
      </c>
      <c r="T1689" t="s">
        <v>7</v>
      </c>
      <c r="U1689" s="1">
        <f>SUMIFS(Data!E:E,Data!B:B,'DATA PREPPING'!$B$5,Data!A:A,'DATA PREPPING'!$B$18,Data!C:C,'DATA PREPPING'!T1689)</f>
        <v>41103</v>
      </c>
      <c r="W1689" s="15" t="e">
        <f t="shared" si="53"/>
        <v>#DIV/0!</v>
      </c>
      <c r="X1689" s="16">
        <f>AVERAGEIFS(Data!F:F,Data!B:B,'DATA PREPPING'!$B$5,Data!A:A,'DATA PREPPING'!$B$18,Data!C:C,'DATA PREPPING'!T1689)</f>
        <v>22228</v>
      </c>
      <c r="Y1689" s="16">
        <f t="shared" si="54"/>
        <v>-22228</v>
      </c>
    </row>
    <row r="1690" spans="2:25" x14ac:dyDescent="0.2">
      <c r="B1690">
        <v>19677</v>
      </c>
      <c r="T1690" t="s">
        <v>8</v>
      </c>
      <c r="U1690" s="1">
        <f>SUMIFS(Data!E:E,Data!B:B,'DATA PREPPING'!$B$5,Data!A:A,'DATA PREPPING'!$B$18,Data!C:C,'DATA PREPPING'!T1690)</f>
        <v>1007574</v>
      </c>
      <c r="W1690" s="15" t="e">
        <f t="shared" si="53"/>
        <v>#DIV/0!</v>
      </c>
      <c r="X1690" s="16">
        <f>AVERAGEIFS(Data!F:F,Data!B:B,'DATA PREPPING'!$B$5,Data!A:A,'DATA PREPPING'!$B$18,Data!C:C,'DATA PREPPING'!T1690)</f>
        <v>27709</v>
      </c>
      <c r="Y1690" s="16">
        <f t="shared" si="54"/>
        <v>-27709</v>
      </c>
    </row>
    <row r="1691" spans="2:25" x14ac:dyDescent="0.2">
      <c r="B1691">
        <v>18829</v>
      </c>
      <c r="T1691" t="s">
        <v>9</v>
      </c>
      <c r="U1691" s="1">
        <f>SUMIFS(Data!E:E,Data!B:B,'DATA PREPPING'!$B$5,Data!A:A,'DATA PREPPING'!$B$18,Data!C:C,'DATA PREPPING'!T1691)</f>
        <v>414059</v>
      </c>
      <c r="W1691" s="15" t="e">
        <f t="shared" si="53"/>
        <v>#DIV/0!</v>
      </c>
      <c r="X1691" s="16">
        <f>AVERAGEIFS(Data!F:F,Data!B:B,'DATA PREPPING'!$B$5,Data!A:A,'DATA PREPPING'!$B$18,Data!C:C,'DATA PREPPING'!T1691)</f>
        <v>22009</v>
      </c>
      <c r="Y1691" s="16">
        <f t="shared" si="54"/>
        <v>-22009</v>
      </c>
    </row>
    <row r="1692" spans="2:25" x14ac:dyDescent="0.2">
      <c r="B1692">
        <v>23771</v>
      </c>
      <c r="T1692" t="s">
        <v>10</v>
      </c>
      <c r="U1692" s="1">
        <f>SUMIFS(Data!E:E,Data!B:B,'DATA PREPPING'!$B$5,Data!A:A,'DATA PREPPING'!$B$18,Data!C:C,'DATA PREPPING'!T1692)</f>
        <v>74574</v>
      </c>
      <c r="W1692" s="15" t="e">
        <f t="shared" si="53"/>
        <v>#DIV/0!</v>
      </c>
      <c r="X1692" s="16">
        <f>AVERAGEIFS(Data!F:F,Data!B:B,'DATA PREPPING'!$B$5,Data!A:A,'DATA PREPPING'!$B$18,Data!C:C,'DATA PREPPING'!T1692)</f>
        <v>18637</v>
      </c>
      <c r="Y1692" s="16">
        <f t="shared" si="54"/>
        <v>-18637</v>
      </c>
    </row>
    <row r="1693" spans="2:25" x14ac:dyDescent="0.2">
      <c r="B1693">
        <v>23001</v>
      </c>
      <c r="T1693" t="s">
        <v>11</v>
      </c>
      <c r="U1693" s="1">
        <f>SUMIFS(Data!E:E,Data!B:B,'DATA PREPPING'!$B$5,Data!A:A,'DATA PREPPING'!$B$18,Data!C:C,'DATA PREPPING'!T1693)</f>
        <v>462216</v>
      </c>
      <c r="W1693" s="15" t="e">
        <f t="shared" si="53"/>
        <v>#DIV/0!</v>
      </c>
      <c r="X1693" s="16">
        <f>AVERAGEIFS(Data!F:F,Data!B:B,'DATA PREPPING'!$B$5,Data!A:A,'DATA PREPPING'!$B$18,Data!C:C,'DATA PREPPING'!T1693)</f>
        <v>25054</v>
      </c>
      <c r="Y1693" s="16">
        <f t="shared" si="54"/>
        <v>-25054</v>
      </c>
    </row>
    <row r="1694" spans="2:25" x14ac:dyDescent="0.2">
      <c r="B1694">
        <v>21580</v>
      </c>
      <c r="T1694" t="s">
        <v>12</v>
      </c>
      <c r="U1694" s="1">
        <f>SUMIFS(Data!E:E,Data!B:B,'DATA PREPPING'!$B$5,Data!A:A,'DATA PREPPING'!$B$18,Data!C:C,'DATA PREPPING'!T1694)</f>
        <v>263892</v>
      </c>
      <c r="W1694" s="15" t="e">
        <f t="shared" si="53"/>
        <v>#DIV/0!</v>
      </c>
      <c r="X1694" s="16">
        <f>AVERAGEIFS(Data!F:F,Data!B:B,'DATA PREPPING'!$B$5,Data!A:A,'DATA PREPPING'!$B$18,Data!C:C,'DATA PREPPING'!T1694)</f>
        <v>20493</v>
      </c>
      <c r="Y1694" s="16">
        <f t="shared" si="54"/>
        <v>-20493</v>
      </c>
    </row>
    <row r="1695" spans="2:25" x14ac:dyDescent="0.2">
      <c r="B1695">
        <v>26068</v>
      </c>
      <c r="T1695" t="s">
        <v>13</v>
      </c>
      <c r="U1695" s="1">
        <f>SUMIFS(Data!E:E,Data!B:B,'DATA PREPPING'!$B$5,Data!A:A,'DATA PREPPING'!$B$18,Data!C:C,'DATA PREPPING'!T1695)</f>
        <v>118383</v>
      </c>
      <c r="W1695" s="15" t="e">
        <f t="shared" si="53"/>
        <v>#DIV/0!</v>
      </c>
      <c r="X1695" s="16">
        <f>AVERAGEIFS(Data!F:F,Data!B:B,'DATA PREPPING'!$B$5,Data!A:A,'DATA PREPPING'!$B$18,Data!C:C,'DATA PREPPING'!T1695)</f>
        <v>18002</v>
      </c>
      <c r="Y1695" s="16">
        <f t="shared" si="54"/>
        <v>-18002</v>
      </c>
    </row>
    <row r="1696" spans="2:25" x14ac:dyDescent="0.2">
      <c r="B1696">
        <v>22634</v>
      </c>
      <c r="T1696" t="s">
        <v>14</v>
      </c>
      <c r="U1696" s="1">
        <f>SUMIFS(Data!E:E,Data!B:B,'DATA PREPPING'!$B$5,Data!A:A,'DATA PREPPING'!$B$18,Data!C:C,'DATA PREPPING'!T1696)</f>
        <v>110526</v>
      </c>
      <c r="W1696" s="15" t="e">
        <f t="shared" si="53"/>
        <v>#DIV/0!</v>
      </c>
      <c r="X1696" s="16">
        <f>AVERAGEIFS(Data!F:F,Data!B:B,'DATA PREPPING'!$B$5,Data!A:A,'DATA PREPPING'!$B$18,Data!C:C,'DATA PREPPING'!T1696)</f>
        <v>18088</v>
      </c>
      <c r="Y1696" s="16">
        <f t="shared" si="54"/>
        <v>-18088</v>
      </c>
    </row>
    <row r="1697" spans="2:25" x14ac:dyDescent="0.2">
      <c r="B1697">
        <v>26657</v>
      </c>
      <c r="T1697" t="s">
        <v>15</v>
      </c>
      <c r="U1697" s="1">
        <f>SUMIFS(Data!E:E,Data!B:B,'DATA PREPPING'!$B$5,Data!A:A,'DATA PREPPING'!$B$18,Data!C:C,'DATA PREPPING'!T1697)</f>
        <v>165335</v>
      </c>
      <c r="W1697" s="15" t="e">
        <f t="shared" si="53"/>
        <v>#DIV/0!</v>
      </c>
      <c r="X1697" s="16">
        <f>AVERAGEIFS(Data!F:F,Data!B:B,'DATA PREPPING'!$B$5,Data!A:A,'DATA PREPPING'!$B$18,Data!C:C,'DATA PREPPING'!T1697)</f>
        <v>19522</v>
      </c>
      <c r="Y1697" s="16">
        <f t="shared" si="54"/>
        <v>-19522</v>
      </c>
    </row>
    <row r="1698" spans="2:25" x14ac:dyDescent="0.2">
      <c r="B1698">
        <v>18945</v>
      </c>
      <c r="T1698" t="s">
        <v>16</v>
      </c>
      <c r="U1698" s="1">
        <f>SUMIFS(Data!E:E,Data!B:B,'DATA PREPPING'!$B$5,Data!A:A,'DATA PREPPING'!$B$18,Data!C:C,'DATA PREPPING'!T1698)</f>
        <v>188383</v>
      </c>
      <c r="W1698" s="15" t="e">
        <f t="shared" si="53"/>
        <v>#DIV/0!</v>
      </c>
      <c r="X1698" s="16">
        <f>AVERAGEIFS(Data!F:F,Data!B:B,'DATA PREPPING'!$B$5,Data!A:A,'DATA PREPPING'!$B$18,Data!C:C,'DATA PREPPING'!T1698)</f>
        <v>22216</v>
      </c>
      <c r="Y1698" s="16">
        <f t="shared" si="54"/>
        <v>-22216</v>
      </c>
    </row>
    <row r="1699" spans="2:25" x14ac:dyDescent="0.2">
      <c r="B1699">
        <v>19473</v>
      </c>
      <c r="T1699" t="s">
        <v>17</v>
      </c>
      <c r="U1699" s="1">
        <f>SUMIFS(Data!E:E,Data!B:B,'DATA PREPPING'!$B$5,Data!A:A,'DATA PREPPING'!$B$18,Data!C:C,'DATA PREPPING'!T1699)</f>
        <v>51781</v>
      </c>
      <c r="W1699" s="15" t="e">
        <f t="shared" si="53"/>
        <v>#DIV/0!</v>
      </c>
      <c r="X1699" s="16">
        <f>AVERAGEIFS(Data!F:F,Data!B:B,'DATA PREPPING'!$B$5,Data!A:A,'DATA PREPPING'!$B$18,Data!C:C,'DATA PREPPING'!T1699)</f>
        <v>25112</v>
      </c>
      <c r="Y1699" s="16">
        <f t="shared" si="54"/>
        <v>-25112</v>
      </c>
    </row>
    <row r="1700" spans="2:25" x14ac:dyDescent="0.2">
      <c r="B1700">
        <v>23041</v>
      </c>
      <c r="T1700" t="s">
        <v>18</v>
      </c>
      <c r="U1700" s="1">
        <f>SUMIFS(Data!E:E,Data!B:B,'DATA PREPPING'!$B$5,Data!A:A,'DATA PREPPING'!$B$18,Data!C:C,'DATA PREPPING'!T1700)</f>
        <v>210848</v>
      </c>
      <c r="W1700" s="15" t="e">
        <f t="shared" si="53"/>
        <v>#DIV/0!</v>
      </c>
      <c r="X1700" s="16">
        <f>AVERAGEIFS(Data!F:F,Data!B:B,'DATA PREPPING'!$B$5,Data!A:A,'DATA PREPPING'!$B$18,Data!C:C,'DATA PREPPING'!T1700)</f>
        <v>26383</v>
      </c>
      <c r="Y1700" s="16">
        <f t="shared" si="54"/>
        <v>-26383</v>
      </c>
    </row>
    <row r="1701" spans="2:25" x14ac:dyDescent="0.2">
      <c r="B1701">
        <v>18554</v>
      </c>
      <c r="T1701" t="s">
        <v>19</v>
      </c>
      <c r="U1701" s="1">
        <f>SUMIFS(Data!E:E,Data!B:B,'DATA PREPPING'!$B$5,Data!A:A,'DATA PREPPING'!$B$18,Data!C:C,'DATA PREPPING'!T1701)</f>
        <v>262049</v>
      </c>
      <c r="W1701" s="15" t="e">
        <f t="shared" si="53"/>
        <v>#DIV/0!</v>
      </c>
      <c r="X1701" s="16">
        <f>AVERAGEIFS(Data!F:F,Data!B:B,'DATA PREPPING'!$B$5,Data!A:A,'DATA PREPPING'!$B$18,Data!C:C,'DATA PREPPING'!T1701)</f>
        <v>30457</v>
      </c>
      <c r="Y1701" s="16">
        <f t="shared" si="54"/>
        <v>-30457</v>
      </c>
    </row>
    <row r="1702" spans="2:25" x14ac:dyDescent="0.2">
      <c r="B1702">
        <v>26810</v>
      </c>
      <c r="T1702" t="s">
        <v>20</v>
      </c>
      <c r="U1702" s="1">
        <f>SUMIFS(Data!E:E,Data!B:B,'DATA PREPPING'!$B$5,Data!A:A,'DATA PREPPING'!$B$18,Data!C:C,'DATA PREPPING'!T1702)</f>
        <v>323435</v>
      </c>
      <c r="W1702" s="15" t="e">
        <f t="shared" si="53"/>
        <v>#DIV/0!</v>
      </c>
      <c r="X1702" s="16">
        <f>AVERAGEIFS(Data!F:F,Data!B:B,'DATA PREPPING'!$B$5,Data!A:A,'DATA PREPPING'!$B$18,Data!C:C,'DATA PREPPING'!T1702)</f>
        <v>22254</v>
      </c>
      <c r="Y1702" s="16">
        <f t="shared" si="54"/>
        <v>-22254</v>
      </c>
    </row>
    <row r="1703" spans="2:25" x14ac:dyDescent="0.2">
      <c r="B1703">
        <v>18414</v>
      </c>
      <c r="T1703" t="s">
        <v>21</v>
      </c>
      <c r="U1703" s="1">
        <f>SUMIFS(Data!E:E,Data!B:B,'DATA PREPPING'!$B$5,Data!A:A,'DATA PREPPING'!$B$18,Data!C:C,'DATA PREPPING'!T1703)</f>
        <v>204519</v>
      </c>
      <c r="W1703" s="15" t="e">
        <f t="shared" si="53"/>
        <v>#DIV/0!</v>
      </c>
      <c r="X1703" s="16">
        <f>AVERAGEIFS(Data!F:F,Data!B:B,'DATA PREPPING'!$B$5,Data!A:A,'DATA PREPPING'!$B$18,Data!C:C,'DATA PREPPING'!T1703)</f>
        <v>24167</v>
      </c>
      <c r="Y1703" s="16">
        <f t="shared" si="54"/>
        <v>-24167</v>
      </c>
    </row>
    <row r="1704" spans="2:25" x14ac:dyDescent="0.2">
      <c r="B1704">
        <v>36090</v>
      </c>
      <c r="T1704" t="s">
        <v>22</v>
      </c>
      <c r="U1704" s="1">
        <f>SUMIFS(Data!E:E,Data!B:B,'DATA PREPPING'!$B$5,Data!A:A,'DATA PREPPING'!$B$18,Data!C:C,'DATA PREPPING'!T1704)</f>
        <v>118107</v>
      </c>
      <c r="W1704" s="15" t="e">
        <f t="shared" si="53"/>
        <v>#DIV/0!</v>
      </c>
      <c r="X1704" s="16">
        <f>AVERAGEIFS(Data!F:F,Data!B:B,'DATA PREPPING'!$B$5,Data!A:A,'DATA PREPPING'!$B$18,Data!C:C,'DATA PREPPING'!T1704)</f>
        <v>18380</v>
      </c>
      <c r="Y1704" s="16">
        <f t="shared" si="54"/>
        <v>-18380</v>
      </c>
    </row>
    <row r="1705" spans="2:25" x14ac:dyDescent="0.2">
      <c r="B1705">
        <v>28424</v>
      </c>
      <c r="T1705" t="s">
        <v>23</v>
      </c>
      <c r="U1705" s="1">
        <f>SUMIFS(Data!E:E,Data!B:B,'DATA PREPPING'!$B$5,Data!A:A,'DATA PREPPING'!$B$18,Data!C:C,'DATA PREPPING'!T1705)</f>
        <v>253244</v>
      </c>
      <c r="W1705" s="15" t="e">
        <f t="shared" si="53"/>
        <v>#DIV/0!</v>
      </c>
      <c r="X1705" s="16">
        <f>AVERAGEIFS(Data!F:F,Data!B:B,'DATA PREPPING'!$B$5,Data!A:A,'DATA PREPPING'!$B$18,Data!C:C,'DATA PREPPING'!T1705)</f>
        <v>22154</v>
      </c>
      <c r="Y1705" s="16">
        <f t="shared" si="54"/>
        <v>-22154</v>
      </c>
    </row>
    <row r="1706" spans="2:25" x14ac:dyDescent="0.2">
      <c r="B1706">
        <v>26295</v>
      </c>
      <c r="T1706" t="s">
        <v>24</v>
      </c>
      <c r="U1706" s="1">
        <f>SUMIFS(Data!E:E,Data!B:B,'DATA PREPPING'!$B$5,Data!A:A,'DATA PREPPING'!$B$18,Data!C:C,'DATA PREPPING'!T1706)</f>
        <v>58811</v>
      </c>
      <c r="W1706" s="15" t="e">
        <f t="shared" si="53"/>
        <v>#DIV/0!</v>
      </c>
      <c r="X1706" s="16">
        <f>AVERAGEIFS(Data!F:F,Data!B:B,'DATA PREPPING'!$B$5,Data!A:A,'DATA PREPPING'!$B$18,Data!C:C,'DATA PREPPING'!T1706)</f>
        <v>21078</v>
      </c>
      <c r="Y1706" s="16">
        <f t="shared" si="54"/>
        <v>-21078</v>
      </c>
    </row>
    <row r="1707" spans="2:25" x14ac:dyDescent="0.2">
      <c r="B1707">
        <v>22228</v>
      </c>
      <c r="T1707" t="s">
        <v>25</v>
      </c>
      <c r="U1707" s="1">
        <f>SUMIFS(Data!E:E,Data!B:B,'DATA PREPPING'!$B$5,Data!A:A,'DATA PREPPING'!$B$18,Data!C:C,'DATA PREPPING'!T1707)</f>
        <v>79529</v>
      </c>
      <c r="W1707" s="15" t="e">
        <f t="shared" si="53"/>
        <v>#DIV/0!</v>
      </c>
      <c r="X1707" s="16">
        <f>AVERAGEIFS(Data!F:F,Data!B:B,'DATA PREPPING'!$B$5,Data!A:A,'DATA PREPPING'!$B$18,Data!C:C,'DATA PREPPING'!T1707)</f>
        <v>18131</v>
      </c>
      <c r="Y1707" s="16">
        <f t="shared" si="54"/>
        <v>-18131</v>
      </c>
    </row>
    <row r="1708" spans="2:25" x14ac:dyDescent="0.2">
      <c r="B1708">
        <v>27709</v>
      </c>
      <c r="T1708" t="s">
        <v>26</v>
      </c>
      <c r="U1708" s="1">
        <f>SUMIFS(Data!E:E,Data!B:B,'DATA PREPPING'!$B$5,Data!A:A,'DATA PREPPING'!$B$18,Data!C:C,'DATA PREPPING'!T1708)</f>
        <v>255447</v>
      </c>
      <c r="W1708" s="15" t="e">
        <f t="shared" si="53"/>
        <v>#DIV/0!</v>
      </c>
      <c r="X1708" s="16">
        <f>AVERAGEIFS(Data!F:F,Data!B:B,'DATA PREPPING'!$B$5,Data!A:A,'DATA PREPPING'!$B$18,Data!C:C,'DATA PREPPING'!T1708)</f>
        <v>34061</v>
      </c>
      <c r="Y1708" s="16">
        <f t="shared" si="54"/>
        <v>-34061</v>
      </c>
    </row>
    <row r="1709" spans="2:25" x14ac:dyDescent="0.2">
      <c r="B1709">
        <v>22009</v>
      </c>
      <c r="T1709" t="s">
        <v>27</v>
      </c>
      <c r="U1709" s="1">
        <f>SUMIFS(Data!E:E,Data!B:B,'DATA PREPPING'!$B$5,Data!A:A,'DATA PREPPING'!$B$18,Data!C:C,'DATA PREPPING'!T1709)</f>
        <v>57132</v>
      </c>
      <c r="W1709" s="15" t="e">
        <f t="shared" si="53"/>
        <v>#DIV/0!</v>
      </c>
      <c r="X1709" s="16">
        <f>AVERAGEIFS(Data!F:F,Data!B:B,'DATA PREPPING'!$B$5,Data!A:A,'DATA PREPPING'!$B$18,Data!C:C,'DATA PREPPING'!T1709)</f>
        <v>24729</v>
      </c>
      <c r="Y1709" s="16">
        <f t="shared" si="54"/>
        <v>-24729</v>
      </c>
    </row>
    <row r="1710" spans="2:25" x14ac:dyDescent="0.2">
      <c r="B1710">
        <v>18637</v>
      </c>
      <c r="T1710" t="s">
        <v>28</v>
      </c>
      <c r="U1710" s="1">
        <f>SUMIFS(Data!E:E,Data!B:B,'DATA PREPPING'!$B$5,Data!A:A,'DATA PREPPING'!$B$18,Data!C:C,'DATA PREPPING'!T1710)</f>
        <v>281546</v>
      </c>
      <c r="W1710" s="15" t="e">
        <f t="shared" si="53"/>
        <v>#DIV/0!</v>
      </c>
      <c r="X1710" s="16">
        <f>AVERAGEIFS(Data!F:F,Data!B:B,'DATA PREPPING'!$B$5,Data!A:A,'DATA PREPPING'!$B$18,Data!C:C,'DATA PREPPING'!T1710)</f>
        <v>28639</v>
      </c>
      <c r="Y1710" s="16">
        <f t="shared" si="54"/>
        <v>-28639</v>
      </c>
    </row>
    <row r="1711" spans="2:25" x14ac:dyDescent="0.2">
      <c r="B1711">
        <v>25054</v>
      </c>
      <c r="T1711" t="s">
        <v>29</v>
      </c>
      <c r="U1711" s="1">
        <f>SUMIFS(Data!E:E,Data!B:B,'DATA PREPPING'!$B$5,Data!A:A,'DATA PREPPING'!$B$18,Data!C:C,'DATA PREPPING'!T1711)</f>
        <v>78539</v>
      </c>
      <c r="W1711" s="15" t="e">
        <f t="shared" si="53"/>
        <v>#DIV/0!</v>
      </c>
      <c r="X1711" s="16">
        <f>AVERAGEIFS(Data!F:F,Data!B:B,'DATA PREPPING'!$B$5,Data!A:A,'DATA PREPPING'!$B$18,Data!C:C,'DATA PREPPING'!T1711)</f>
        <v>19988</v>
      </c>
      <c r="Y1711" s="16">
        <f t="shared" si="54"/>
        <v>-19988</v>
      </c>
    </row>
    <row r="1712" spans="2:25" x14ac:dyDescent="0.2">
      <c r="B1712">
        <v>20493</v>
      </c>
      <c r="T1712" t="s">
        <v>30</v>
      </c>
      <c r="U1712" s="1">
        <f>SUMIFS(Data!E:E,Data!B:B,'DATA PREPPING'!$B$5,Data!A:A,'DATA PREPPING'!$B$18,Data!C:C,'DATA PREPPING'!T1712)</f>
        <v>632760</v>
      </c>
      <c r="W1712" s="15" t="e">
        <f t="shared" si="53"/>
        <v>#DIV/0!</v>
      </c>
      <c r="X1712" s="16">
        <f>AVERAGEIFS(Data!F:F,Data!B:B,'DATA PREPPING'!$B$5,Data!A:A,'DATA PREPPING'!$B$18,Data!C:C,'DATA PREPPING'!T1712)</f>
        <v>36986</v>
      </c>
      <c r="Y1712" s="16">
        <f t="shared" si="54"/>
        <v>-36986</v>
      </c>
    </row>
    <row r="1713" spans="2:25" x14ac:dyDescent="0.2">
      <c r="B1713">
        <v>18002</v>
      </c>
      <c r="T1713" t="s">
        <v>31</v>
      </c>
      <c r="U1713" s="1">
        <f>SUMIFS(Data!E:E,Data!B:B,'DATA PREPPING'!$B$5,Data!A:A,'DATA PREPPING'!$B$18,Data!C:C,'DATA PREPPING'!T1713)</f>
        <v>420420</v>
      </c>
      <c r="W1713" s="15" t="e">
        <f t="shared" si="53"/>
        <v>#DIV/0!</v>
      </c>
      <c r="X1713" s="16">
        <f>AVERAGEIFS(Data!F:F,Data!B:B,'DATA PREPPING'!$B$5,Data!A:A,'DATA PREPPING'!$B$18,Data!C:C,'DATA PREPPING'!T1713)</f>
        <v>21462</v>
      </c>
      <c r="Y1713" s="16">
        <f t="shared" si="54"/>
        <v>-21462</v>
      </c>
    </row>
    <row r="1714" spans="2:25" x14ac:dyDescent="0.2">
      <c r="B1714">
        <v>18088</v>
      </c>
      <c r="T1714" t="s">
        <v>32</v>
      </c>
      <c r="U1714" s="1">
        <f>SUMIFS(Data!E:E,Data!B:B,'DATA PREPPING'!$B$5,Data!A:A,'DATA PREPPING'!$B$18,Data!C:C,'DATA PREPPING'!T1714)</f>
        <v>34228</v>
      </c>
      <c r="W1714" s="15" t="e">
        <f t="shared" si="53"/>
        <v>#DIV/0!</v>
      </c>
      <c r="X1714" s="16">
        <f>AVERAGEIFS(Data!F:F,Data!B:B,'DATA PREPPING'!$B$5,Data!A:A,'DATA PREPPING'!$B$18,Data!C:C,'DATA PREPPING'!T1714)</f>
        <v>19193</v>
      </c>
      <c r="Y1714" s="16">
        <f t="shared" si="54"/>
        <v>-19193</v>
      </c>
    </row>
    <row r="1715" spans="2:25" x14ac:dyDescent="0.2">
      <c r="B1715">
        <v>19522</v>
      </c>
      <c r="T1715" t="s">
        <v>33</v>
      </c>
      <c r="U1715" s="1">
        <f>SUMIFS(Data!E:E,Data!B:B,'DATA PREPPING'!$B$5,Data!A:A,'DATA PREPPING'!$B$18,Data!C:C,'DATA PREPPING'!T1715)</f>
        <v>466069</v>
      </c>
      <c r="W1715" s="15" t="e">
        <f t="shared" si="53"/>
        <v>#DIV/0!</v>
      </c>
      <c r="X1715" s="16">
        <f>AVERAGEIFS(Data!F:F,Data!B:B,'DATA PREPPING'!$B$5,Data!A:A,'DATA PREPPING'!$B$18,Data!C:C,'DATA PREPPING'!T1715)</f>
        <v>21027</v>
      </c>
      <c r="Y1715" s="16">
        <f t="shared" si="54"/>
        <v>-21027</v>
      </c>
    </row>
    <row r="1716" spans="2:25" x14ac:dyDescent="0.2">
      <c r="B1716">
        <v>22216</v>
      </c>
      <c r="T1716" t="s">
        <v>34</v>
      </c>
      <c r="U1716" s="1">
        <f>SUMIFS(Data!E:E,Data!B:B,'DATA PREPPING'!$B$5,Data!A:A,'DATA PREPPING'!$B$18,Data!C:C,'DATA PREPPING'!T1716)</f>
        <v>156230</v>
      </c>
      <c r="W1716" s="15" t="e">
        <f t="shared" si="53"/>
        <v>#DIV/0!</v>
      </c>
      <c r="X1716" s="16">
        <f>AVERAGEIFS(Data!F:F,Data!B:B,'DATA PREPPING'!$B$5,Data!A:A,'DATA PREPPING'!$B$18,Data!C:C,'DATA PREPPING'!T1716)</f>
        <v>19310</v>
      </c>
      <c r="Y1716" s="16">
        <f t="shared" si="54"/>
        <v>-19310</v>
      </c>
    </row>
    <row r="1717" spans="2:25" x14ac:dyDescent="0.2">
      <c r="B1717">
        <v>25112</v>
      </c>
      <c r="T1717" t="s">
        <v>35</v>
      </c>
      <c r="U1717" s="1">
        <f>SUMIFS(Data!E:E,Data!B:B,'DATA PREPPING'!$B$5,Data!A:A,'DATA PREPPING'!$B$18,Data!C:C,'DATA PREPPING'!T1717)</f>
        <v>161570</v>
      </c>
      <c r="W1717" s="15" t="e">
        <f t="shared" si="53"/>
        <v>#DIV/0!</v>
      </c>
      <c r="X1717" s="16">
        <f>AVERAGEIFS(Data!F:F,Data!B:B,'DATA PREPPING'!$B$5,Data!A:A,'DATA PREPPING'!$B$18,Data!C:C,'DATA PREPPING'!T1717)</f>
        <v>24338</v>
      </c>
      <c r="Y1717" s="16">
        <f t="shared" si="54"/>
        <v>-24338</v>
      </c>
    </row>
    <row r="1718" spans="2:25" x14ac:dyDescent="0.2">
      <c r="B1718">
        <v>26383</v>
      </c>
      <c r="T1718" t="s">
        <v>36</v>
      </c>
      <c r="U1718" s="1">
        <f>SUMIFS(Data!E:E,Data!B:B,'DATA PREPPING'!$B$5,Data!A:A,'DATA PREPPING'!$B$18,Data!C:C,'DATA PREPPING'!T1718)</f>
        <v>424092</v>
      </c>
      <c r="W1718" s="15" t="e">
        <f t="shared" si="53"/>
        <v>#DIV/0!</v>
      </c>
      <c r="X1718" s="16">
        <f>AVERAGEIFS(Data!F:F,Data!B:B,'DATA PREPPING'!$B$5,Data!A:A,'DATA PREPPING'!$B$18,Data!C:C,'DATA PREPPING'!T1718)</f>
        <v>22945</v>
      </c>
      <c r="Y1718" s="16">
        <f t="shared" si="54"/>
        <v>-22945</v>
      </c>
    </row>
    <row r="1719" spans="2:25" x14ac:dyDescent="0.2">
      <c r="B1719">
        <v>30457</v>
      </c>
      <c r="T1719" t="s">
        <v>37</v>
      </c>
      <c r="U1719" s="1">
        <f>SUMIFS(Data!E:E,Data!B:B,'DATA PREPPING'!$B$5,Data!A:A,'DATA PREPPING'!$B$18,Data!C:C,'DATA PREPPING'!T1719)</f>
        <v>44621</v>
      </c>
      <c r="W1719" s="15" t="e">
        <f t="shared" si="53"/>
        <v>#DIV/0!</v>
      </c>
      <c r="X1719" s="16">
        <f>AVERAGEIFS(Data!F:F,Data!B:B,'DATA PREPPING'!$B$5,Data!A:A,'DATA PREPPING'!$B$18,Data!C:C,'DATA PREPPING'!T1719)</f>
        <v>24733</v>
      </c>
      <c r="Y1719" s="16">
        <f t="shared" si="54"/>
        <v>-24733</v>
      </c>
    </row>
    <row r="1720" spans="2:25" x14ac:dyDescent="0.2">
      <c r="B1720">
        <v>22254</v>
      </c>
      <c r="T1720" t="s">
        <v>38</v>
      </c>
      <c r="U1720" s="1">
        <f>SUMIFS(Data!E:E,Data!B:B,'DATA PREPPING'!$B$5,Data!A:A,'DATA PREPPING'!$B$18,Data!C:C,'DATA PREPPING'!T1720)</f>
        <v>226959</v>
      </c>
      <c r="W1720" s="15" t="e">
        <f t="shared" si="53"/>
        <v>#DIV/0!</v>
      </c>
      <c r="X1720" s="16">
        <f>AVERAGEIFS(Data!F:F,Data!B:B,'DATA PREPPING'!$B$5,Data!A:A,'DATA PREPPING'!$B$18,Data!C:C,'DATA PREPPING'!T1720)</f>
        <v>19677</v>
      </c>
      <c r="Y1720" s="16">
        <f t="shared" si="54"/>
        <v>-19677</v>
      </c>
    </row>
    <row r="1721" spans="2:25" x14ac:dyDescent="0.2">
      <c r="B1721">
        <v>24167</v>
      </c>
      <c r="T1721" t="s">
        <v>39</v>
      </c>
      <c r="U1721" s="1">
        <f>SUMIFS(Data!E:E,Data!B:B,'DATA PREPPING'!$B$5,Data!A:A,'DATA PREPPING'!$B$18,Data!C:C,'DATA PREPPING'!T1721)</f>
        <v>41000</v>
      </c>
      <c r="W1721" s="15" t="e">
        <f t="shared" si="53"/>
        <v>#DIV/0!</v>
      </c>
      <c r="X1721" s="16">
        <f>AVERAGEIFS(Data!F:F,Data!B:B,'DATA PREPPING'!$B$5,Data!A:A,'DATA PREPPING'!$B$18,Data!C:C,'DATA PREPPING'!T1721)</f>
        <v>18829</v>
      </c>
      <c r="Y1721" s="16">
        <f t="shared" si="54"/>
        <v>-18829</v>
      </c>
    </row>
    <row r="1722" spans="2:25" x14ac:dyDescent="0.2">
      <c r="B1722">
        <v>18380</v>
      </c>
      <c r="T1722" t="s">
        <v>40</v>
      </c>
      <c r="U1722" s="1">
        <f>SUMIFS(Data!E:E,Data!B:B,'DATA PREPPING'!$B$5,Data!A:A,'DATA PREPPING'!$B$18,Data!C:C,'DATA PREPPING'!T1722)</f>
        <v>293033</v>
      </c>
      <c r="W1722" s="15" t="e">
        <f t="shared" si="53"/>
        <v>#DIV/0!</v>
      </c>
      <c r="X1722" s="16">
        <f>AVERAGEIFS(Data!F:F,Data!B:B,'DATA PREPPING'!$B$5,Data!A:A,'DATA PREPPING'!$B$18,Data!C:C,'DATA PREPPING'!T1722)</f>
        <v>23771</v>
      </c>
      <c r="Y1722" s="16">
        <f t="shared" si="54"/>
        <v>-23771</v>
      </c>
    </row>
    <row r="1723" spans="2:25" x14ac:dyDescent="0.2">
      <c r="B1723">
        <v>22154</v>
      </c>
      <c r="T1723" t="s">
        <v>41</v>
      </c>
      <c r="U1723" s="1">
        <f>SUMIFS(Data!E:E,Data!B:B,'DATA PREPPING'!$B$5,Data!A:A,'DATA PREPPING'!$B$18,Data!C:C,'DATA PREPPING'!T1723)</f>
        <v>1178456</v>
      </c>
      <c r="W1723" s="15" t="e">
        <f t="shared" si="53"/>
        <v>#DIV/0!</v>
      </c>
      <c r="X1723" s="16">
        <f>AVERAGEIFS(Data!F:F,Data!B:B,'DATA PREPPING'!$B$5,Data!A:A,'DATA PREPPING'!$B$18,Data!C:C,'DATA PREPPING'!T1723)</f>
        <v>23001</v>
      </c>
      <c r="Y1723" s="16">
        <f t="shared" si="54"/>
        <v>-23001</v>
      </c>
    </row>
    <row r="1724" spans="2:25" x14ac:dyDescent="0.2">
      <c r="B1724">
        <v>21078</v>
      </c>
      <c r="T1724" t="s">
        <v>42</v>
      </c>
      <c r="U1724" s="1">
        <f>SUMIFS(Data!E:E,Data!B:B,'DATA PREPPING'!$B$5,Data!A:A,'DATA PREPPING'!$B$18,Data!C:C,'DATA PREPPING'!T1724)</f>
        <v>133375</v>
      </c>
      <c r="W1724" s="15" t="e">
        <f t="shared" si="53"/>
        <v>#DIV/0!</v>
      </c>
      <c r="X1724" s="16">
        <f>AVERAGEIFS(Data!F:F,Data!B:B,'DATA PREPPING'!$B$5,Data!A:A,'DATA PREPPING'!$B$18,Data!C:C,'DATA PREPPING'!T1724)</f>
        <v>21580</v>
      </c>
      <c r="Y1724" s="16">
        <f t="shared" si="54"/>
        <v>-21580</v>
      </c>
    </row>
    <row r="1725" spans="2:25" x14ac:dyDescent="0.2">
      <c r="B1725">
        <v>18131</v>
      </c>
      <c r="T1725" t="s">
        <v>43</v>
      </c>
      <c r="U1725" s="1">
        <f>SUMIFS(Data!E:E,Data!B:B,'DATA PREPPING'!$B$5,Data!A:A,'DATA PREPPING'!$B$18,Data!C:C,'DATA PREPPING'!T1725)</f>
        <v>25985</v>
      </c>
      <c r="W1725" s="15" t="e">
        <f t="shared" si="53"/>
        <v>#DIV/0!</v>
      </c>
      <c r="X1725" s="16">
        <f>AVERAGEIFS(Data!F:F,Data!B:B,'DATA PREPPING'!$B$5,Data!A:A,'DATA PREPPING'!$B$18,Data!C:C,'DATA PREPPING'!T1725)</f>
        <v>26068</v>
      </c>
      <c r="Y1725" s="16">
        <f t="shared" si="54"/>
        <v>-26068</v>
      </c>
    </row>
    <row r="1726" spans="2:25" x14ac:dyDescent="0.2">
      <c r="B1726">
        <v>34061</v>
      </c>
      <c r="T1726" t="s">
        <v>44</v>
      </c>
      <c r="U1726" s="1">
        <f>SUMIFS(Data!E:E,Data!B:B,'DATA PREPPING'!$B$5,Data!A:A,'DATA PREPPING'!$B$18,Data!C:C,'DATA PREPPING'!T1726)</f>
        <v>322216</v>
      </c>
      <c r="W1726" s="15" t="e">
        <f t="shared" si="53"/>
        <v>#DIV/0!</v>
      </c>
      <c r="X1726" s="16">
        <f>AVERAGEIFS(Data!F:F,Data!B:B,'DATA PREPPING'!$B$5,Data!A:A,'DATA PREPPING'!$B$18,Data!C:C,'DATA PREPPING'!T1726)</f>
        <v>22634</v>
      </c>
      <c r="Y1726" s="16">
        <f t="shared" si="54"/>
        <v>-22634</v>
      </c>
    </row>
    <row r="1727" spans="2:25" x14ac:dyDescent="0.2">
      <c r="B1727">
        <v>24729</v>
      </c>
      <c r="T1727" t="s">
        <v>45</v>
      </c>
      <c r="U1727" s="1">
        <f>SUMIFS(Data!E:E,Data!B:B,'DATA PREPPING'!$B$5,Data!A:A,'DATA PREPPING'!$B$18,Data!C:C,'DATA PREPPING'!T1727)</f>
        <v>255412</v>
      </c>
      <c r="W1727" s="15" t="e">
        <f t="shared" si="53"/>
        <v>#DIV/0!</v>
      </c>
      <c r="X1727" s="16">
        <f>AVERAGEIFS(Data!F:F,Data!B:B,'DATA PREPPING'!$B$5,Data!A:A,'DATA PREPPING'!$B$18,Data!C:C,'DATA PREPPING'!T1727)</f>
        <v>26657</v>
      </c>
      <c r="Y1727" s="16">
        <f t="shared" si="54"/>
        <v>-26657</v>
      </c>
    </row>
    <row r="1728" spans="2:25" x14ac:dyDescent="0.2">
      <c r="B1728">
        <v>28639</v>
      </c>
      <c r="T1728" t="s">
        <v>46</v>
      </c>
      <c r="U1728" s="1">
        <f>SUMIFS(Data!E:E,Data!B:B,'DATA PREPPING'!$B$5,Data!A:A,'DATA PREPPING'!$B$18,Data!C:C,'DATA PREPPING'!T1728)</f>
        <v>61253</v>
      </c>
      <c r="W1728" s="15" t="e">
        <f t="shared" si="53"/>
        <v>#DIV/0!</v>
      </c>
      <c r="X1728" s="16">
        <f>AVERAGEIFS(Data!F:F,Data!B:B,'DATA PREPPING'!$B$5,Data!A:A,'DATA PREPPING'!$B$18,Data!C:C,'DATA PREPPING'!T1728)</f>
        <v>18945</v>
      </c>
      <c r="Y1728" s="16">
        <f t="shared" si="54"/>
        <v>-18945</v>
      </c>
    </row>
    <row r="1729" spans="2:25" x14ac:dyDescent="0.2">
      <c r="B1729">
        <v>19988</v>
      </c>
      <c r="T1729" t="s">
        <v>47</v>
      </c>
      <c r="U1729" s="1">
        <f>SUMIFS(Data!E:E,Data!B:B,'DATA PREPPING'!$B$5,Data!A:A,'DATA PREPPING'!$B$18,Data!C:C,'DATA PREPPING'!T1729)</f>
        <v>227495</v>
      </c>
      <c r="W1729" s="15" t="e">
        <f t="shared" si="53"/>
        <v>#DIV/0!</v>
      </c>
      <c r="X1729" s="16">
        <f>AVERAGEIFS(Data!F:F,Data!B:B,'DATA PREPPING'!$B$5,Data!A:A,'DATA PREPPING'!$B$18,Data!C:C,'DATA PREPPING'!T1729)</f>
        <v>19473</v>
      </c>
      <c r="Y1729" s="16">
        <f t="shared" si="54"/>
        <v>-19473</v>
      </c>
    </row>
    <row r="1730" spans="2:25" x14ac:dyDescent="0.2">
      <c r="B1730">
        <v>36986</v>
      </c>
      <c r="T1730" t="s">
        <v>48</v>
      </c>
      <c r="U1730" s="1">
        <f>SUMIFS(Data!E:E,Data!B:B,'DATA PREPPING'!$B$5,Data!A:A,'DATA PREPPING'!$B$18,Data!C:C,'DATA PREPPING'!T1730)</f>
        <v>32312</v>
      </c>
      <c r="W1730" s="15" t="e">
        <f t="shared" si="53"/>
        <v>#DIV/0!</v>
      </c>
      <c r="X1730" s="16">
        <f>AVERAGEIFS(Data!F:F,Data!B:B,'DATA PREPPING'!$B$5,Data!A:A,'DATA PREPPING'!$B$18,Data!C:C,'DATA PREPPING'!T1730)</f>
        <v>23041</v>
      </c>
      <c r="Y1730" s="16">
        <f t="shared" si="54"/>
        <v>-23041</v>
      </c>
    </row>
    <row r="1731" spans="2:25" x14ac:dyDescent="0.2">
      <c r="B1731">
        <v>21462</v>
      </c>
      <c r="T1731" t="s">
        <v>1</v>
      </c>
      <c r="U1731" s="1">
        <f>SUMIFS(Data!E:E,Data!B:B,'DATA PREPPING'!$B$5,Data!A:A,'DATA PREPPING'!$B$18,Data!C:C,'DATA PREPPING'!T1731)</f>
        <v>178057</v>
      </c>
      <c r="W1731" s="15" t="e">
        <f t="shared" si="53"/>
        <v>#DIV/0!</v>
      </c>
      <c r="X1731" s="16">
        <f>AVERAGEIFS(Data!F:F,Data!B:B,'DATA PREPPING'!$B$5,Data!A:A,'DATA PREPPING'!$B$18,Data!C:C,'DATA PREPPING'!T1731)</f>
        <v>18554</v>
      </c>
      <c r="Y1731" s="16">
        <f t="shared" si="54"/>
        <v>-18554</v>
      </c>
    </row>
    <row r="1732" spans="2:25" x14ac:dyDescent="0.2">
      <c r="B1732">
        <v>19193</v>
      </c>
      <c r="T1732" t="s">
        <v>2</v>
      </c>
      <c r="U1732" s="1">
        <f>SUMIFS(Data!E:E,Data!B:B,'DATA PREPPING'!$B$5,Data!A:A,'DATA PREPPING'!$B$18,Data!C:C,'DATA PREPPING'!T1732)</f>
        <v>274985</v>
      </c>
      <c r="W1732" s="15" t="e">
        <f t="shared" si="53"/>
        <v>#DIV/0!</v>
      </c>
      <c r="X1732" s="16">
        <f>AVERAGEIFS(Data!F:F,Data!B:B,'DATA PREPPING'!$B$5,Data!A:A,'DATA PREPPING'!$B$18,Data!C:C,'DATA PREPPING'!T1732)</f>
        <v>26810</v>
      </c>
      <c r="Y1732" s="16">
        <f t="shared" si="54"/>
        <v>-26810</v>
      </c>
    </row>
    <row r="1733" spans="2:25" x14ac:dyDescent="0.2">
      <c r="B1733">
        <v>21027</v>
      </c>
      <c r="T1733" t="s">
        <v>3</v>
      </c>
      <c r="U1733" s="1">
        <f>SUMIFS(Data!E:E,Data!B:B,'DATA PREPPING'!$B$5,Data!A:A,'DATA PREPPING'!$B$18,Data!C:C,'DATA PREPPING'!T1733)</f>
        <v>106295</v>
      </c>
      <c r="W1733" s="15" t="e">
        <f t="shared" si="53"/>
        <v>#DIV/0!</v>
      </c>
      <c r="X1733" s="16">
        <f>AVERAGEIFS(Data!F:F,Data!B:B,'DATA PREPPING'!$B$5,Data!A:A,'DATA PREPPING'!$B$18,Data!C:C,'DATA PREPPING'!T1733)</f>
        <v>18414</v>
      </c>
      <c r="Y1733" s="16">
        <f t="shared" si="54"/>
        <v>-18414</v>
      </c>
    </row>
    <row r="1734" spans="2:25" x14ac:dyDescent="0.2">
      <c r="B1734">
        <v>19310</v>
      </c>
      <c r="T1734" t="s">
        <v>4</v>
      </c>
      <c r="U1734" s="1">
        <f>SUMIFS(Data!E:E,Data!B:B,'DATA PREPPING'!$B$5,Data!A:A,'DATA PREPPING'!$B$18,Data!C:C,'DATA PREPPING'!T1734)</f>
        <v>1482600</v>
      </c>
      <c r="W1734" s="15" t="e">
        <f t="shared" ref="W1734:W1797" si="55">U1734/V1734*1000</f>
        <v>#DIV/0!</v>
      </c>
      <c r="X1734" s="16">
        <f>AVERAGEIFS(Data!F:F,Data!B:B,'DATA PREPPING'!$B$5,Data!A:A,'DATA PREPPING'!$B$18,Data!C:C,'DATA PREPPING'!T1734)</f>
        <v>36090</v>
      </c>
      <c r="Y1734" s="16">
        <f t="shared" ref="Y1734:Y1797" si="56">IF($Y$4=$X$4,-X1734,W1734)</f>
        <v>-36090</v>
      </c>
    </row>
    <row r="1735" spans="2:25" x14ac:dyDescent="0.2">
      <c r="B1735">
        <v>24338</v>
      </c>
      <c r="T1735" t="s">
        <v>5</v>
      </c>
      <c r="U1735" s="1">
        <f>SUMIFS(Data!E:E,Data!B:B,'DATA PREPPING'!$B$5,Data!A:A,'DATA PREPPING'!$B$18,Data!C:C,'DATA PREPPING'!T1735)</f>
        <v>271680</v>
      </c>
      <c r="W1735" s="15" t="e">
        <f t="shared" si="55"/>
        <v>#DIV/0!</v>
      </c>
      <c r="X1735" s="16">
        <f>AVERAGEIFS(Data!F:F,Data!B:B,'DATA PREPPING'!$B$5,Data!A:A,'DATA PREPPING'!$B$18,Data!C:C,'DATA PREPPING'!T1735)</f>
        <v>28424</v>
      </c>
      <c r="Y1735" s="16">
        <f t="shared" si="56"/>
        <v>-28424</v>
      </c>
    </row>
    <row r="1736" spans="2:25" x14ac:dyDescent="0.2">
      <c r="B1736">
        <v>22945</v>
      </c>
      <c r="T1736" t="s">
        <v>6</v>
      </c>
      <c r="U1736" s="1">
        <f>SUMIFS(Data!E:E,Data!B:B,'DATA PREPPING'!$B$5,Data!A:A,'DATA PREPPING'!$B$18,Data!C:C,'DATA PREPPING'!T1736)</f>
        <v>117365</v>
      </c>
      <c r="W1736" s="15" t="e">
        <f t="shared" si="55"/>
        <v>#DIV/0!</v>
      </c>
      <c r="X1736" s="16">
        <f>AVERAGEIFS(Data!F:F,Data!B:B,'DATA PREPPING'!$B$5,Data!A:A,'DATA PREPPING'!$B$18,Data!C:C,'DATA PREPPING'!T1736)</f>
        <v>26295</v>
      </c>
      <c r="Y1736" s="16">
        <f t="shared" si="56"/>
        <v>-26295</v>
      </c>
    </row>
    <row r="1737" spans="2:25" x14ac:dyDescent="0.2">
      <c r="B1737">
        <v>24733</v>
      </c>
      <c r="T1737" t="s">
        <v>7</v>
      </c>
      <c r="U1737" s="1">
        <f>SUMIFS(Data!E:E,Data!B:B,'DATA PREPPING'!$B$5,Data!A:A,'DATA PREPPING'!$B$18,Data!C:C,'DATA PREPPING'!T1737)</f>
        <v>41103</v>
      </c>
      <c r="W1737" s="15" t="e">
        <f t="shared" si="55"/>
        <v>#DIV/0!</v>
      </c>
      <c r="X1737" s="16">
        <f>AVERAGEIFS(Data!F:F,Data!B:B,'DATA PREPPING'!$B$5,Data!A:A,'DATA PREPPING'!$B$18,Data!C:C,'DATA PREPPING'!T1737)</f>
        <v>22228</v>
      </c>
      <c r="Y1737" s="16">
        <f t="shared" si="56"/>
        <v>-22228</v>
      </c>
    </row>
    <row r="1738" spans="2:25" x14ac:dyDescent="0.2">
      <c r="B1738">
        <v>19677</v>
      </c>
      <c r="T1738" t="s">
        <v>8</v>
      </c>
      <c r="U1738" s="1">
        <f>SUMIFS(Data!E:E,Data!B:B,'DATA PREPPING'!$B$5,Data!A:A,'DATA PREPPING'!$B$18,Data!C:C,'DATA PREPPING'!T1738)</f>
        <v>1007574</v>
      </c>
      <c r="W1738" s="15" t="e">
        <f t="shared" si="55"/>
        <v>#DIV/0!</v>
      </c>
      <c r="X1738" s="16">
        <f>AVERAGEIFS(Data!F:F,Data!B:B,'DATA PREPPING'!$B$5,Data!A:A,'DATA PREPPING'!$B$18,Data!C:C,'DATA PREPPING'!T1738)</f>
        <v>27709</v>
      </c>
      <c r="Y1738" s="16">
        <f t="shared" si="56"/>
        <v>-27709</v>
      </c>
    </row>
    <row r="1739" spans="2:25" x14ac:dyDescent="0.2">
      <c r="B1739">
        <v>18829</v>
      </c>
      <c r="T1739" t="s">
        <v>9</v>
      </c>
      <c r="U1739" s="1">
        <f>SUMIFS(Data!E:E,Data!B:B,'DATA PREPPING'!$B$5,Data!A:A,'DATA PREPPING'!$B$18,Data!C:C,'DATA PREPPING'!T1739)</f>
        <v>414059</v>
      </c>
      <c r="W1739" s="15" t="e">
        <f t="shared" si="55"/>
        <v>#DIV/0!</v>
      </c>
      <c r="X1739" s="16">
        <f>AVERAGEIFS(Data!F:F,Data!B:B,'DATA PREPPING'!$B$5,Data!A:A,'DATA PREPPING'!$B$18,Data!C:C,'DATA PREPPING'!T1739)</f>
        <v>22009</v>
      </c>
      <c r="Y1739" s="16">
        <f t="shared" si="56"/>
        <v>-22009</v>
      </c>
    </row>
    <row r="1740" spans="2:25" x14ac:dyDescent="0.2">
      <c r="B1740">
        <v>23771</v>
      </c>
      <c r="T1740" t="s">
        <v>10</v>
      </c>
      <c r="U1740" s="1">
        <f>SUMIFS(Data!E:E,Data!B:B,'DATA PREPPING'!$B$5,Data!A:A,'DATA PREPPING'!$B$18,Data!C:C,'DATA PREPPING'!T1740)</f>
        <v>74574</v>
      </c>
      <c r="W1740" s="15" t="e">
        <f t="shared" si="55"/>
        <v>#DIV/0!</v>
      </c>
      <c r="X1740" s="16">
        <f>AVERAGEIFS(Data!F:F,Data!B:B,'DATA PREPPING'!$B$5,Data!A:A,'DATA PREPPING'!$B$18,Data!C:C,'DATA PREPPING'!T1740)</f>
        <v>18637</v>
      </c>
      <c r="Y1740" s="16">
        <f t="shared" si="56"/>
        <v>-18637</v>
      </c>
    </row>
    <row r="1741" spans="2:25" x14ac:dyDescent="0.2">
      <c r="B1741">
        <v>23001</v>
      </c>
      <c r="T1741" t="s">
        <v>11</v>
      </c>
      <c r="U1741" s="1">
        <f>SUMIFS(Data!E:E,Data!B:B,'DATA PREPPING'!$B$5,Data!A:A,'DATA PREPPING'!$B$18,Data!C:C,'DATA PREPPING'!T1741)</f>
        <v>462216</v>
      </c>
      <c r="W1741" s="15" t="e">
        <f t="shared" si="55"/>
        <v>#DIV/0!</v>
      </c>
      <c r="X1741" s="16">
        <f>AVERAGEIFS(Data!F:F,Data!B:B,'DATA PREPPING'!$B$5,Data!A:A,'DATA PREPPING'!$B$18,Data!C:C,'DATA PREPPING'!T1741)</f>
        <v>25054</v>
      </c>
      <c r="Y1741" s="16">
        <f t="shared" si="56"/>
        <v>-25054</v>
      </c>
    </row>
    <row r="1742" spans="2:25" x14ac:dyDescent="0.2">
      <c r="B1742">
        <v>21580</v>
      </c>
      <c r="T1742" t="s">
        <v>12</v>
      </c>
      <c r="U1742" s="1">
        <f>SUMIFS(Data!E:E,Data!B:B,'DATA PREPPING'!$B$5,Data!A:A,'DATA PREPPING'!$B$18,Data!C:C,'DATA PREPPING'!T1742)</f>
        <v>263892</v>
      </c>
      <c r="W1742" s="15" t="e">
        <f t="shared" si="55"/>
        <v>#DIV/0!</v>
      </c>
      <c r="X1742" s="16">
        <f>AVERAGEIFS(Data!F:F,Data!B:B,'DATA PREPPING'!$B$5,Data!A:A,'DATA PREPPING'!$B$18,Data!C:C,'DATA PREPPING'!T1742)</f>
        <v>20493</v>
      </c>
      <c r="Y1742" s="16">
        <f t="shared" si="56"/>
        <v>-20493</v>
      </c>
    </row>
    <row r="1743" spans="2:25" x14ac:dyDescent="0.2">
      <c r="B1743">
        <v>26068</v>
      </c>
      <c r="T1743" t="s">
        <v>13</v>
      </c>
      <c r="U1743" s="1">
        <f>SUMIFS(Data!E:E,Data!B:B,'DATA PREPPING'!$B$5,Data!A:A,'DATA PREPPING'!$B$18,Data!C:C,'DATA PREPPING'!T1743)</f>
        <v>118383</v>
      </c>
      <c r="W1743" s="15" t="e">
        <f t="shared" si="55"/>
        <v>#DIV/0!</v>
      </c>
      <c r="X1743" s="16">
        <f>AVERAGEIFS(Data!F:F,Data!B:B,'DATA PREPPING'!$B$5,Data!A:A,'DATA PREPPING'!$B$18,Data!C:C,'DATA PREPPING'!T1743)</f>
        <v>18002</v>
      </c>
      <c r="Y1743" s="16">
        <f t="shared" si="56"/>
        <v>-18002</v>
      </c>
    </row>
    <row r="1744" spans="2:25" x14ac:dyDescent="0.2">
      <c r="B1744">
        <v>22634</v>
      </c>
      <c r="T1744" t="s">
        <v>14</v>
      </c>
      <c r="U1744" s="1">
        <f>SUMIFS(Data!E:E,Data!B:B,'DATA PREPPING'!$B$5,Data!A:A,'DATA PREPPING'!$B$18,Data!C:C,'DATA PREPPING'!T1744)</f>
        <v>110526</v>
      </c>
      <c r="W1744" s="15" t="e">
        <f t="shared" si="55"/>
        <v>#DIV/0!</v>
      </c>
      <c r="X1744" s="16">
        <f>AVERAGEIFS(Data!F:F,Data!B:B,'DATA PREPPING'!$B$5,Data!A:A,'DATA PREPPING'!$B$18,Data!C:C,'DATA PREPPING'!T1744)</f>
        <v>18088</v>
      </c>
      <c r="Y1744" s="16">
        <f t="shared" si="56"/>
        <v>-18088</v>
      </c>
    </row>
    <row r="1745" spans="2:25" x14ac:dyDescent="0.2">
      <c r="B1745">
        <v>26657</v>
      </c>
      <c r="T1745" t="s">
        <v>15</v>
      </c>
      <c r="U1745" s="1">
        <f>SUMIFS(Data!E:E,Data!B:B,'DATA PREPPING'!$B$5,Data!A:A,'DATA PREPPING'!$B$18,Data!C:C,'DATA PREPPING'!T1745)</f>
        <v>165335</v>
      </c>
      <c r="W1745" s="15" t="e">
        <f t="shared" si="55"/>
        <v>#DIV/0!</v>
      </c>
      <c r="X1745" s="16">
        <f>AVERAGEIFS(Data!F:F,Data!B:B,'DATA PREPPING'!$B$5,Data!A:A,'DATA PREPPING'!$B$18,Data!C:C,'DATA PREPPING'!T1745)</f>
        <v>19522</v>
      </c>
      <c r="Y1745" s="16">
        <f t="shared" si="56"/>
        <v>-19522</v>
      </c>
    </row>
    <row r="1746" spans="2:25" x14ac:dyDescent="0.2">
      <c r="B1746">
        <v>18945</v>
      </c>
      <c r="T1746" t="s">
        <v>16</v>
      </c>
      <c r="U1746" s="1">
        <f>SUMIFS(Data!E:E,Data!B:B,'DATA PREPPING'!$B$5,Data!A:A,'DATA PREPPING'!$B$18,Data!C:C,'DATA PREPPING'!T1746)</f>
        <v>188383</v>
      </c>
      <c r="W1746" s="15" t="e">
        <f t="shared" si="55"/>
        <v>#DIV/0!</v>
      </c>
      <c r="X1746" s="16">
        <f>AVERAGEIFS(Data!F:F,Data!B:B,'DATA PREPPING'!$B$5,Data!A:A,'DATA PREPPING'!$B$18,Data!C:C,'DATA PREPPING'!T1746)</f>
        <v>22216</v>
      </c>
      <c r="Y1746" s="16">
        <f t="shared" si="56"/>
        <v>-22216</v>
      </c>
    </row>
    <row r="1747" spans="2:25" x14ac:dyDescent="0.2">
      <c r="B1747">
        <v>19473</v>
      </c>
      <c r="T1747" t="s">
        <v>17</v>
      </c>
      <c r="U1747" s="1">
        <f>SUMIFS(Data!E:E,Data!B:B,'DATA PREPPING'!$B$5,Data!A:A,'DATA PREPPING'!$B$18,Data!C:C,'DATA PREPPING'!T1747)</f>
        <v>51781</v>
      </c>
      <c r="W1747" s="15" t="e">
        <f t="shared" si="55"/>
        <v>#DIV/0!</v>
      </c>
      <c r="X1747" s="16">
        <f>AVERAGEIFS(Data!F:F,Data!B:B,'DATA PREPPING'!$B$5,Data!A:A,'DATA PREPPING'!$B$18,Data!C:C,'DATA PREPPING'!T1747)</f>
        <v>25112</v>
      </c>
      <c r="Y1747" s="16">
        <f t="shared" si="56"/>
        <v>-25112</v>
      </c>
    </row>
    <row r="1748" spans="2:25" x14ac:dyDescent="0.2">
      <c r="B1748">
        <v>23041</v>
      </c>
      <c r="T1748" t="s">
        <v>18</v>
      </c>
      <c r="U1748" s="1">
        <f>SUMIFS(Data!E:E,Data!B:B,'DATA PREPPING'!$B$5,Data!A:A,'DATA PREPPING'!$B$18,Data!C:C,'DATA PREPPING'!T1748)</f>
        <v>210848</v>
      </c>
      <c r="W1748" s="15" t="e">
        <f t="shared" si="55"/>
        <v>#DIV/0!</v>
      </c>
      <c r="X1748" s="16">
        <f>AVERAGEIFS(Data!F:F,Data!B:B,'DATA PREPPING'!$B$5,Data!A:A,'DATA PREPPING'!$B$18,Data!C:C,'DATA PREPPING'!T1748)</f>
        <v>26383</v>
      </c>
      <c r="Y1748" s="16">
        <f t="shared" si="56"/>
        <v>-26383</v>
      </c>
    </row>
    <row r="1749" spans="2:25" x14ac:dyDescent="0.2">
      <c r="B1749">
        <v>18554</v>
      </c>
      <c r="T1749" t="s">
        <v>19</v>
      </c>
      <c r="U1749" s="1">
        <f>SUMIFS(Data!E:E,Data!B:B,'DATA PREPPING'!$B$5,Data!A:A,'DATA PREPPING'!$B$18,Data!C:C,'DATA PREPPING'!T1749)</f>
        <v>262049</v>
      </c>
      <c r="W1749" s="15" t="e">
        <f t="shared" si="55"/>
        <v>#DIV/0!</v>
      </c>
      <c r="X1749" s="16">
        <f>AVERAGEIFS(Data!F:F,Data!B:B,'DATA PREPPING'!$B$5,Data!A:A,'DATA PREPPING'!$B$18,Data!C:C,'DATA PREPPING'!T1749)</f>
        <v>30457</v>
      </c>
      <c r="Y1749" s="16">
        <f t="shared" si="56"/>
        <v>-30457</v>
      </c>
    </row>
    <row r="1750" spans="2:25" x14ac:dyDescent="0.2">
      <c r="B1750">
        <v>26810</v>
      </c>
      <c r="T1750" t="s">
        <v>20</v>
      </c>
      <c r="U1750" s="1">
        <f>SUMIFS(Data!E:E,Data!B:B,'DATA PREPPING'!$B$5,Data!A:A,'DATA PREPPING'!$B$18,Data!C:C,'DATA PREPPING'!T1750)</f>
        <v>323435</v>
      </c>
      <c r="W1750" s="15" t="e">
        <f t="shared" si="55"/>
        <v>#DIV/0!</v>
      </c>
      <c r="X1750" s="16">
        <f>AVERAGEIFS(Data!F:F,Data!B:B,'DATA PREPPING'!$B$5,Data!A:A,'DATA PREPPING'!$B$18,Data!C:C,'DATA PREPPING'!T1750)</f>
        <v>22254</v>
      </c>
      <c r="Y1750" s="16">
        <f t="shared" si="56"/>
        <v>-22254</v>
      </c>
    </row>
    <row r="1751" spans="2:25" x14ac:dyDescent="0.2">
      <c r="B1751">
        <v>18414</v>
      </c>
      <c r="T1751" t="s">
        <v>21</v>
      </c>
      <c r="U1751" s="1">
        <f>SUMIFS(Data!E:E,Data!B:B,'DATA PREPPING'!$B$5,Data!A:A,'DATA PREPPING'!$B$18,Data!C:C,'DATA PREPPING'!T1751)</f>
        <v>204519</v>
      </c>
      <c r="W1751" s="15" t="e">
        <f t="shared" si="55"/>
        <v>#DIV/0!</v>
      </c>
      <c r="X1751" s="16">
        <f>AVERAGEIFS(Data!F:F,Data!B:B,'DATA PREPPING'!$B$5,Data!A:A,'DATA PREPPING'!$B$18,Data!C:C,'DATA PREPPING'!T1751)</f>
        <v>24167</v>
      </c>
      <c r="Y1751" s="16">
        <f t="shared" si="56"/>
        <v>-24167</v>
      </c>
    </row>
    <row r="1752" spans="2:25" x14ac:dyDescent="0.2">
      <c r="B1752">
        <v>36090</v>
      </c>
      <c r="T1752" t="s">
        <v>22</v>
      </c>
      <c r="U1752" s="1">
        <f>SUMIFS(Data!E:E,Data!B:B,'DATA PREPPING'!$B$5,Data!A:A,'DATA PREPPING'!$B$18,Data!C:C,'DATA PREPPING'!T1752)</f>
        <v>118107</v>
      </c>
      <c r="W1752" s="15" t="e">
        <f t="shared" si="55"/>
        <v>#DIV/0!</v>
      </c>
      <c r="X1752" s="16">
        <f>AVERAGEIFS(Data!F:F,Data!B:B,'DATA PREPPING'!$B$5,Data!A:A,'DATA PREPPING'!$B$18,Data!C:C,'DATA PREPPING'!T1752)</f>
        <v>18380</v>
      </c>
      <c r="Y1752" s="16">
        <f t="shared" si="56"/>
        <v>-18380</v>
      </c>
    </row>
    <row r="1753" spans="2:25" x14ac:dyDescent="0.2">
      <c r="B1753">
        <v>28424</v>
      </c>
      <c r="T1753" t="s">
        <v>23</v>
      </c>
      <c r="U1753" s="1">
        <f>SUMIFS(Data!E:E,Data!B:B,'DATA PREPPING'!$B$5,Data!A:A,'DATA PREPPING'!$B$18,Data!C:C,'DATA PREPPING'!T1753)</f>
        <v>253244</v>
      </c>
      <c r="W1753" s="15" t="e">
        <f t="shared" si="55"/>
        <v>#DIV/0!</v>
      </c>
      <c r="X1753" s="16">
        <f>AVERAGEIFS(Data!F:F,Data!B:B,'DATA PREPPING'!$B$5,Data!A:A,'DATA PREPPING'!$B$18,Data!C:C,'DATA PREPPING'!T1753)</f>
        <v>22154</v>
      </c>
      <c r="Y1753" s="16">
        <f t="shared" si="56"/>
        <v>-22154</v>
      </c>
    </row>
    <row r="1754" spans="2:25" x14ac:dyDescent="0.2">
      <c r="B1754">
        <v>26295</v>
      </c>
      <c r="T1754" t="s">
        <v>24</v>
      </c>
      <c r="U1754" s="1">
        <f>SUMIFS(Data!E:E,Data!B:B,'DATA PREPPING'!$B$5,Data!A:A,'DATA PREPPING'!$B$18,Data!C:C,'DATA PREPPING'!T1754)</f>
        <v>58811</v>
      </c>
      <c r="W1754" s="15" t="e">
        <f t="shared" si="55"/>
        <v>#DIV/0!</v>
      </c>
      <c r="X1754" s="16">
        <f>AVERAGEIFS(Data!F:F,Data!B:B,'DATA PREPPING'!$B$5,Data!A:A,'DATA PREPPING'!$B$18,Data!C:C,'DATA PREPPING'!T1754)</f>
        <v>21078</v>
      </c>
      <c r="Y1754" s="16">
        <f t="shared" si="56"/>
        <v>-21078</v>
      </c>
    </row>
    <row r="1755" spans="2:25" x14ac:dyDescent="0.2">
      <c r="B1755">
        <v>22228</v>
      </c>
      <c r="T1755" t="s">
        <v>25</v>
      </c>
      <c r="U1755" s="1">
        <f>SUMIFS(Data!E:E,Data!B:B,'DATA PREPPING'!$B$5,Data!A:A,'DATA PREPPING'!$B$18,Data!C:C,'DATA PREPPING'!T1755)</f>
        <v>79529</v>
      </c>
      <c r="W1755" s="15" t="e">
        <f t="shared" si="55"/>
        <v>#DIV/0!</v>
      </c>
      <c r="X1755" s="16">
        <f>AVERAGEIFS(Data!F:F,Data!B:B,'DATA PREPPING'!$B$5,Data!A:A,'DATA PREPPING'!$B$18,Data!C:C,'DATA PREPPING'!T1755)</f>
        <v>18131</v>
      </c>
      <c r="Y1755" s="16">
        <f t="shared" si="56"/>
        <v>-18131</v>
      </c>
    </row>
    <row r="1756" spans="2:25" x14ac:dyDescent="0.2">
      <c r="B1756">
        <v>27709</v>
      </c>
      <c r="T1756" t="s">
        <v>26</v>
      </c>
      <c r="U1756" s="1">
        <f>SUMIFS(Data!E:E,Data!B:B,'DATA PREPPING'!$B$5,Data!A:A,'DATA PREPPING'!$B$18,Data!C:C,'DATA PREPPING'!T1756)</f>
        <v>255447</v>
      </c>
      <c r="W1756" s="15" t="e">
        <f t="shared" si="55"/>
        <v>#DIV/0!</v>
      </c>
      <c r="X1756" s="16">
        <f>AVERAGEIFS(Data!F:F,Data!B:B,'DATA PREPPING'!$B$5,Data!A:A,'DATA PREPPING'!$B$18,Data!C:C,'DATA PREPPING'!T1756)</f>
        <v>34061</v>
      </c>
      <c r="Y1756" s="16">
        <f t="shared" si="56"/>
        <v>-34061</v>
      </c>
    </row>
    <row r="1757" spans="2:25" x14ac:dyDescent="0.2">
      <c r="B1757">
        <v>22009</v>
      </c>
      <c r="T1757" t="s">
        <v>27</v>
      </c>
      <c r="U1757" s="1">
        <f>SUMIFS(Data!E:E,Data!B:B,'DATA PREPPING'!$B$5,Data!A:A,'DATA PREPPING'!$B$18,Data!C:C,'DATA PREPPING'!T1757)</f>
        <v>57132</v>
      </c>
      <c r="W1757" s="15" t="e">
        <f t="shared" si="55"/>
        <v>#DIV/0!</v>
      </c>
      <c r="X1757" s="16">
        <f>AVERAGEIFS(Data!F:F,Data!B:B,'DATA PREPPING'!$B$5,Data!A:A,'DATA PREPPING'!$B$18,Data!C:C,'DATA PREPPING'!T1757)</f>
        <v>24729</v>
      </c>
      <c r="Y1757" s="16">
        <f t="shared" si="56"/>
        <v>-24729</v>
      </c>
    </row>
    <row r="1758" spans="2:25" x14ac:dyDescent="0.2">
      <c r="B1758">
        <v>18637</v>
      </c>
      <c r="T1758" t="s">
        <v>28</v>
      </c>
      <c r="U1758" s="1">
        <f>SUMIFS(Data!E:E,Data!B:B,'DATA PREPPING'!$B$5,Data!A:A,'DATA PREPPING'!$B$18,Data!C:C,'DATA PREPPING'!T1758)</f>
        <v>281546</v>
      </c>
      <c r="W1758" s="15" t="e">
        <f t="shared" si="55"/>
        <v>#DIV/0!</v>
      </c>
      <c r="X1758" s="16">
        <f>AVERAGEIFS(Data!F:F,Data!B:B,'DATA PREPPING'!$B$5,Data!A:A,'DATA PREPPING'!$B$18,Data!C:C,'DATA PREPPING'!T1758)</f>
        <v>28639</v>
      </c>
      <c r="Y1758" s="16">
        <f t="shared" si="56"/>
        <v>-28639</v>
      </c>
    </row>
    <row r="1759" spans="2:25" x14ac:dyDescent="0.2">
      <c r="B1759">
        <v>25054</v>
      </c>
      <c r="T1759" t="s">
        <v>29</v>
      </c>
      <c r="U1759" s="1">
        <f>SUMIFS(Data!E:E,Data!B:B,'DATA PREPPING'!$B$5,Data!A:A,'DATA PREPPING'!$B$18,Data!C:C,'DATA PREPPING'!T1759)</f>
        <v>78539</v>
      </c>
      <c r="W1759" s="15" t="e">
        <f t="shared" si="55"/>
        <v>#DIV/0!</v>
      </c>
      <c r="X1759" s="16">
        <f>AVERAGEIFS(Data!F:F,Data!B:B,'DATA PREPPING'!$B$5,Data!A:A,'DATA PREPPING'!$B$18,Data!C:C,'DATA PREPPING'!T1759)</f>
        <v>19988</v>
      </c>
      <c r="Y1759" s="16">
        <f t="shared" si="56"/>
        <v>-19988</v>
      </c>
    </row>
    <row r="1760" spans="2:25" x14ac:dyDescent="0.2">
      <c r="B1760">
        <v>20493</v>
      </c>
      <c r="T1760" t="s">
        <v>30</v>
      </c>
      <c r="U1760" s="1">
        <f>SUMIFS(Data!E:E,Data!B:B,'DATA PREPPING'!$B$5,Data!A:A,'DATA PREPPING'!$B$18,Data!C:C,'DATA PREPPING'!T1760)</f>
        <v>632760</v>
      </c>
      <c r="W1760" s="15" t="e">
        <f t="shared" si="55"/>
        <v>#DIV/0!</v>
      </c>
      <c r="X1760" s="16">
        <f>AVERAGEIFS(Data!F:F,Data!B:B,'DATA PREPPING'!$B$5,Data!A:A,'DATA PREPPING'!$B$18,Data!C:C,'DATA PREPPING'!T1760)</f>
        <v>36986</v>
      </c>
      <c r="Y1760" s="16">
        <f t="shared" si="56"/>
        <v>-36986</v>
      </c>
    </row>
    <row r="1761" spans="2:25" x14ac:dyDescent="0.2">
      <c r="B1761">
        <v>18002</v>
      </c>
      <c r="T1761" t="s">
        <v>31</v>
      </c>
      <c r="U1761" s="1">
        <f>SUMIFS(Data!E:E,Data!B:B,'DATA PREPPING'!$B$5,Data!A:A,'DATA PREPPING'!$B$18,Data!C:C,'DATA PREPPING'!T1761)</f>
        <v>420420</v>
      </c>
      <c r="W1761" s="15" t="e">
        <f t="shared" si="55"/>
        <v>#DIV/0!</v>
      </c>
      <c r="X1761" s="16">
        <f>AVERAGEIFS(Data!F:F,Data!B:B,'DATA PREPPING'!$B$5,Data!A:A,'DATA PREPPING'!$B$18,Data!C:C,'DATA PREPPING'!T1761)</f>
        <v>21462</v>
      </c>
      <c r="Y1761" s="16">
        <f t="shared" si="56"/>
        <v>-21462</v>
      </c>
    </row>
    <row r="1762" spans="2:25" x14ac:dyDescent="0.2">
      <c r="B1762">
        <v>18088</v>
      </c>
      <c r="T1762" t="s">
        <v>32</v>
      </c>
      <c r="U1762" s="1">
        <f>SUMIFS(Data!E:E,Data!B:B,'DATA PREPPING'!$B$5,Data!A:A,'DATA PREPPING'!$B$18,Data!C:C,'DATA PREPPING'!T1762)</f>
        <v>34228</v>
      </c>
      <c r="W1762" s="15" t="e">
        <f t="shared" si="55"/>
        <v>#DIV/0!</v>
      </c>
      <c r="X1762" s="16">
        <f>AVERAGEIFS(Data!F:F,Data!B:B,'DATA PREPPING'!$B$5,Data!A:A,'DATA PREPPING'!$B$18,Data!C:C,'DATA PREPPING'!T1762)</f>
        <v>19193</v>
      </c>
      <c r="Y1762" s="16">
        <f t="shared" si="56"/>
        <v>-19193</v>
      </c>
    </row>
    <row r="1763" spans="2:25" x14ac:dyDescent="0.2">
      <c r="B1763">
        <v>19522</v>
      </c>
      <c r="T1763" t="s">
        <v>33</v>
      </c>
      <c r="U1763" s="1">
        <f>SUMIFS(Data!E:E,Data!B:B,'DATA PREPPING'!$B$5,Data!A:A,'DATA PREPPING'!$B$18,Data!C:C,'DATA PREPPING'!T1763)</f>
        <v>466069</v>
      </c>
      <c r="W1763" s="15" t="e">
        <f t="shared" si="55"/>
        <v>#DIV/0!</v>
      </c>
      <c r="X1763" s="16">
        <f>AVERAGEIFS(Data!F:F,Data!B:B,'DATA PREPPING'!$B$5,Data!A:A,'DATA PREPPING'!$B$18,Data!C:C,'DATA PREPPING'!T1763)</f>
        <v>21027</v>
      </c>
      <c r="Y1763" s="16">
        <f t="shared" si="56"/>
        <v>-21027</v>
      </c>
    </row>
    <row r="1764" spans="2:25" x14ac:dyDescent="0.2">
      <c r="B1764">
        <v>22216</v>
      </c>
      <c r="T1764" t="s">
        <v>34</v>
      </c>
      <c r="U1764" s="1">
        <f>SUMIFS(Data!E:E,Data!B:B,'DATA PREPPING'!$B$5,Data!A:A,'DATA PREPPING'!$B$18,Data!C:C,'DATA PREPPING'!T1764)</f>
        <v>156230</v>
      </c>
      <c r="W1764" s="15" t="e">
        <f t="shared" si="55"/>
        <v>#DIV/0!</v>
      </c>
      <c r="X1764" s="16">
        <f>AVERAGEIFS(Data!F:F,Data!B:B,'DATA PREPPING'!$B$5,Data!A:A,'DATA PREPPING'!$B$18,Data!C:C,'DATA PREPPING'!T1764)</f>
        <v>19310</v>
      </c>
      <c r="Y1764" s="16">
        <f t="shared" si="56"/>
        <v>-19310</v>
      </c>
    </row>
    <row r="1765" spans="2:25" x14ac:dyDescent="0.2">
      <c r="B1765">
        <v>25112</v>
      </c>
      <c r="T1765" t="s">
        <v>35</v>
      </c>
      <c r="U1765" s="1">
        <f>SUMIFS(Data!E:E,Data!B:B,'DATA PREPPING'!$B$5,Data!A:A,'DATA PREPPING'!$B$18,Data!C:C,'DATA PREPPING'!T1765)</f>
        <v>161570</v>
      </c>
      <c r="W1765" s="15" t="e">
        <f t="shared" si="55"/>
        <v>#DIV/0!</v>
      </c>
      <c r="X1765" s="16">
        <f>AVERAGEIFS(Data!F:F,Data!B:B,'DATA PREPPING'!$B$5,Data!A:A,'DATA PREPPING'!$B$18,Data!C:C,'DATA PREPPING'!T1765)</f>
        <v>24338</v>
      </c>
      <c r="Y1765" s="16">
        <f t="shared" si="56"/>
        <v>-24338</v>
      </c>
    </row>
    <row r="1766" spans="2:25" x14ac:dyDescent="0.2">
      <c r="B1766">
        <v>26383</v>
      </c>
      <c r="T1766" t="s">
        <v>36</v>
      </c>
      <c r="U1766" s="1">
        <f>SUMIFS(Data!E:E,Data!B:B,'DATA PREPPING'!$B$5,Data!A:A,'DATA PREPPING'!$B$18,Data!C:C,'DATA PREPPING'!T1766)</f>
        <v>424092</v>
      </c>
      <c r="W1766" s="15" t="e">
        <f t="shared" si="55"/>
        <v>#DIV/0!</v>
      </c>
      <c r="X1766" s="16">
        <f>AVERAGEIFS(Data!F:F,Data!B:B,'DATA PREPPING'!$B$5,Data!A:A,'DATA PREPPING'!$B$18,Data!C:C,'DATA PREPPING'!T1766)</f>
        <v>22945</v>
      </c>
      <c r="Y1766" s="16">
        <f t="shared" si="56"/>
        <v>-22945</v>
      </c>
    </row>
    <row r="1767" spans="2:25" x14ac:dyDescent="0.2">
      <c r="B1767">
        <v>30457</v>
      </c>
      <c r="T1767" t="s">
        <v>37</v>
      </c>
      <c r="U1767" s="1">
        <f>SUMIFS(Data!E:E,Data!B:B,'DATA PREPPING'!$B$5,Data!A:A,'DATA PREPPING'!$B$18,Data!C:C,'DATA PREPPING'!T1767)</f>
        <v>44621</v>
      </c>
      <c r="W1767" s="15" t="e">
        <f t="shared" si="55"/>
        <v>#DIV/0!</v>
      </c>
      <c r="X1767" s="16">
        <f>AVERAGEIFS(Data!F:F,Data!B:B,'DATA PREPPING'!$B$5,Data!A:A,'DATA PREPPING'!$B$18,Data!C:C,'DATA PREPPING'!T1767)</f>
        <v>24733</v>
      </c>
      <c r="Y1767" s="16">
        <f t="shared" si="56"/>
        <v>-24733</v>
      </c>
    </row>
    <row r="1768" spans="2:25" x14ac:dyDescent="0.2">
      <c r="B1768">
        <v>22254</v>
      </c>
      <c r="T1768" t="s">
        <v>38</v>
      </c>
      <c r="U1768" s="1">
        <f>SUMIFS(Data!E:E,Data!B:B,'DATA PREPPING'!$B$5,Data!A:A,'DATA PREPPING'!$B$18,Data!C:C,'DATA PREPPING'!T1768)</f>
        <v>226959</v>
      </c>
      <c r="W1768" s="15" t="e">
        <f t="shared" si="55"/>
        <v>#DIV/0!</v>
      </c>
      <c r="X1768" s="16">
        <f>AVERAGEIFS(Data!F:F,Data!B:B,'DATA PREPPING'!$B$5,Data!A:A,'DATA PREPPING'!$B$18,Data!C:C,'DATA PREPPING'!T1768)</f>
        <v>19677</v>
      </c>
      <c r="Y1768" s="16">
        <f t="shared" si="56"/>
        <v>-19677</v>
      </c>
    </row>
    <row r="1769" spans="2:25" x14ac:dyDescent="0.2">
      <c r="B1769">
        <v>24167</v>
      </c>
      <c r="T1769" t="s">
        <v>39</v>
      </c>
      <c r="U1769" s="1">
        <f>SUMIFS(Data!E:E,Data!B:B,'DATA PREPPING'!$B$5,Data!A:A,'DATA PREPPING'!$B$18,Data!C:C,'DATA PREPPING'!T1769)</f>
        <v>41000</v>
      </c>
      <c r="W1769" s="15" t="e">
        <f t="shared" si="55"/>
        <v>#DIV/0!</v>
      </c>
      <c r="X1769" s="16">
        <f>AVERAGEIFS(Data!F:F,Data!B:B,'DATA PREPPING'!$B$5,Data!A:A,'DATA PREPPING'!$B$18,Data!C:C,'DATA PREPPING'!T1769)</f>
        <v>18829</v>
      </c>
      <c r="Y1769" s="16">
        <f t="shared" si="56"/>
        <v>-18829</v>
      </c>
    </row>
    <row r="1770" spans="2:25" x14ac:dyDescent="0.2">
      <c r="B1770">
        <v>18380</v>
      </c>
      <c r="T1770" t="s">
        <v>40</v>
      </c>
      <c r="U1770" s="1">
        <f>SUMIFS(Data!E:E,Data!B:B,'DATA PREPPING'!$B$5,Data!A:A,'DATA PREPPING'!$B$18,Data!C:C,'DATA PREPPING'!T1770)</f>
        <v>293033</v>
      </c>
      <c r="W1770" s="15" t="e">
        <f t="shared" si="55"/>
        <v>#DIV/0!</v>
      </c>
      <c r="X1770" s="16">
        <f>AVERAGEIFS(Data!F:F,Data!B:B,'DATA PREPPING'!$B$5,Data!A:A,'DATA PREPPING'!$B$18,Data!C:C,'DATA PREPPING'!T1770)</f>
        <v>23771</v>
      </c>
      <c r="Y1770" s="16">
        <f t="shared" si="56"/>
        <v>-23771</v>
      </c>
    </row>
    <row r="1771" spans="2:25" x14ac:dyDescent="0.2">
      <c r="B1771">
        <v>22154</v>
      </c>
      <c r="T1771" t="s">
        <v>41</v>
      </c>
      <c r="U1771" s="1">
        <f>SUMIFS(Data!E:E,Data!B:B,'DATA PREPPING'!$B$5,Data!A:A,'DATA PREPPING'!$B$18,Data!C:C,'DATA PREPPING'!T1771)</f>
        <v>1178456</v>
      </c>
      <c r="W1771" s="15" t="e">
        <f t="shared" si="55"/>
        <v>#DIV/0!</v>
      </c>
      <c r="X1771" s="16">
        <f>AVERAGEIFS(Data!F:F,Data!B:B,'DATA PREPPING'!$B$5,Data!A:A,'DATA PREPPING'!$B$18,Data!C:C,'DATA PREPPING'!T1771)</f>
        <v>23001</v>
      </c>
      <c r="Y1771" s="16">
        <f t="shared" si="56"/>
        <v>-23001</v>
      </c>
    </row>
    <row r="1772" spans="2:25" x14ac:dyDescent="0.2">
      <c r="B1772">
        <v>21078</v>
      </c>
      <c r="T1772" t="s">
        <v>42</v>
      </c>
      <c r="U1772" s="1">
        <f>SUMIFS(Data!E:E,Data!B:B,'DATA PREPPING'!$B$5,Data!A:A,'DATA PREPPING'!$B$18,Data!C:C,'DATA PREPPING'!T1772)</f>
        <v>133375</v>
      </c>
      <c r="W1772" s="15" t="e">
        <f t="shared" si="55"/>
        <v>#DIV/0!</v>
      </c>
      <c r="X1772" s="16">
        <f>AVERAGEIFS(Data!F:F,Data!B:B,'DATA PREPPING'!$B$5,Data!A:A,'DATA PREPPING'!$B$18,Data!C:C,'DATA PREPPING'!T1772)</f>
        <v>21580</v>
      </c>
      <c r="Y1772" s="16">
        <f t="shared" si="56"/>
        <v>-21580</v>
      </c>
    </row>
    <row r="1773" spans="2:25" x14ac:dyDescent="0.2">
      <c r="B1773">
        <v>18131</v>
      </c>
      <c r="T1773" t="s">
        <v>43</v>
      </c>
      <c r="U1773" s="1">
        <f>SUMIFS(Data!E:E,Data!B:B,'DATA PREPPING'!$B$5,Data!A:A,'DATA PREPPING'!$B$18,Data!C:C,'DATA PREPPING'!T1773)</f>
        <v>25985</v>
      </c>
      <c r="W1773" s="15" t="e">
        <f t="shared" si="55"/>
        <v>#DIV/0!</v>
      </c>
      <c r="X1773" s="16">
        <f>AVERAGEIFS(Data!F:F,Data!B:B,'DATA PREPPING'!$B$5,Data!A:A,'DATA PREPPING'!$B$18,Data!C:C,'DATA PREPPING'!T1773)</f>
        <v>26068</v>
      </c>
      <c r="Y1773" s="16">
        <f t="shared" si="56"/>
        <v>-26068</v>
      </c>
    </row>
    <row r="1774" spans="2:25" x14ac:dyDescent="0.2">
      <c r="B1774">
        <v>34061</v>
      </c>
      <c r="T1774" t="s">
        <v>44</v>
      </c>
      <c r="U1774" s="1">
        <f>SUMIFS(Data!E:E,Data!B:B,'DATA PREPPING'!$B$5,Data!A:A,'DATA PREPPING'!$B$18,Data!C:C,'DATA PREPPING'!T1774)</f>
        <v>322216</v>
      </c>
      <c r="W1774" s="15" t="e">
        <f t="shared" si="55"/>
        <v>#DIV/0!</v>
      </c>
      <c r="X1774" s="16">
        <f>AVERAGEIFS(Data!F:F,Data!B:B,'DATA PREPPING'!$B$5,Data!A:A,'DATA PREPPING'!$B$18,Data!C:C,'DATA PREPPING'!T1774)</f>
        <v>22634</v>
      </c>
      <c r="Y1774" s="16">
        <f t="shared" si="56"/>
        <v>-22634</v>
      </c>
    </row>
    <row r="1775" spans="2:25" x14ac:dyDescent="0.2">
      <c r="B1775">
        <v>24729</v>
      </c>
      <c r="T1775" t="s">
        <v>45</v>
      </c>
      <c r="U1775" s="1">
        <f>SUMIFS(Data!E:E,Data!B:B,'DATA PREPPING'!$B$5,Data!A:A,'DATA PREPPING'!$B$18,Data!C:C,'DATA PREPPING'!T1775)</f>
        <v>255412</v>
      </c>
      <c r="W1775" s="15" t="e">
        <f t="shared" si="55"/>
        <v>#DIV/0!</v>
      </c>
      <c r="X1775" s="16">
        <f>AVERAGEIFS(Data!F:F,Data!B:B,'DATA PREPPING'!$B$5,Data!A:A,'DATA PREPPING'!$B$18,Data!C:C,'DATA PREPPING'!T1775)</f>
        <v>26657</v>
      </c>
      <c r="Y1775" s="16">
        <f t="shared" si="56"/>
        <v>-26657</v>
      </c>
    </row>
    <row r="1776" spans="2:25" x14ac:dyDescent="0.2">
      <c r="B1776">
        <v>28639</v>
      </c>
      <c r="T1776" t="s">
        <v>46</v>
      </c>
      <c r="U1776" s="1">
        <f>SUMIFS(Data!E:E,Data!B:B,'DATA PREPPING'!$B$5,Data!A:A,'DATA PREPPING'!$B$18,Data!C:C,'DATA PREPPING'!T1776)</f>
        <v>61253</v>
      </c>
      <c r="W1776" s="15" t="e">
        <f t="shared" si="55"/>
        <v>#DIV/0!</v>
      </c>
      <c r="X1776" s="16">
        <f>AVERAGEIFS(Data!F:F,Data!B:B,'DATA PREPPING'!$B$5,Data!A:A,'DATA PREPPING'!$B$18,Data!C:C,'DATA PREPPING'!T1776)</f>
        <v>18945</v>
      </c>
      <c r="Y1776" s="16">
        <f t="shared" si="56"/>
        <v>-18945</v>
      </c>
    </row>
    <row r="1777" spans="2:25" x14ac:dyDescent="0.2">
      <c r="B1777">
        <v>19988</v>
      </c>
      <c r="T1777" t="s">
        <v>47</v>
      </c>
      <c r="U1777" s="1">
        <f>SUMIFS(Data!E:E,Data!B:B,'DATA PREPPING'!$B$5,Data!A:A,'DATA PREPPING'!$B$18,Data!C:C,'DATA PREPPING'!T1777)</f>
        <v>227495</v>
      </c>
      <c r="W1777" s="15" t="e">
        <f t="shared" si="55"/>
        <v>#DIV/0!</v>
      </c>
      <c r="X1777" s="16">
        <f>AVERAGEIFS(Data!F:F,Data!B:B,'DATA PREPPING'!$B$5,Data!A:A,'DATA PREPPING'!$B$18,Data!C:C,'DATA PREPPING'!T1777)</f>
        <v>19473</v>
      </c>
      <c r="Y1777" s="16">
        <f t="shared" si="56"/>
        <v>-19473</v>
      </c>
    </row>
    <row r="1778" spans="2:25" x14ac:dyDescent="0.2">
      <c r="B1778">
        <v>36986</v>
      </c>
      <c r="T1778" t="s">
        <v>48</v>
      </c>
      <c r="U1778" s="1">
        <f>SUMIFS(Data!E:E,Data!B:B,'DATA PREPPING'!$B$5,Data!A:A,'DATA PREPPING'!$B$18,Data!C:C,'DATA PREPPING'!T1778)</f>
        <v>32312</v>
      </c>
      <c r="W1778" s="15" t="e">
        <f t="shared" si="55"/>
        <v>#DIV/0!</v>
      </c>
      <c r="X1778" s="16">
        <f>AVERAGEIFS(Data!F:F,Data!B:B,'DATA PREPPING'!$B$5,Data!A:A,'DATA PREPPING'!$B$18,Data!C:C,'DATA PREPPING'!T1778)</f>
        <v>23041</v>
      </c>
      <c r="Y1778" s="16">
        <f t="shared" si="56"/>
        <v>-23041</v>
      </c>
    </row>
    <row r="1779" spans="2:25" x14ac:dyDescent="0.2">
      <c r="B1779">
        <v>21462</v>
      </c>
      <c r="T1779" t="s">
        <v>1</v>
      </c>
      <c r="U1779" s="1">
        <f>SUMIFS(Data!E:E,Data!B:B,'DATA PREPPING'!$B$5,Data!A:A,'DATA PREPPING'!$B$18,Data!C:C,'DATA PREPPING'!T1779)</f>
        <v>178057</v>
      </c>
      <c r="W1779" s="15" t="e">
        <f t="shared" si="55"/>
        <v>#DIV/0!</v>
      </c>
      <c r="X1779" s="16">
        <f>AVERAGEIFS(Data!F:F,Data!B:B,'DATA PREPPING'!$B$5,Data!A:A,'DATA PREPPING'!$B$18,Data!C:C,'DATA PREPPING'!T1779)</f>
        <v>18554</v>
      </c>
      <c r="Y1779" s="16">
        <f t="shared" si="56"/>
        <v>-18554</v>
      </c>
    </row>
    <row r="1780" spans="2:25" x14ac:dyDescent="0.2">
      <c r="B1780">
        <v>19193</v>
      </c>
      <c r="T1780" t="s">
        <v>2</v>
      </c>
      <c r="U1780" s="1">
        <f>SUMIFS(Data!E:E,Data!B:B,'DATA PREPPING'!$B$5,Data!A:A,'DATA PREPPING'!$B$18,Data!C:C,'DATA PREPPING'!T1780)</f>
        <v>274985</v>
      </c>
      <c r="W1780" s="15" t="e">
        <f t="shared" si="55"/>
        <v>#DIV/0!</v>
      </c>
      <c r="X1780" s="16">
        <f>AVERAGEIFS(Data!F:F,Data!B:B,'DATA PREPPING'!$B$5,Data!A:A,'DATA PREPPING'!$B$18,Data!C:C,'DATA PREPPING'!T1780)</f>
        <v>26810</v>
      </c>
      <c r="Y1780" s="16">
        <f t="shared" si="56"/>
        <v>-26810</v>
      </c>
    </row>
    <row r="1781" spans="2:25" x14ac:dyDescent="0.2">
      <c r="B1781">
        <v>21027</v>
      </c>
      <c r="T1781" t="s">
        <v>3</v>
      </c>
      <c r="U1781" s="1">
        <f>SUMIFS(Data!E:E,Data!B:B,'DATA PREPPING'!$B$5,Data!A:A,'DATA PREPPING'!$B$18,Data!C:C,'DATA PREPPING'!T1781)</f>
        <v>106295</v>
      </c>
      <c r="W1781" s="15" t="e">
        <f t="shared" si="55"/>
        <v>#DIV/0!</v>
      </c>
      <c r="X1781" s="16">
        <f>AVERAGEIFS(Data!F:F,Data!B:B,'DATA PREPPING'!$B$5,Data!A:A,'DATA PREPPING'!$B$18,Data!C:C,'DATA PREPPING'!T1781)</f>
        <v>18414</v>
      </c>
      <c r="Y1781" s="16">
        <f t="shared" si="56"/>
        <v>-18414</v>
      </c>
    </row>
    <row r="1782" spans="2:25" x14ac:dyDescent="0.2">
      <c r="B1782">
        <v>19310</v>
      </c>
      <c r="T1782" t="s">
        <v>4</v>
      </c>
      <c r="U1782" s="1">
        <f>SUMIFS(Data!E:E,Data!B:B,'DATA PREPPING'!$B$5,Data!A:A,'DATA PREPPING'!$B$18,Data!C:C,'DATA PREPPING'!T1782)</f>
        <v>1482600</v>
      </c>
      <c r="W1782" s="15" t="e">
        <f t="shared" si="55"/>
        <v>#DIV/0!</v>
      </c>
      <c r="X1782" s="16">
        <f>AVERAGEIFS(Data!F:F,Data!B:B,'DATA PREPPING'!$B$5,Data!A:A,'DATA PREPPING'!$B$18,Data!C:C,'DATA PREPPING'!T1782)</f>
        <v>36090</v>
      </c>
      <c r="Y1782" s="16">
        <f t="shared" si="56"/>
        <v>-36090</v>
      </c>
    </row>
    <row r="1783" spans="2:25" x14ac:dyDescent="0.2">
      <c r="B1783">
        <v>24338</v>
      </c>
      <c r="T1783" t="s">
        <v>5</v>
      </c>
      <c r="U1783" s="1">
        <f>SUMIFS(Data!E:E,Data!B:B,'DATA PREPPING'!$B$5,Data!A:A,'DATA PREPPING'!$B$18,Data!C:C,'DATA PREPPING'!T1783)</f>
        <v>271680</v>
      </c>
      <c r="W1783" s="15" t="e">
        <f t="shared" si="55"/>
        <v>#DIV/0!</v>
      </c>
      <c r="X1783" s="16">
        <f>AVERAGEIFS(Data!F:F,Data!B:B,'DATA PREPPING'!$B$5,Data!A:A,'DATA PREPPING'!$B$18,Data!C:C,'DATA PREPPING'!T1783)</f>
        <v>28424</v>
      </c>
      <c r="Y1783" s="16">
        <f t="shared" si="56"/>
        <v>-28424</v>
      </c>
    </row>
    <row r="1784" spans="2:25" x14ac:dyDescent="0.2">
      <c r="B1784">
        <v>22945</v>
      </c>
      <c r="T1784" t="s">
        <v>6</v>
      </c>
      <c r="U1784" s="1">
        <f>SUMIFS(Data!E:E,Data!B:B,'DATA PREPPING'!$B$5,Data!A:A,'DATA PREPPING'!$B$18,Data!C:C,'DATA PREPPING'!T1784)</f>
        <v>117365</v>
      </c>
      <c r="W1784" s="15" t="e">
        <f t="shared" si="55"/>
        <v>#DIV/0!</v>
      </c>
      <c r="X1784" s="16">
        <f>AVERAGEIFS(Data!F:F,Data!B:B,'DATA PREPPING'!$B$5,Data!A:A,'DATA PREPPING'!$B$18,Data!C:C,'DATA PREPPING'!T1784)</f>
        <v>26295</v>
      </c>
      <c r="Y1784" s="16">
        <f t="shared" si="56"/>
        <v>-26295</v>
      </c>
    </row>
    <row r="1785" spans="2:25" x14ac:dyDescent="0.2">
      <c r="B1785">
        <v>24733</v>
      </c>
      <c r="T1785" t="s">
        <v>7</v>
      </c>
      <c r="U1785" s="1">
        <f>SUMIFS(Data!E:E,Data!B:B,'DATA PREPPING'!$B$5,Data!A:A,'DATA PREPPING'!$B$18,Data!C:C,'DATA PREPPING'!T1785)</f>
        <v>41103</v>
      </c>
      <c r="W1785" s="15" t="e">
        <f t="shared" si="55"/>
        <v>#DIV/0!</v>
      </c>
      <c r="X1785" s="16">
        <f>AVERAGEIFS(Data!F:F,Data!B:B,'DATA PREPPING'!$B$5,Data!A:A,'DATA PREPPING'!$B$18,Data!C:C,'DATA PREPPING'!T1785)</f>
        <v>22228</v>
      </c>
      <c r="Y1785" s="16">
        <f t="shared" si="56"/>
        <v>-22228</v>
      </c>
    </row>
    <row r="1786" spans="2:25" x14ac:dyDescent="0.2">
      <c r="B1786">
        <v>19677</v>
      </c>
      <c r="T1786" t="s">
        <v>8</v>
      </c>
      <c r="U1786" s="1">
        <f>SUMIFS(Data!E:E,Data!B:B,'DATA PREPPING'!$B$5,Data!A:A,'DATA PREPPING'!$B$18,Data!C:C,'DATA PREPPING'!T1786)</f>
        <v>1007574</v>
      </c>
      <c r="W1786" s="15" t="e">
        <f t="shared" si="55"/>
        <v>#DIV/0!</v>
      </c>
      <c r="X1786" s="16">
        <f>AVERAGEIFS(Data!F:F,Data!B:B,'DATA PREPPING'!$B$5,Data!A:A,'DATA PREPPING'!$B$18,Data!C:C,'DATA PREPPING'!T1786)</f>
        <v>27709</v>
      </c>
      <c r="Y1786" s="16">
        <f t="shared" si="56"/>
        <v>-27709</v>
      </c>
    </row>
    <row r="1787" spans="2:25" x14ac:dyDescent="0.2">
      <c r="B1787">
        <v>18829</v>
      </c>
      <c r="T1787" t="s">
        <v>9</v>
      </c>
      <c r="U1787" s="1">
        <f>SUMIFS(Data!E:E,Data!B:B,'DATA PREPPING'!$B$5,Data!A:A,'DATA PREPPING'!$B$18,Data!C:C,'DATA PREPPING'!T1787)</f>
        <v>414059</v>
      </c>
      <c r="W1787" s="15" t="e">
        <f t="shared" si="55"/>
        <v>#DIV/0!</v>
      </c>
      <c r="X1787" s="16">
        <f>AVERAGEIFS(Data!F:F,Data!B:B,'DATA PREPPING'!$B$5,Data!A:A,'DATA PREPPING'!$B$18,Data!C:C,'DATA PREPPING'!T1787)</f>
        <v>22009</v>
      </c>
      <c r="Y1787" s="16">
        <f t="shared" si="56"/>
        <v>-22009</v>
      </c>
    </row>
    <row r="1788" spans="2:25" x14ac:dyDescent="0.2">
      <c r="B1788">
        <v>23771</v>
      </c>
      <c r="T1788" t="s">
        <v>10</v>
      </c>
      <c r="U1788" s="1">
        <f>SUMIFS(Data!E:E,Data!B:B,'DATA PREPPING'!$B$5,Data!A:A,'DATA PREPPING'!$B$18,Data!C:C,'DATA PREPPING'!T1788)</f>
        <v>74574</v>
      </c>
      <c r="W1788" s="15" t="e">
        <f t="shared" si="55"/>
        <v>#DIV/0!</v>
      </c>
      <c r="X1788" s="16">
        <f>AVERAGEIFS(Data!F:F,Data!B:B,'DATA PREPPING'!$B$5,Data!A:A,'DATA PREPPING'!$B$18,Data!C:C,'DATA PREPPING'!T1788)</f>
        <v>18637</v>
      </c>
      <c r="Y1788" s="16">
        <f t="shared" si="56"/>
        <v>-18637</v>
      </c>
    </row>
    <row r="1789" spans="2:25" x14ac:dyDescent="0.2">
      <c r="B1789">
        <v>23001</v>
      </c>
      <c r="T1789" t="s">
        <v>11</v>
      </c>
      <c r="U1789" s="1">
        <f>SUMIFS(Data!E:E,Data!B:B,'DATA PREPPING'!$B$5,Data!A:A,'DATA PREPPING'!$B$18,Data!C:C,'DATA PREPPING'!T1789)</f>
        <v>462216</v>
      </c>
      <c r="W1789" s="15" t="e">
        <f t="shared" si="55"/>
        <v>#DIV/0!</v>
      </c>
      <c r="X1789" s="16">
        <f>AVERAGEIFS(Data!F:F,Data!B:B,'DATA PREPPING'!$B$5,Data!A:A,'DATA PREPPING'!$B$18,Data!C:C,'DATA PREPPING'!T1789)</f>
        <v>25054</v>
      </c>
      <c r="Y1789" s="16">
        <f t="shared" si="56"/>
        <v>-25054</v>
      </c>
    </row>
    <row r="1790" spans="2:25" x14ac:dyDescent="0.2">
      <c r="B1790">
        <v>21580</v>
      </c>
      <c r="T1790" t="s">
        <v>12</v>
      </c>
      <c r="U1790" s="1">
        <f>SUMIFS(Data!E:E,Data!B:B,'DATA PREPPING'!$B$5,Data!A:A,'DATA PREPPING'!$B$18,Data!C:C,'DATA PREPPING'!T1790)</f>
        <v>263892</v>
      </c>
      <c r="W1790" s="15" t="e">
        <f t="shared" si="55"/>
        <v>#DIV/0!</v>
      </c>
      <c r="X1790" s="16">
        <f>AVERAGEIFS(Data!F:F,Data!B:B,'DATA PREPPING'!$B$5,Data!A:A,'DATA PREPPING'!$B$18,Data!C:C,'DATA PREPPING'!T1790)</f>
        <v>20493</v>
      </c>
      <c r="Y1790" s="16">
        <f t="shared" si="56"/>
        <v>-20493</v>
      </c>
    </row>
    <row r="1791" spans="2:25" x14ac:dyDescent="0.2">
      <c r="B1791">
        <v>26068</v>
      </c>
      <c r="T1791" t="s">
        <v>13</v>
      </c>
      <c r="U1791" s="1">
        <f>SUMIFS(Data!E:E,Data!B:B,'DATA PREPPING'!$B$5,Data!A:A,'DATA PREPPING'!$B$18,Data!C:C,'DATA PREPPING'!T1791)</f>
        <v>118383</v>
      </c>
      <c r="W1791" s="15" t="e">
        <f t="shared" si="55"/>
        <v>#DIV/0!</v>
      </c>
      <c r="X1791" s="16">
        <f>AVERAGEIFS(Data!F:F,Data!B:B,'DATA PREPPING'!$B$5,Data!A:A,'DATA PREPPING'!$B$18,Data!C:C,'DATA PREPPING'!T1791)</f>
        <v>18002</v>
      </c>
      <c r="Y1791" s="16">
        <f t="shared" si="56"/>
        <v>-18002</v>
      </c>
    </row>
    <row r="1792" spans="2:25" x14ac:dyDescent="0.2">
      <c r="B1792">
        <v>22634</v>
      </c>
      <c r="T1792" t="s">
        <v>14</v>
      </c>
      <c r="U1792" s="1">
        <f>SUMIFS(Data!E:E,Data!B:B,'DATA PREPPING'!$B$5,Data!A:A,'DATA PREPPING'!$B$18,Data!C:C,'DATA PREPPING'!T1792)</f>
        <v>110526</v>
      </c>
      <c r="W1792" s="15" t="e">
        <f t="shared" si="55"/>
        <v>#DIV/0!</v>
      </c>
      <c r="X1792" s="16">
        <f>AVERAGEIFS(Data!F:F,Data!B:B,'DATA PREPPING'!$B$5,Data!A:A,'DATA PREPPING'!$B$18,Data!C:C,'DATA PREPPING'!T1792)</f>
        <v>18088</v>
      </c>
      <c r="Y1792" s="16">
        <f t="shared" si="56"/>
        <v>-18088</v>
      </c>
    </row>
    <row r="1793" spans="2:25" x14ac:dyDescent="0.2">
      <c r="B1793">
        <v>26657</v>
      </c>
      <c r="T1793" t="s">
        <v>15</v>
      </c>
      <c r="U1793" s="1">
        <f>SUMIFS(Data!E:E,Data!B:B,'DATA PREPPING'!$B$5,Data!A:A,'DATA PREPPING'!$B$18,Data!C:C,'DATA PREPPING'!T1793)</f>
        <v>165335</v>
      </c>
      <c r="W1793" s="15" t="e">
        <f t="shared" si="55"/>
        <v>#DIV/0!</v>
      </c>
      <c r="X1793" s="16">
        <f>AVERAGEIFS(Data!F:F,Data!B:B,'DATA PREPPING'!$B$5,Data!A:A,'DATA PREPPING'!$B$18,Data!C:C,'DATA PREPPING'!T1793)</f>
        <v>19522</v>
      </c>
      <c r="Y1793" s="16">
        <f t="shared" si="56"/>
        <v>-19522</v>
      </c>
    </row>
    <row r="1794" spans="2:25" x14ac:dyDescent="0.2">
      <c r="B1794">
        <v>18945</v>
      </c>
      <c r="T1794" t="s">
        <v>16</v>
      </c>
      <c r="U1794" s="1">
        <f>SUMIFS(Data!E:E,Data!B:B,'DATA PREPPING'!$B$5,Data!A:A,'DATA PREPPING'!$B$18,Data!C:C,'DATA PREPPING'!T1794)</f>
        <v>188383</v>
      </c>
      <c r="W1794" s="15" t="e">
        <f t="shared" si="55"/>
        <v>#DIV/0!</v>
      </c>
      <c r="X1794" s="16">
        <f>AVERAGEIFS(Data!F:F,Data!B:B,'DATA PREPPING'!$B$5,Data!A:A,'DATA PREPPING'!$B$18,Data!C:C,'DATA PREPPING'!T1794)</f>
        <v>22216</v>
      </c>
      <c r="Y1794" s="16">
        <f t="shared" si="56"/>
        <v>-22216</v>
      </c>
    </row>
    <row r="1795" spans="2:25" x14ac:dyDescent="0.2">
      <c r="B1795">
        <v>19473</v>
      </c>
      <c r="T1795" t="s">
        <v>17</v>
      </c>
      <c r="U1795" s="1">
        <f>SUMIFS(Data!E:E,Data!B:B,'DATA PREPPING'!$B$5,Data!A:A,'DATA PREPPING'!$B$18,Data!C:C,'DATA PREPPING'!T1795)</f>
        <v>51781</v>
      </c>
      <c r="W1795" s="15" t="e">
        <f t="shared" si="55"/>
        <v>#DIV/0!</v>
      </c>
      <c r="X1795" s="16">
        <f>AVERAGEIFS(Data!F:F,Data!B:B,'DATA PREPPING'!$B$5,Data!A:A,'DATA PREPPING'!$B$18,Data!C:C,'DATA PREPPING'!T1795)</f>
        <v>25112</v>
      </c>
      <c r="Y1795" s="16">
        <f t="shared" si="56"/>
        <v>-25112</v>
      </c>
    </row>
    <row r="1796" spans="2:25" x14ac:dyDescent="0.2">
      <c r="B1796">
        <v>23041</v>
      </c>
      <c r="T1796" t="s">
        <v>18</v>
      </c>
      <c r="U1796" s="1">
        <f>SUMIFS(Data!E:E,Data!B:B,'DATA PREPPING'!$B$5,Data!A:A,'DATA PREPPING'!$B$18,Data!C:C,'DATA PREPPING'!T1796)</f>
        <v>210848</v>
      </c>
      <c r="W1796" s="15" t="e">
        <f t="shared" si="55"/>
        <v>#DIV/0!</v>
      </c>
      <c r="X1796" s="16">
        <f>AVERAGEIFS(Data!F:F,Data!B:B,'DATA PREPPING'!$B$5,Data!A:A,'DATA PREPPING'!$B$18,Data!C:C,'DATA PREPPING'!T1796)</f>
        <v>26383</v>
      </c>
      <c r="Y1796" s="16">
        <f t="shared" si="56"/>
        <v>-26383</v>
      </c>
    </row>
    <row r="1797" spans="2:25" x14ac:dyDescent="0.2">
      <c r="B1797">
        <v>18554</v>
      </c>
      <c r="T1797" t="s">
        <v>19</v>
      </c>
      <c r="U1797" s="1">
        <f>SUMIFS(Data!E:E,Data!B:B,'DATA PREPPING'!$B$5,Data!A:A,'DATA PREPPING'!$B$18,Data!C:C,'DATA PREPPING'!T1797)</f>
        <v>262049</v>
      </c>
      <c r="W1797" s="15" t="e">
        <f t="shared" si="55"/>
        <v>#DIV/0!</v>
      </c>
      <c r="X1797" s="16">
        <f>AVERAGEIFS(Data!F:F,Data!B:B,'DATA PREPPING'!$B$5,Data!A:A,'DATA PREPPING'!$B$18,Data!C:C,'DATA PREPPING'!T1797)</f>
        <v>30457</v>
      </c>
      <c r="Y1797" s="16">
        <f t="shared" si="56"/>
        <v>-30457</v>
      </c>
    </row>
    <row r="1798" spans="2:25" x14ac:dyDescent="0.2">
      <c r="B1798">
        <v>26810</v>
      </c>
      <c r="T1798" t="s">
        <v>20</v>
      </c>
      <c r="U1798" s="1">
        <f>SUMIFS(Data!E:E,Data!B:B,'DATA PREPPING'!$B$5,Data!A:A,'DATA PREPPING'!$B$18,Data!C:C,'DATA PREPPING'!T1798)</f>
        <v>323435</v>
      </c>
      <c r="W1798" s="15" t="e">
        <f t="shared" ref="W1798:W1861" si="57">U1798/V1798*1000</f>
        <v>#DIV/0!</v>
      </c>
      <c r="X1798" s="16">
        <f>AVERAGEIFS(Data!F:F,Data!B:B,'DATA PREPPING'!$B$5,Data!A:A,'DATA PREPPING'!$B$18,Data!C:C,'DATA PREPPING'!T1798)</f>
        <v>22254</v>
      </c>
      <c r="Y1798" s="16">
        <f t="shared" ref="Y1798:Y1861" si="58">IF($Y$4=$X$4,-X1798,W1798)</f>
        <v>-22254</v>
      </c>
    </row>
    <row r="1799" spans="2:25" x14ac:dyDescent="0.2">
      <c r="B1799">
        <v>18414</v>
      </c>
      <c r="T1799" t="s">
        <v>21</v>
      </c>
      <c r="U1799" s="1">
        <f>SUMIFS(Data!E:E,Data!B:B,'DATA PREPPING'!$B$5,Data!A:A,'DATA PREPPING'!$B$18,Data!C:C,'DATA PREPPING'!T1799)</f>
        <v>204519</v>
      </c>
      <c r="W1799" s="15" t="e">
        <f t="shared" si="57"/>
        <v>#DIV/0!</v>
      </c>
      <c r="X1799" s="16">
        <f>AVERAGEIFS(Data!F:F,Data!B:B,'DATA PREPPING'!$B$5,Data!A:A,'DATA PREPPING'!$B$18,Data!C:C,'DATA PREPPING'!T1799)</f>
        <v>24167</v>
      </c>
      <c r="Y1799" s="16">
        <f t="shared" si="58"/>
        <v>-24167</v>
      </c>
    </row>
    <row r="1800" spans="2:25" x14ac:dyDescent="0.2">
      <c r="B1800">
        <v>36090</v>
      </c>
      <c r="T1800" t="s">
        <v>22</v>
      </c>
      <c r="U1800" s="1">
        <f>SUMIFS(Data!E:E,Data!B:B,'DATA PREPPING'!$B$5,Data!A:A,'DATA PREPPING'!$B$18,Data!C:C,'DATA PREPPING'!T1800)</f>
        <v>118107</v>
      </c>
      <c r="W1800" s="15" t="e">
        <f t="shared" si="57"/>
        <v>#DIV/0!</v>
      </c>
      <c r="X1800" s="16">
        <f>AVERAGEIFS(Data!F:F,Data!B:B,'DATA PREPPING'!$B$5,Data!A:A,'DATA PREPPING'!$B$18,Data!C:C,'DATA PREPPING'!T1800)</f>
        <v>18380</v>
      </c>
      <c r="Y1800" s="16">
        <f t="shared" si="58"/>
        <v>-18380</v>
      </c>
    </row>
    <row r="1801" spans="2:25" x14ac:dyDescent="0.2">
      <c r="B1801">
        <v>28424</v>
      </c>
      <c r="T1801" t="s">
        <v>23</v>
      </c>
      <c r="U1801" s="1">
        <f>SUMIFS(Data!E:E,Data!B:B,'DATA PREPPING'!$B$5,Data!A:A,'DATA PREPPING'!$B$18,Data!C:C,'DATA PREPPING'!T1801)</f>
        <v>253244</v>
      </c>
      <c r="W1801" s="15" t="e">
        <f t="shared" si="57"/>
        <v>#DIV/0!</v>
      </c>
      <c r="X1801" s="16">
        <f>AVERAGEIFS(Data!F:F,Data!B:B,'DATA PREPPING'!$B$5,Data!A:A,'DATA PREPPING'!$B$18,Data!C:C,'DATA PREPPING'!T1801)</f>
        <v>22154</v>
      </c>
      <c r="Y1801" s="16">
        <f t="shared" si="58"/>
        <v>-22154</v>
      </c>
    </row>
    <row r="1802" spans="2:25" x14ac:dyDescent="0.2">
      <c r="B1802">
        <v>26295</v>
      </c>
      <c r="T1802" t="s">
        <v>24</v>
      </c>
      <c r="U1802" s="1">
        <f>SUMIFS(Data!E:E,Data!B:B,'DATA PREPPING'!$B$5,Data!A:A,'DATA PREPPING'!$B$18,Data!C:C,'DATA PREPPING'!T1802)</f>
        <v>58811</v>
      </c>
      <c r="W1802" s="15" t="e">
        <f t="shared" si="57"/>
        <v>#DIV/0!</v>
      </c>
      <c r="X1802" s="16">
        <f>AVERAGEIFS(Data!F:F,Data!B:B,'DATA PREPPING'!$B$5,Data!A:A,'DATA PREPPING'!$B$18,Data!C:C,'DATA PREPPING'!T1802)</f>
        <v>21078</v>
      </c>
      <c r="Y1802" s="16">
        <f t="shared" si="58"/>
        <v>-21078</v>
      </c>
    </row>
    <row r="1803" spans="2:25" x14ac:dyDescent="0.2">
      <c r="B1803">
        <v>22228</v>
      </c>
      <c r="T1803" t="s">
        <v>25</v>
      </c>
      <c r="U1803" s="1">
        <f>SUMIFS(Data!E:E,Data!B:B,'DATA PREPPING'!$B$5,Data!A:A,'DATA PREPPING'!$B$18,Data!C:C,'DATA PREPPING'!T1803)</f>
        <v>79529</v>
      </c>
      <c r="W1803" s="15" t="e">
        <f t="shared" si="57"/>
        <v>#DIV/0!</v>
      </c>
      <c r="X1803" s="16">
        <f>AVERAGEIFS(Data!F:F,Data!B:B,'DATA PREPPING'!$B$5,Data!A:A,'DATA PREPPING'!$B$18,Data!C:C,'DATA PREPPING'!T1803)</f>
        <v>18131</v>
      </c>
      <c r="Y1803" s="16">
        <f t="shared" si="58"/>
        <v>-18131</v>
      </c>
    </row>
    <row r="1804" spans="2:25" x14ac:dyDescent="0.2">
      <c r="B1804">
        <v>27709</v>
      </c>
      <c r="T1804" t="s">
        <v>26</v>
      </c>
      <c r="U1804" s="1">
        <f>SUMIFS(Data!E:E,Data!B:B,'DATA PREPPING'!$B$5,Data!A:A,'DATA PREPPING'!$B$18,Data!C:C,'DATA PREPPING'!T1804)</f>
        <v>255447</v>
      </c>
      <c r="W1804" s="15" t="e">
        <f t="shared" si="57"/>
        <v>#DIV/0!</v>
      </c>
      <c r="X1804" s="16">
        <f>AVERAGEIFS(Data!F:F,Data!B:B,'DATA PREPPING'!$B$5,Data!A:A,'DATA PREPPING'!$B$18,Data!C:C,'DATA PREPPING'!T1804)</f>
        <v>34061</v>
      </c>
      <c r="Y1804" s="16">
        <f t="shared" si="58"/>
        <v>-34061</v>
      </c>
    </row>
    <row r="1805" spans="2:25" x14ac:dyDescent="0.2">
      <c r="B1805">
        <v>22009</v>
      </c>
      <c r="T1805" t="s">
        <v>27</v>
      </c>
      <c r="U1805" s="1">
        <f>SUMIFS(Data!E:E,Data!B:B,'DATA PREPPING'!$B$5,Data!A:A,'DATA PREPPING'!$B$18,Data!C:C,'DATA PREPPING'!T1805)</f>
        <v>57132</v>
      </c>
      <c r="W1805" s="15" t="e">
        <f t="shared" si="57"/>
        <v>#DIV/0!</v>
      </c>
      <c r="X1805" s="16">
        <f>AVERAGEIFS(Data!F:F,Data!B:B,'DATA PREPPING'!$B$5,Data!A:A,'DATA PREPPING'!$B$18,Data!C:C,'DATA PREPPING'!T1805)</f>
        <v>24729</v>
      </c>
      <c r="Y1805" s="16">
        <f t="shared" si="58"/>
        <v>-24729</v>
      </c>
    </row>
    <row r="1806" spans="2:25" x14ac:dyDescent="0.2">
      <c r="B1806">
        <v>18637</v>
      </c>
      <c r="T1806" t="s">
        <v>28</v>
      </c>
      <c r="U1806" s="1">
        <f>SUMIFS(Data!E:E,Data!B:B,'DATA PREPPING'!$B$5,Data!A:A,'DATA PREPPING'!$B$18,Data!C:C,'DATA PREPPING'!T1806)</f>
        <v>281546</v>
      </c>
      <c r="W1806" s="15" t="e">
        <f t="shared" si="57"/>
        <v>#DIV/0!</v>
      </c>
      <c r="X1806" s="16">
        <f>AVERAGEIFS(Data!F:F,Data!B:B,'DATA PREPPING'!$B$5,Data!A:A,'DATA PREPPING'!$B$18,Data!C:C,'DATA PREPPING'!T1806)</f>
        <v>28639</v>
      </c>
      <c r="Y1806" s="16">
        <f t="shared" si="58"/>
        <v>-28639</v>
      </c>
    </row>
    <row r="1807" spans="2:25" x14ac:dyDescent="0.2">
      <c r="B1807">
        <v>25054</v>
      </c>
      <c r="T1807" t="s">
        <v>29</v>
      </c>
      <c r="U1807" s="1">
        <f>SUMIFS(Data!E:E,Data!B:B,'DATA PREPPING'!$B$5,Data!A:A,'DATA PREPPING'!$B$18,Data!C:C,'DATA PREPPING'!T1807)</f>
        <v>78539</v>
      </c>
      <c r="W1807" s="15" t="e">
        <f t="shared" si="57"/>
        <v>#DIV/0!</v>
      </c>
      <c r="X1807" s="16">
        <f>AVERAGEIFS(Data!F:F,Data!B:B,'DATA PREPPING'!$B$5,Data!A:A,'DATA PREPPING'!$B$18,Data!C:C,'DATA PREPPING'!T1807)</f>
        <v>19988</v>
      </c>
      <c r="Y1807" s="16">
        <f t="shared" si="58"/>
        <v>-19988</v>
      </c>
    </row>
    <row r="1808" spans="2:25" x14ac:dyDescent="0.2">
      <c r="B1808">
        <v>20493</v>
      </c>
      <c r="T1808" t="s">
        <v>30</v>
      </c>
      <c r="U1808" s="1">
        <f>SUMIFS(Data!E:E,Data!B:B,'DATA PREPPING'!$B$5,Data!A:A,'DATA PREPPING'!$B$18,Data!C:C,'DATA PREPPING'!T1808)</f>
        <v>632760</v>
      </c>
      <c r="W1808" s="15" t="e">
        <f t="shared" si="57"/>
        <v>#DIV/0!</v>
      </c>
      <c r="X1808" s="16">
        <f>AVERAGEIFS(Data!F:F,Data!B:B,'DATA PREPPING'!$B$5,Data!A:A,'DATA PREPPING'!$B$18,Data!C:C,'DATA PREPPING'!T1808)</f>
        <v>36986</v>
      </c>
      <c r="Y1808" s="16">
        <f t="shared" si="58"/>
        <v>-36986</v>
      </c>
    </row>
    <row r="1809" spans="2:25" x14ac:dyDescent="0.2">
      <c r="B1809">
        <v>18002</v>
      </c>
      <c r="T1809" t="s">
        <v>31</v>
      </c>
      <c r="U1809" s="1">
        <f>SUMIFS(Data!E:E,Data!B:B,'DATA PREPPING'!$B$5,Data!A:A,'DATA PREPPING'!$B$18,Data!C:C,'DATA PREPPING'!T1809)</f>
        <v>420420</v>
      </c>
      <c r="W1809" s="15" t="e">
        <f t="shared" si="57"/>
        <v>#DIV/0!</v>
      </c>
      <c r="X1809" s="16">
        <f>AVERAGEIFS(Data!F:F,Data!B:B,'DATA PREPPING'!$B$5,Data!A:A,'DATA PREPPING'!$B$18,Data!C:C,'DATA PREPPING'!T1809)</f>
        <v>21462</v>
      </c>
      <c r="Y1809" s="16">
        <f t="shared" si="58"/>
        <v>-21462</v>
      </c>
    </row>
    <row r="1810" spans="2:25" x14ac:dyDescent="0.2">
      <c r="B1810">
        <v>18088</v>
      </c>
      <c r="T1810" t="s">
        <v>32</v>
      </c>
      <c r="U1810" s="1">
        <f>SUMIFS(Data!E:E,Data!B:B,'DATA PREPPING'!$B$5,Data!A:A,'DATA PREPPING'!$B$18,Data!C:C,'DATA PREPPING'!T1810)</f>
        <v>34228</v>
      </c>
      <c r="W1810" s="15" t="e">
        <f t="shared" si="57"/>
        <v>#DIV/0!</v>
      </c>
      <c r="X1810" s="16">
        <f>AVERAGEIFS(Data!F:F,Data!B:B,'DATA PREPPING'!$B$5,Data!A:A,'DATA PREPPING'!$B$18,Data!C:C,'DATA PREPPING'!T1810)</f>
        <v>19193</v>
      </c>
      <c r="Y1810" s="16">
        <f t="shared" si="58"/>
        <v>-19193</v>
      </c>
    </row>
    <row r="1811" spans="2:25" x14ac:dyDescent="0.2">
      <c r="B1811">
        <v>19522</v>
      </c>
      <c r="T1811" t="s">
        <v>33</v>
      </c>
      <c r="U1811" s="1">
        <f>SUMIFS(Data!E:E,Data!B:B,'DATA PREPPING'!$B$5,Data!A:A,'DATA PREPPING'!$B$18,Data!C:C,'DATA PREPPING'!T1811)</f>
        <v>466069</v>
      </c>
      <c r="W1811" s="15" t="e">
        <f t="shared" si="57"/>
        <v>#DIV/0!</v>
      </c>
      <c r="X1811" s="16">
        <f>AVERAGEIFS(Data!F:F,Data!B:B,'DATA PREPPING'!$B$5,Data!A:A,'DATA PREPPING'!$B$18,Data!C:C,'DATA PREPPING'!T1811)</f>
        <v>21027</v>
      </c>
      <c r="Y1811" s="16">
        <f t="shared" si="58"/>
        <v>-21027</v>
      </c>
    </row>
    <row r="1812" spans="2:25" x14ac:dyDescent="0.2">
      <c r="B1812">
        <v>22216</v>
      </c>
      <c r="T1812" t="s">
        <v>34</v>
      </c>
      <c r="U1812" s="1">
        <f>SUMIFS(Data!E:E,Data!B:B,'DATA PREPPING'!$B$5,Data!A:A,'DATA PREPPING'!$B$18,Data!C:C,'DATA PREPPING'!T1812)</f>
        <v>156230</v>
      </c>
      <c r="W1812" s="15" t="e">
        <f t="shared" si="57"/>
        <v>#DIV/0!</v>
      </c>
      <c r="X1812" s="16">
        <f>AVERAGEIFS(Data!F:F,Data!B:B,'DATA PREPPING'!$B$5,Data!A:A,'DATA PREPPING'!$B$18,Data!C:C,'DATA PREPPING'!T1812)</f>
        <v>19310</v>
      </c>
      <c r="Y1812" s="16">
        <f t="shared" si="58"/>
        <v>-19310</v>
      </c>
    </row>
    <row r="1813" spans="2:25" x14ac:dyDescent="0.2">
      <c r="B1813">
        <v>25112</v>
      </c>
      <c r="T1813" t="s">
        <v>35</v>
      </c>
      <c r="U1813" s="1">
        <f>SUMIFS(Data!E:E,Data!B:B,'DATA PREPPING'!$B$5,Data!A:A,'DATA PREPPING'!$B$18,Data!C:C,'DATA PREPPING'!T1813)</f>
        <v>161570</v>
      </c>
      <c r="W1813" s="15" t="e">
        <f t="shared" si="57"/>
        <v>#DIV/0!</v>
      </c>
      <c r="X1813" s="16">
        <f>AVERAGEIFS(Data!F:F,Data!B:B,'DATA PREPPING'!$B$5,Data!A:A,'DATA PREPPING'!$B$18,Data!C:C,'DATA PREPPING'!T1813)</f>
        <v>24338</v>
      </c>
      <c r="Y1813" s="16">
        <f t="shared" si="58"/>
        <v>-24338</v>
      </c>
    </row>
    <row r="1814" spans="2:25" x14ac:dyDescent="0.2">
      <c r="B1814">
        <v>26383</v>
      </c>
      <c r="T1814" t="s">
        <v>36</v>
      </c>
      <c r="U1814" s="1">
        <f>SUMIFS(Data!E:E,Data!B:B,'DATA PREPPING'!$B$5,Data!A:A,'DATA PREPPING'!$B$18,Data!C:C,'DATA PREPPING'!T1814)</f>
        <v>424092</v>
      </c>
      <c r="W1814" s="15" t="e">
        <f t="shared" si="57"/>
        <v>#DIV/0!</v>
      </c>
      <c r="X1814" s="16">
        <f>AVERAGEIFS(Data!F:F,Data!B:B,'DATA PREPPING'!$B$5,Data!A:A,'DATA PREPPING'!$B$18,Data!C:C,'DATA PREPPING'!T1814)</f>
        <v>22945</v>
      </c>
      <c r="Y1814" s="16">
        <f t="shared" si="58"/>
        <v>-22945</v>
      </c>
    </row>
    <row r="1815" spans="2:25" x14ac:dyDescent="0.2">
      <c r="B1815">
        <v>30457</v>
      </c>
      <c r="T1815" t="s">
        <v>37</v>
      </c>
      <c r="U1815" s="1">
        <f>SUMIFS(Data!E:E,Data!B:B,'DATA PREPPING'!$B$5,Data!A:A,'DATA PREPPING'!$B$18,Data!C:C,'DATA PREPPING'!T1815)</f>
        <v>44621</v>
      </c>
      <c r="W1815" s="15" t="e">
        <f t="shared" si="57"/>
        <v>#DIV/0!</v>
      </c>
      <c r="X1815" s="16">
        <f>AVERAGEIFS(Data!F:F,Data!B:B,'DATA PREPPING'!$B$5,Data!A:A,'DATA PREPPING'!$B$18,Data!C:C,'DATA PREPPING'!T1815)</f>
        <v>24733</v>
      </c>
      <c r="Y1815" s="16">
        <f t="shared" si="58"/>
        <v>-24733</v>
      </c>
    </row>
    <row r="1816" spans="2:25" x14ac:dyDescent="0.2">
      <c r="B1816">
        <v>22254</v>
      </c>
      <c r="T1816" t="s">
        <v>38</v>
      </c>
      <c r="U1816" s="1">
        <f>SUMIFS(Data!E:E,Data!B:B,'DATA PREPPING'!$B$5,Data!A:A,'DATA PREPPING'!$B$18,Data!C:C,'DATA PREPPING'!T1816)</f>
        <v>226959</v>
      </c>
      <c r="W1816" s="15" t="e">
        <f t="shared" si="57"/>
        <v>#DIV/0!</v>
      </c>
      <c r="X1816" s="16">
        <f>AVERAGEIFS(Data!F:F,Data!B:B,'DATA PREPPING'!$B$5,Data!A:A,'DATA PREPPING'!$B$18,Data!C:C,'DATA PREPPING'!T1816)</f>
        <v>19677</v>
      </c>
      <c r="Y1816" s="16">
        <f t="shared" si="58"/>
        <v>-19677</v>
      </c>
    </row>
    <row r="1817" spans="2:25" x14ac:dyDescent="0.2">
      <c r="B1817">
        <v>24167</v>
      </c>
      <c r="T1817" t="s">
        <v>39</v>
      </c>
      <c r="U1817" s="1">
        <f>SUMIFS(Data!E:E,Data!B:B,'DATA PREPPING'!$B$5,Data!A:A,'DATA PREPPING'!$B$18,Data!C:C,'DATA PREPPING'!T1817)</f>
        <v>41000</v>
      </c>
      <c r="W1817" s="15" t="e">
        <f t="shared" si="57"/>
        <v>#DIV/0!</v>
      </c>
      <c r="X1817" s="16">
        <f>AVERAGEIFS(Data!F:F,Data!B:B,'DATA PREPPING'!$B$5,Data!A:A,'DATA PREPPING'!$B$18,Data!C:C,'DATA PREPPING'!T1817)</f>
        <v>18829</v>
      </c>
      <c r="Y1817" s="16">
        <f t="shared" si="58"/>
        <v>-18829</v>
      </c>
    </row>
    <row r="1818" spans="2:25" x14ac:dyDescent="0.2">
      <c r="B1818">
        <v>18380</v>
      </c>
      <c r="T1818" t="s">
        <v>40</v>
      </c>
      <c r="U1818" s="1">
        <f>SUMIFS(Data!E:E,Data!B:B,'DATA PREPPING'!$B$5,Data!A:A,'DATA PREPPING'!$B$18,Data!C:C,'DATA PREPPING'!T1818)</f>
        <v>293033</v>
      </c>
      <c r="W1818" s="15" t="e">
        <f t="shared" si="57"/>
        <v>#DIV/0!</v>
      </c>
      <c r="X1818" s="16">
        <f>AVERAGEIFS(Data!F:F,Data!B:B,'DATA PREPPING'!$B$5,Data!A:A,'DATA PREPPING'!$B$18,Data!C:C,'DATA PREPPING'!T1818)</f>
        <v>23771</v>
      </c>
      <c r="Y1818" s="16">
        <f t="shared" si="58"/>
        <v>-23771</v>
      </c>
    </row>
    <row r="1819" spans="2:25" x14ac:dyDescent="0.2">
      <c r="B1819">
        <v>22154</v>
      </c>
      <c r="T1819" t="s">
        <v>41</v>
      </c>
      <c r="U1819" s="1">
        <f>SUMIFS(Data!E:E,Data!B:B,'DATA PREPPING'!$B$5,Data!A:A,'DATA PREPPING'!$B$18,Data!C:C,'DATA PREPPING'!T1819)</f>
        <v>1178456</v>
      </c>
      <c r="W1819" s="15" t="e">
        <f t="shared" si="57"/>
        <v>#DIV/0!</v>
      </c>
      <c r="X1819" s="16">
        <f>AVERAGEIFS(Data!F:F,Data!B:B,'DATA PREPPING'!$B$5,Data!A:A,'DATA PREPPING'!$B$18,Data!C:C,'DATA PREPPING'!T1819)</f>
        <v>23001</v>
      </c>
      <c r="Y1819" s="16">
        <f t="shared" si="58"/>
        <v>-23001</v>
      </c>
    </row>
    <row r="1820" spans="2:25" x14ac:dyDescent="0.2">
      <c r="B1820">
        <v>21078</v>
      </c>
      <c r="T1820" t="s">
        <v>42</v>
      </c>
      <c r="U1820" s="1">
        <f>SUMIFS(Data!E:E,Data!B:B,'DATA PREPPING'!$B$5,Data!A:A,'DATA PREPPING'!$B$18,Data!C:C,'DATA PREPPING'!T1820)</f>
        <v>133375</v>
      </c>
      <c r="W1820" s="15" t="e">
        <f t="shared" si="57"/>
        <v>#DIV/0!</v>
      </c>
      <c r="X1820" s="16">
        <f>AVERAGEIFS(Data!F:F,Data!B:B,'DATA PREPPING'!$B$5,Data!A:A,'DATA PREPPING'!$B$18,Data!C:C,'DATA PREPPING'!T1820)</f>
        <v>21580</v>
      </c>
      <c r="Y1820" s="16">
        <f t="shared" si="58"/>
        <v>-21580</v>
      </c>
    </row>
    <row r="1821" spans="2:25" x14ac:dyDescent="0.2">
      <c r="B1821">
        <v>18131</v>
      </c>
      <c r="T1821" t="s">
        <v>43</v>
      </c>
      <c r="U1821" s="1">
        <f>SUMIFS(Data!E:E,Data!B:B,'DATA PREPPING'!$B$5,Data!A:A,'DATA PREPPING'!$B$18,Data!C:C,'DATA PREPPING'!T1821)</f>
        <v>25985</v>
      </c>
      <c r="W1821" s="15" t="e">
        <f t="shared" si="57"/>
        <v>#DIV/0!</v>
      </c>
      <c r="X1821" s="16">
        <f>AVERAGEIFS(Data!F:F,Data!B:B,'DATA PREPPING'!$B$5,Data!A:A,'DATA PREPPING'!$B$18,Data!C:C,'DATA PREPPING'!T1821)</f>
        <v>26068</v>
      </c>
      <c r="Y1821" s="16">
        <f t="shared" si="58"/>
        <v>-26068</v>
      </c>
    </row>
    <row r="1822" spans="2:25" x14ac:dyDescent="0.2">
      <c r="B1822">
        <v>34061</v>
      </c>
      <c r="T1822" t="s">
        <v>44</v>
      </c>
      <c r="U1822" s="1">
        <f>SUMIFS(Data!E:E,Data!B:B,'DATA PREPPING'!$B$5,Data!A:A,'DATA PREPPING'!$B$18,Data!C:C,'DATA PREPPING'!T1822)</f>
        <v>322216</v>
      </c>
      <c r="W1822" s="15" t="e">
        <f t="shared" si="57"/>
        <v>#DIV/0!</v>
      </c>
      <c r="X1822" s="16">
        <f>AVERAGEIFS(Data!F:F,Data!B:B,'DATA PREPPING'!$B$5,Data!A:A,'DATA PREPPING'!$B$18,Data!C:C,'DATA PREPPING'!T1822)</f>
        <v>22634</v>
      </c>
      <c r="Y1822" s="16">
        <f t="shared" si="58"/>
        <v>-22634</v>
      </c>
    </row>
    <row r="1823" spans="2:25" x14ac:dyDescent="0.2">
      <c r="B1823">
        <v>24729</v>
      </c>
      <c r="T1823" t="s">
        <v>45</v>
      </c>
      <c r="U1823" s="1">
        <f>SUMIFS(Data!E:E,Data!B:B,'DATA PREPPING'!$B$5,Data!A:A,'DATA PREPPING'!$B$18,Data!C:C,'DATA PREPPING'!T1823)</f>
        <v>255412</v>
      </c>
      <c r="W1823" s="15" t="e">
        <f t="shared" si="57"/>
        <v>#DIV/0!</v>
      </c>
      <c r="X1823" s="16">
        <f>AVERAGEIFS(Data!F:F,Data!B:B,'DATA PREPPING'!$B$5,Data!A:A,'DATA PREPPING'!$B$18,Data!C:C,'DATA PREPPING'!T1823)</f>
        <v>26657</v>
      </c>
      <c r="Y1823" s="16">
        <f t="shared" si="58"/>
        <v>-26657</v>
      </c>
    </row>
    <row r="1824" spans="2:25" x14ac:dyDescent="0.2">
      <c r="B1824">
        <v>28639</v>
      </c>
      <c r="T1824" t="s">
        <v>46</v>
      </c>
      <c r="U1824" s="1">
        <f>SUMIFS(Data!E:E,Data!B:B,'DATA PREPPING'!$B$5,Data!A:A,'DATA PREPPING'!$B$18,Data!C:C,'DATA PREPPING'!T1824)</f>
        <v>61253</v>
      </c>
      <c r="W1824" s="15" t="e">
        <f t="shared" si="57"/>
        <v>#DIV/0!</v>
      </c>
      <c r="X1824" s="16">
        <f>AVERAGEIFS(Data!F:F,Data!B:B,'DATA PREPPING'!$B$5,Data!A:A,'DATA PREPPING'!$B$18,Data!C:C,'DATA PREPPING'!T1824)</f>
        <v>18945</v>
      </c>
      <c r="Y1824" s="16">
        <f t="shared" si="58"/>
        <v>-18945</v>
      </c>
    </row>
    <row r="1825" spans="2:25" x14ac:dyDescent="0.2">
      <c r="B1825">
        <v>19988</v>
      </c>
      <c r="T1825" t="s">
        <v>47</v>
      </c>
      <c r="U1825" s="1">
        <f>SUMIFS(Data!E:E,Data!B:B,'DATA PREPPING'!$B$5,Data!A:A,'DATA PREPPING'!$B$18,Data!C:C,'DATA PREPPING'!T1825)</f>
        <v>227495</v>
      </c>
      <c r="W1825" s="15" t="e">
        <f t="shared" si="57"/>
        <v>#DIV/0!</v>
      </c>
      <c r="X1825" s="16">
        <f>AVERAGEIFS(Data!F:F,Data!B:B,'DATA PREPPING'!$B$5,Data!A:A,'DATA PREPPING'!$B$18,Data!C:C,'DATA PREPPING'!T1825)</f>
        <v>19473</v>
      </c>
      <c r="Y1825" s="16">
        <f t="shared" si="58"/>
        <v>-19473</v>
      </c>
    </row>
    <row r="1826" spans="2:25" x14ac:dyDescent="0.2">
      <c r="B1826">
        <v>36986</v>
      </c>
      <c r="T1826" t="s">
        <v>48</v>
      </c>
      <c r="U1826" s="1">
        <f>SUMIFS(Data!E:E,Data!B:B,'DATA PREPPING'!$B$5,Data!A:A,'DATA PREPPING'!$B$18,Data!C:C,'DATA PREPPING'!T1826)</f>
        <v>32312</v>
      </c>
      <c r="W1826" s="15" t="e">
        <f t="shared" si="57"/>
        <v>#DIV/0!</v>
      </c>
      <c r="X1826" s="16">
        <f>AVERAGEIFS(Data!F:F,Data!B:B,'DATA PREPPING'!$B$5,Data!A:A,'DATA PREPPING'!$B$18,Data!C:C,'DATA PREPPING'!T1826)</f>
        <v>23041</v>
      </c>
      <c r="Y1826" s="16">
        <f t="shared" si="58"/>
        <v>-23041</v>
      </c>
    </row>
    <row r="1827" spans="2:25" x14ac:dyDescent="0.2">
      <c r="B1827">
        <v>21462</v>
      </c>
      <c r="T1827" t="s">
        <v>1</v>
      </c>
      <c r="U1827" s="1">
        <f>SUMIFS(Data!E:E,Data!B:B,'DATA PREPPING'!$B$5,Data!A:A,'DATA PREPPING'!$B$18,Data!C:C,'DATA PREPPING'!T1827)</f>
        <v>178057</v>
      </c>
      <c r="W1827" s="15" t="e">
        <f t="shared" si="57"/>
        <v>#DIV/0!</v>
      </c>
      <c r="X1827" s="16">
        <f>AVERAGEIFS(Data!F:F,Data!B:B,'DATA PREPPING'!$B$5,Data!A:A,'DATA PREPPING'!$B$18,Data!C:C,'DATA PREPPING'!T1827)</f>
        <v>18554</v>
      </c>
      <c r="Y1827" s="16">
        <f t="shared" si="58"/>
        <v>-18554</v>
      </c>
    </row>
    <row r="1828" spans="2:25" x14ac:dyDescent="0.2">
      <c r="B1828">
        <v>19193</v>
      </c>
      <c r="T1828" t="s">
        <v>2</v>
      </c>
      <c r="U1828" s="1">
        <f>SUMIFS(Data!E:E,Data!B:B,'DATA PREPPING'!$B$5,Data!A:A,'DATA PREPPING'!$B$18,Data!C:C,'DATA PREPPING'!T1828)</f>
        <v>274985</v>
      </c>
      <c r="W1828" s="15" t="e">
        <f t="shared" si="57"/>
        <v>#DIV/0!</v>
      </c>
      <c r="X1828" s="16">
        <f>AVERAGEIFS(Data!F:F,Data!B:B,'DATA PREPPING'!$B$5,Data!A:A,'DATA PREPPING'!$B$18,Data!C:C,'DATA PREPPING'!T1828)</f>
        <v>26810</v>
      </c>
      <c r="Y1828" s="16">
        <f t="shared" si="58"/>
        <v>-26810</v>
      </c>
    </row>
    <row r="1829" spans="2:25" x14ac:dyDescent="0.2">
      <c r="B1829">
        <v>21027</v>
      </c>
      <c r="T1829" t="s">
        <v>3</v>
      </c>
      <c r="U1829" s="1">
        <f>SUMIFS(Data!E:E,Data!B:B,'DATA PREPPING'!$B$5,Data!A:A,'DATA PREPPING'!$B$18,Data!C:C,'DATA PREPPING'!T1829)</f>
        <v>106295</v>
      </c>
      <c r="W1829" s="15" t="e">
        <f t="shared" si="57"/>
        <v>#DIV/0!</v>
      </c>
      <c r="X1829" s="16">
        <f>AVERAGEIFS(Data!F:F,Data!B:B,'DATA PREPPING'!$B$5,Data!A:A,'DATA PREPPING'!$B$18,Data!C:C,'DATA PREPPING'!T1829)</f>
        <v>18414</v>
      </c>
      <c r="Y1829" s="16">
        <f t="shared" si="58"/>
        <v>-18414</v>
      </c>
    </row>
    <row r="1830" spans="2:25" x14ac:dyDescent="0.2">
      <c r="B1830">
        <v>19310</v>
      </c>
      <c r="T1830" t="s">
        <v>4</v>
      </c>
      <c r="U1830" s="1">
        <f>SUMIFS(Data!E:E,Data!B:B,'DATA PREPPING'!$B$5,Data!A:A,'DATA PREPPING'!$B$18,Data!C:C,'DATA PREPPING'!T1830)</f>
        <v>1482600</v>
      </c>
      <c r="W1830" s="15" t="e">
        <f t="shared" si="57"/>
        <v>#DIV/0!</v>
      </c>
      <c r="X1830" s="16">
        <f>AVERAGEIFS(Data!F:F,Data!B:B,'DATA PREPPING'!$B$5,Data!A:A,'DATA PREPPING'!$B$18,Data!C:C,'DATA PREPPING'!T1830)</f>
        <v>36090</v>
      </c>
      <c r="Y1830" s="16">
        <f t="shared" si="58"/>
        <v>-36090</v>
      </c>
    </row>
    <row r="1831" spans="2:25" x14ac:dyDescent="0.2">
      <c r="B1831">
        <v>24338</v>
      </c>
      <c r="T1831" t="s">
        <v>5</v>
      </c>
      <c r="U1831" s="1">
        <f>SUMIFS(Data!E:E,Data!B:B,'DATA PREPPING'!$B$5,Data!A:A,'DATA PREPPING'!$B$18,Data!C:C,'DATA PREPPING'!T1831)</f>
        <v>271680</v>
      </c>
      <c r="W1831" s="15" t="e">
        <f t="shared" si="57"/>
        <v>#DIV/0!</v>
      </c>
      <c r="X1831" s="16">
        <f>AVERAGEIFS(Data!F:F,Data!B:B,'DATA PREPPING'!$B$5,Data!A:A,'DATA PREPPING'!$B$18,Data!C:C,'DATA PREPPING'!T1831)</f>
        <v>28424</v>
      </c>
      <c r="Y1831" s="16">
        <f t="shared" si="58"/>
        <v>-28424</v>
      </c>
    </row>
    <row r="1832" spans="2:25" x14ac:dyDescent="0.2">
      <c r="B1832">
        <v>22945</v>
      </c>
      <c r="T1832" t="s">
        <v>6</v>
      </c>
      <c r="U1832" s="1">
        <f>SUMIFS(Data!E:E,Data!B:B,'DATA PREPPING'!$B$5,Data!A:A,'DATA PREPPING'!$B$18,Data!C:C,'DATA PREPPING'!T1832)</f>
        <v>117365</v>
      </c>
      <c r="W1832" s="15" t="e">
        <f t="shared" si="57"/>
        <v>#DIV/0!</v>
      </c>
      <c r="X1832" s="16">
        <f>AVERAGEIFS(Data!F:F,Data!B:B,'DATA PREPPING'!$B$5,Data!A:A,'DATA PREPPING'!$B$18,Data!C:C,'DATA PREPPING'!T1832)</f>
        <v>26295</v>
      </c>
      <c r="Y1832" s="16">
        <f t="shared" si="58"/>
        <v>-26295</v>
      </c>
    </row>
    <row r="1833" spans="2:25" x14ac:dyDescent="0.2">
      <c r="B1833">
        <v>24733</v>
      </c>
      <c r="T1833" t="s">
        <v>7</v>
      </c>
      <c r="U1833" s="1">
        <f>SUMIFS(Data!E:E,Data!B:B,'DATA PREPPING'!$B$5,Data!A:A,'DATA PREPPING'!$B$18,Data!C:C,'DATA PREPPING'!T1833)</f>
        <v>41103</v>
      </c>
      <c r="W1833" s="15" t="e">
        <f t="shared" si="57"/>
        <v>#DIV/0!</v>
      </c>
      <c r="X1833" s="16">
        <f>AVERAGEIFS(Data!F:F,Data!B:B,'DATA PREPPING'!$B$5,Data!A:A,'DATA PREPPING'!$B$18,Data!C:C,'DATA PREPPING'!T1833)</f>
        <v>22228</v>
      </c>
      <c r="Y1833" s="16">
        <f t="shared" si="58"/>
        <v>-22228</v>
      </c>
    </row>
    <row r="1834" spans="2:25" x14ac:dyDescent="0.2">
      <c r="B1834">
        <v>19677</v>
      </c>
      <c r="T1834" t="s">
        <v>8</v>
      </c>
      <c r="U1834" s="1">
        <f>SUMIFS(Data!E:E,Data!B:B,'DATA PREPPING'!$B$5,Data!A:A,'DATA PREPPING'!$B$18,Data!C:C,'DATA PREPPING'!T1834)</f>
        <v>1007574</v>
      </c>
      <c r="W1834" s="15" t="e">
        <f t="shared" si="57"/>
        <v>#DIV/0!</v>
      </c>
      <c r="X1834" s="16">
        <f>AVERAGEIFS(Data!F:F,Data!B:B,'DATA PREPPING'!$B$5,Data!A:A,'DATA PREPPING'!$B$18,Data!C:C,'DATA PREPPING'!T1834)</f>
        <v>27709</v>
      </c>
      <c r="Y1834" s="16">
        <f t="shared" si="58"/>
        <v>-27709</v>
      </c>
    </row>
    <row r="1835" spans="2:25" x14ac:dyDescent="0.2">
      <c r="B1835">
        <v>18829</v>
      </c>
      <c r="T1835" t="s">
        <v>9</v>
      </c>
      <c r="U1835" s="1">
        <f>SUMIFS(Data!E:E,Data!B:B,'DATA PREPPING'!$B$5,Data!A:A,'DATA PREPPING'!$B$18,Data!C:C,'DATA PREPPING'!T1835)</f>
        <v>414059</v>
      </c>
      <c r="W1835" s="15" t="e">
        <f t="shared" si="57"/>
        <v>#DIV/0!</v>
      </c>
      <c r="X1835" s="16">
        <f>AVERAGEIFS(Data!F:F,Data!B:B,'DATA PREPPING'!$B$5,Data!A:A,'DATA PREPPING'!$B$18,Data!C:C,'DATA PREPPING'!T1835)</f>
        <v>22009</v>
      </c>
      <c r="Y1835" s="16">
        <f t="shared" si="58"/>
        <v>-22009</v>
      </c>
    </row>
    <row r="1836" spans="2:25" x14ac:dyDescent="0.2">
      <c r="B1836">
        <v>23771</v>
      </c>
      <c r="T1836" t="s">
        <v>10</v>
      </c>
      <c r="U1836" s="1">
        <f>SUMIFS(Data!E:E,Data!B:B,'DATA PREPPING'!$B$5,Data!A:A,'DATA PREPPING'!$B$18,Data!C:C,'DATA PREPPING'!T1836)</f>
        <v>74574</v>
      </c>
      <c r="W1836" s="15" t="e">
        <f t="shared" si="57"/>
        <v>#DIV/0!</v>
      </c>
      <c r="X1836" s="16">
        <f>AVERAGEIFS(Data!F:F,Data!B:B,'DATA PREPPING'!$B$5,Data!A:A,'DATA PREPPING'!$B$18,Data!C:C,'DATA PREPPING'!T1836)</f>
        <v>18637</v>
      </c>
      <c r="Y1836" s="16">
        <f t="shared" si="58"/>
        <v>-18637</v>
      </c>
    </row>
    <row r="1837" spans="2:25" x14ac:dyDescent="0.2">
      <c r="B1837">
        <v>23001</v>
      </c>
      <c r="T1837" t="s">
        <v>11</v>
      </c>
      <c r="U1837" s="1">
        <f>SUMIFS(Data!E:E,Data!B:B,'DATA PREPPING'!$B$5,Data!A:A,'DATA PREPPING'!$B$18,Data!C:C,'DATA PREPPING'!T1837)</f>
        <v>462216</v>
      </c>
      <c r="W1837" s="15" t="e">
        <f t="shared" si="57"/>
        <v>#DIV/0!</v>
      </c>
      <c r="X1837" s="16">
        <f>AVERAGEIFS(Data!F:F,Data!B:B,'DATA PREPPING'!$B$5,Data!A:A,'DATA PREPPING'!$B$18,Data!C:C,'DATA PREPPING'!T1837)</f>
        <v>25054</v>
      </c>
      <c r="Y1837" s="16">
        <f t="shared" si="58"/>
        <v>-25054</v>
      </c>
    </row>
    <row r="1838" spans="2:25" x14ac:dyDescent="0.2">
      <c r="B1838">
        <v>21580</v>
      </c>
      <c r="T1838" t="s">
        <v>12</v>
      </c>
      <c r="U1838" s="1">
        <f>SUMIFS(Data!E:E,Data!B:B,'DATA PREPPING'!$B$5,Data!A:A,'DATA PREPPING'!$B$18,Data!C:C,'DATA PREPPING'!T1838)</f>
        <v>263892</v>
      </c>
      <c r="W1838" s="15" t="e">
        <f t="shared" si="57"/>
        <v>#DIV/0!</v>
      </c>
      <c r="X1838" s="16">
        <f>AVERAGEIFS(Data!F:F,Data!B:B,'DATA PREPPING'!$B$5,Data!A:A,'DATA PREPPING'!$B$18,Data!C:C,'DATA PREPPING'!T1838)</f>
        <v>20493</v>
      </c>
      <c r="Y1838" s="16">
        <f t="shared" si="58"/>
        <v>-20493</v>
      </c>
    </row>
    <row r="1839" spans="2:25" x14ac:dyDescent="0.2">
      <c r="B1839">
        <v>26068</v>
      </c>
      <c r="T1839" t="s">
        <v>13</v>
      </c>
      <c r="U1839" s="1">
        <f>SUMIFS(Data!E:E,Data!B:B,'DATA PREPPING'!$B$5,Data!A:A,'DATA PREPPING'!$B$18,Data!C:C,'DATA PREPPING'!T1839)</f>
        <v>118383</v>
      </c>
      <c r="W1839" s="15" t="e">
        <f t="shared" si="57"/>
        <v>#DIV/0!</v>
      </c>
      <c r="X1839" s="16">
        <f>AVERAGEIFS(Data!F:F,Data!B:B,'DATA PREPPING'!$B$5,Data!A:A,'DATA PREPPING'!$B$18,Data!C:C,'DATA PREPPING'!T1839)</f>
        <v>18002</v>
      </c>
      <c r="Y1839" s="16">
        <f t="shared" si="58"/>
        <v>-18002</v>
      </c>
    </row>
    <row r="1840" spans="2:25" x14ac:dyDescent="0.2">
      <c r="B1840">
        <v>22634</v>
      </c>
      <c r="T1840" t="s">
        <v>14</v>
      </c>
      <c r="U1840" s="1">
        <f>SUMIFS(Data!E:E,Data!B:B,'DATA PREPPING'!$B$5,Data!A:A,'DATA PREPPING'!$B$18,Data!C:C,'DATA PREPPING'!T1840)</f>
        <v>110526</v>
      </c>
      <c r="W1840" s="15" t="e">
        <f t="shared" si="57"/>
        <v>#DIV/0!</v>
      </c>
      <c r="X1840" s="16">
        <f>AVERAGEIFS(Data!F:F,Data!B:B,'DATA PREPPING'!$B$5,Data!A:A,'DATA PREPPING'!$B$18,Data!C:C,'DATA PREPPING'!T1840)</f>
        <v>18088</v>
      </c>
      <c r="Y1840" s="16">
        <f t="shared" si="58"/>
        <v>-18088</v>
      </c>
    </row>
    <row r="1841" spans="2:25" x14ac:dyDescent="0.2">
      <c r="B1841">
        <v>26657</v>
      </c>
      <c r="T1841" t="s">
        <v>15</v>
      </c>
      <c r="U1841" s="1">
        <f>SUMIFS(Data!E:E,Data!B:B,'DATA PREPPING'!$B$5,Data!A:A,'DATA PREPPING'!$B$18,Data!C:C,'DATA PREPPING'!T1841)</f>
        <v>165335</v>
      </c>
      <c r="W1841" s="15" t="e">
        <f t="shared" si="57"/>
        <v>#DIV/0!</v>
      </c>
      <c r="X1841" s="16">
        <f>AVERAGEIFS(Data!F:F,Data!B:B,'DATA PREPPING'!$B$5,Data!A:A,'DATA PREPPING'!$B$18,Data!C:C,'DATA PREPPING'!T1841)</f>
        <v>19522</v>
      </c>
      <c r="Y1841" s="16">
        <f t="shared" si="58"/>
        <v>-19522</v>
      </c>
    </row>
    <row r="1842" spans="2:25" x14ac:dyDescent="0.2">
      <c r="B1842">
        <v>18945</v>
      </c>
      <c r="T1842" t="s">
        <v>16</v>
      </c>
      <c r="U1842" s="1">
        <f>SUMIFS(Data!E:E,Data!B:B,'DATA PREPPING'!$B$5,Data!A:A,'DATA PREPPING'!$B$18,Data!C:C,'DATA PREPPING'!T1842)</f>
        <v>188383</v>
      </c>
      <c r="W1842" s="15" t="e">
        <f t="shared" si="57"/>
        <v>#DIV/0!</v>
      </c>
      <c r="X1842" s="16">
        <f>AVERAGEIFS(Data!F:F,Data!B:B,'DATA PREPPING'!$B$5,Data!A:A,'DATA PREPPING'!$B$18,Data!C:C,'DATA PREPPING'!T1842)</f>
        <v>22216</v>
      </c>
      <c r="Y1842" s="16">
        <f t="shared" si="58"/>
        <v>-22216</v>
      </c>
    </row>
    <row r="1843" spans="2:25" x14ac:dyDescent="0.2">
      <c r="B1843">
        <v>19473</v>
      </c>
      <c r="T1843" t="s">
        <v>17</v>
      </c>
      <c r="U1843" s="1">
        <f>SUMIFS(Data!E:E,Data!B:B,'DATA PREPPING'!$B$5,Data!A:A,'DATA PREPPING'!$B$18,Data!C:C,'DATA PREPPING'!T1843)</f>
        <v>51781</v>
      </c>
      <c r="W1843" s="15" t="e">
        <f t="shared" si="57"/>
        <v>#DIV/0!</v>
      </c>
      <c r="X1843" s="16">
        <f>AVERAGEIFS(Data!F:F,Data!B:B,'DATA PREPPING'!$B$5,Data!A:A,'DATA PREPPING'!$B$18,Data!C:C,'DATA PREPPING'!T1843)</f>
        <v>25112</v>
      </c>
      <c r="Y1843" s="16">
        <f t="shared" si="58"/>
        <v>-25112</v>
      </c>
    </row>
    <row r="1844" spans="2:25" x14ac:dyDescent="0.2">
      <c r="B1844">
        <v>23041</v>
      </c>
      <c r="T1844" t="s">
        <v>18</v>
      </c>
      <c r="U1844" s="1">
        <f>SUMIFS(Data!E:E,Data!B:B,'DATA PREPPING'!$B$5,Data!A:A,'DATA PREPPING'!$B$18,Data!C:C,'DATA PREPPING'!T1844)</f>
        <v>210848</v>
      </c>
      <c r="W1844" s="15" t="e">
        <f t="shared" si="57"/>
        <v>#DIV/0!</v>
      </c>
      <c r="X1844" s="16">
        <f>AVERAGEIFS(Data!F:F,Data!B:B,'DATA PREPPING'!$B$5,Data!A:A,'DATA PREPPING'!$B$18,Data!C:C,'DATA PREPPING'!T1844)</f>
        <v>26383</v>
      </c>
      <c r="Y1844" s="16">
        <f t="shared" si="58"/>
        <v>-26383</v>
      </c>
    </row>
    <row r="1845" spans="2:25" x14ac:dyDescent="0.2">
      <c r="B1845">
        <v>18554</v>
      </c>
      <c r="T1845" t="s">
        <v>19</v>
      </c>
      <c r="U1845" s="1">
        <f>SUMIFS(Data!E:E,Data!B:B,'DATA PREPPING'!$B$5,Data!A:A,'DATA PREPPING'!$B$18,Data!C:C,'DATA PREPPING'!T1845)</f>
        <v>262049</v>
      </c>
      <c r="W1845" s="15" t="e">
        <f t="shared" si="57"/>
        <v>#DIV/0!</v>
      </c>
      <c r="X1845" s="16">
        <f>AVERAGEIFS(Data!F:F,Data!B:B,'DATA PREPPING'!$B$5,Data!A:A,'DATA PREPPING'!$B$18,Data!C:C,'DATA PREPPING'!T1845)</f>
        <v>30457</v>
      </c>
      <c r="Y1845" s="16">
        <f t="shared" si="58"/>
        <v>-30457</v>
      </c>
    </row>
    <row r="1846" spans="2:25" x14ac:dyDescent="0.2">
      <c r="B1846">
        <v>26810</v>
      </c>
      <c r="T1846" t="s">
        <v>20</v>
      </c>
      <c r="U1846" s="1">
        <f>SUMIFS(Data!E:E,Data!B:B,'DATA PREPPING'!$B$5,Data!A:A,'DATA PREPPING'!$B$18,Data!C:C,'DATA PREPPING'!T1846)</f>
        <v>323435</v>
      </c>
      <c r="W1846" s="15" t="e">
        <f t="shared" si="57"/>
        <v>#DIV/0!</v>
      </c>
      <c r="X1846" s="16">
        <f>AVERAGEIFS(Data!F:F,Data!B:B,'DATA PREPPING'!$B$5,Data!A:A,'DATA PREPPING'!$B$18,Data!C:C,'DATA PREPPING'!T1846)</f>
        <v>22254</v>
      </c>
      <c r="Y1846" s="16">
        <f t="shared" si="58"/>
        <v>-22254</v>
      </c>
    </row>
    <row r="1847" spans="2:25" x14ac:dyDescent="0.2">
      <c r="B1847">
        <v>18414</v>
      </c>
      <c r="T1847" t="s">
        <v>21</v>
      </c>
      <c r="U1847" s="1">
        <f>SUMIFS(Data!E:E,Data!B:B,'DATA PREPPING'!$B$5,Data!A:A,'DATA PREPPING'!$B$18,Data!C:C,'DATA PREPPING'!T1847)</f>
        <v>204519</v>
      </c>
      <c r="W1847" s="15" t="e">
        <f t="shared" si="57"/>
        <v>#DIV/0!</v>
      </c>
      <c r="X1847" s="16">
        <f>AVERAGEIFS(Data!F:F,Data!B:B,'DATA PREPPING'!$B$5,Data!A:A,'DATA PREPPING'!$B$18,Data!C:C,'DATA PREPPING'!T1847)</f>
        <v>24167</v>
      </c>
      <c r="Y1847" s="16">
        <f t="shared" si="58"/>
        <v>-24167</v>
      </c>
    </row>
    <row r="1848" spans="2:25" x14ac:dyDescent="0.2">
      <c r="B1848">
        <v>36090</v>
      </c>
      <c r="T1848" t="s">
        <v>22</v>
      </c>
      <c r="U1848" s="1">
        <f>SUMIFS(Data!E:E,Data!B:B,'DATA PREPPING'!$B$5,Data!A:A,'DATA PREPPING'!$B$18,Data!C:C,'DATA PREPPING'!T1848)</f>
        <v>118107</v>
      </c>
      <c r="W1848" s="15" t="e">
        <f t="shared" si="57"/>
        <v>#DIV/0!</v>
      </c>
      <c r="X1848" s="16">
        <f>AVERAGEIFS(Data!F:F,Data!B:B,'DATA PREPPING'!$B$5,Data!A:A,'DATA PREPPING'!$B$18,Data!C:C,'DATA PREPPING'!T1848)</f>
        <v>18380</v>
      </c>
      <c r="Y1848" s="16">
        <f t="shared" si="58"/>
        <v>-18380</v>
      </c>
    </row>
    <row r="1849" spans="2:25" x14ac:dyDescent="0.2">
      <c r="B1849">
        <v>28424</v>
      </c>
      <c r="T1849" t="s">
        <v>23</v>
      </c>
      <c r="U1849" s="1">
        <f>SUMIFS(Data!E:E,Data!B:B,'DATA PREPPING'!$B$5,Data!A:A,'DATA PREPPING'!$B$18,Data!C:C,'DATA PREPPING'!T1849)</f>
        <v>253244</v>
      </c>
      <c r="W1849" s="15" t="e">
        <f t="shared" si="57"/>
        <v>#DIV/0!</v>
      </c>
      <c r="X1849" s="16">
        <f>AVERAGEIFS(Data!F:F,Data!B:B,'DATA PREPPING'!$B$5,Data!A:A,'DATA PREPPING'!$B$18,Data!C:C,'DATA PREPPING'!T1849)</f>
        <v>22154</v>
      </c>
      <c r="Y1849" s="16">
        <f t="shared" si="58"/>
        <v>-22154</v>
      </c>
    </row>
    <row r="1850" spans="2:25" x14ac:dyDescent="0.2">
      <c r="B1850">
        <v>26295</v>
      </c>
      <c r="T1850" t="s">
        <v>24</v>
      </c>
      <c r="U1850" s="1">
        <f>SUMIFS(Data!E:E,Data!B:B,'DATA PREPPING'!$B$5,Data!A:A,'DATA PREPPING'!$B$18,Data!C:C,'DATA PREPPING'!T1850)</f>
        <v>58811</v>
      </c>
      <c r="W1850" s="15" t="e">
        <f t="shared" si="57"/>
        <v>#DIV/0!</v>
      </c>
      <c r="X1850" s="16">
        <f>AVERAGEIFS(Data!F:F,Data!B:B,'DATA PREPPING'!$B$5,Data!A:A,'DATA PREPPING'!$B$18,Data!C:C,'DATA PREPPING'!T1850)</f>
        <v>21078</v>
      </c>
      <c r="Y1850" s="16">
        <f t="shared" si="58"/>
        <v>-21078</v>
      </c>
    </row>
    <row r="1851" spans="2:25" x14ac:dyDescent="0.2">
      <c r="B1851">
        <v>22228</v>
      </c>
      <c r="T1851" t="s">
        <v>25</v>
      </c>
      <c r="U1851" s="1">
        <f>SUMIFS(Data!E:E,Data!B:B,'DATA PREPPING'!$B$5,Data!A:A,'DATA PREPPING'!$B$18,Data!C:C,'DATA PREPPING'!T1851)</f>
        <v>79529</v>
      </c>
      <c r="W1851" s="15" t="e">
        <f t="shared" si="57"/>
        <v>#DIV/0!</v>
      </c>
      <c r="X1851" s="16">
        <f>AVERAGEIFS(Data!F:F,Data!B:B,'DATA PREPPING'!$B$5,Data!A:A,'DATA PREPPING'!$B$18,Data!C:C,'DATA PREPPING'!T1851)</f>
        <v>18131</v>
      </c>
      <c r="Y1851" s="16">
        <f t="shared" si="58"/>
        <v>-18131</v>
      </c>
    </row>
    <row r="1852" spans="2:25" x14ac:dyDescent="0.2">
      <c r="B1852">
        <v>27709</v>
      </c>
      <c r="T1852" t="s">
        <v>26</v>
      </c>
      <c r="U1852" s="1">
        <f>SUMIFS(Data!E:E,Data!B:B,'DATA PREPPING'!$B$5,Data!A:A,'DATA PREPPING'!$B$18,Data!C:C,'DATA PREPPING'!T1852)</f>
        <v>255447</v>
      </c>
      <c r="W1852" s="15" t="e">
        <f t="shared" si="57"/>
        <v>#DIV/0!</v>
      </c>
      <c r="X1852" s="16">
        <f>AVERAGEIFS(Data!F:F,Data!B:B,'DATA PREPPING'!$B$5,Data!A:A,'DATA PREPPING'!$B$18,Data!C:C,'DATA PREPPING'!T1852)</f>
        <v>34061</v>
      </c>
      <c r="Y1852" s="16">
        <f t="shared" si="58"/>
        <v>-34061</v>
      </c>
    </row>
    <row r="1853" spans="2:25" x14ac:dyDescent="0.2">
      <c r="B1853">
        <v>22009</v>
      </c>
      <c r="T1853" t="s">
        <v>27</v>
      </c>
      <c r="U1853" s="1">
        <f>SUMIFS(Data!E:E,Data!B:B,'DATA PREPPING'!$B$5,Data!A:A,'DATA PREPPING'!$B$18,Data!C:C,'DATA PREPPING'!T1853)</f>
        <v>57132</v>
      </c>
      <c r="W1853" s="15" t="e">
        <f t="shared" si="57"/>
        <v>#DIV/0!</v>
      </c>
      <c r="X1853" s="16">
        <f>AVERAGEIFS(Data!F:F,Data!B:B,'DATA PREPPING'!$B$5,Data!A:A,'DATA PREPPING'!$B$18,Data!C:C,'DATA PREPPING'!T1853)</f>
        <v>24729</v>
      </c>
      <c r="Y1853" s="16">
        <f t="shared" si="58"/>
        <v>-24729</v>
      </c>
    </row>
    <row r="1854" spans="2:25" x14ac:dyDescent="0.2">
      <c r="B1854">
        <v>18637</v>
      </c>
      <c r="T1854" t="s">
        <v>28</v>
      </c>
      <c r="U1854" s="1">
        <f>SUMIFS(Data!E:E,Data!B:B,'DATA PREPPING'!$B$5,Data!A:A,'DATA PREPPING'!$B$18,Data!C:C,'DATA PREPPING'!T1854)</f>
        <v>281546</v>
      </c>
      <c r="W1854" s="15" t="e">
        <f t="shared" si="57"/>
        <v>#DIV/0!</v>
      </c>
      <c r="X1854" s="16">
        <f>AVERAGEIFS(Data!F:F,Data!B:B,'DATA PREPPING'!$B$5,Data!A:A,'DATA PREPPING'!$B$18,Data!C:C,'DATA PREPPING'!T1854)</f>
        <v>28639</v>
      </c>
      <c r="Y1854" s="16">
        <f t="shared" si="58"/>
        <v>-28639</v>
      </c>
    </row>
    <row r="1855" spans="2:25" x14ac:dyDescent="0.2">
      <c r="B1855">
        <v>25054</v>
      </c>
      <c r="T1855" t="s">
        <v>29</v>
      </c>
      <c r="U1855" s="1">
        <f>SUMIFS(Data!E:E,Data!B:B,'DATA PREPPING'!$B$5,Data!A:A,'DATA PREPPING'!$B$18,Data!C:C,'DATA PREPPING'!T1855)</f>
        <v>78539</v>
      </c>
      <c r="W1855" s="15" t="e">
        <f t="shared" si="57"/>
        <v>#DIV/0!</v>
      </c>
      <c r="X1855" s="16">
        <f>AVERAGEIFS(Data!F:F,Data!B:B,'DATA PREPPING'!$B$5,Data!A:A,'DATA PREPPING'!$B$18,Data!C:C,'DATA PREPPING'!T1855)</f>
        <v>19988</v>
      </c>
      <c r="Y1855" s="16">
        <f t="shared" si="58"/>
        <v>-19988</v>
      </c>
    </row>
    <row r="1856" spans="2:25" x14ac:dyDescent="0.2">
      <c r="B1856">
        <v>20493</v>
      </c>
      <c r="T1856" t="s">
        <v>30</v>
      </c>
      <c r="U1856" s="1">
        <f>SUMIFS(Data!E:E,Data!B:B,'DATA PREPPING'!$B$5,Data!A:A,'DATA PREPPING'!$B$18,Data!C:C,'DATA PREPPING'!T1856)</f>
        <v>632760</v>
      </c>
      <c r="W1856" s="15" t="e">
        <f t="shared" si="57"/>
        <v>#DIV/0!</v>
      </c>
      <c r="X1856" s="16">
        <f>AVERAGEIFS(Data!F:F,Data!B:B,'DATA PREPPING'!$B$5,Data!A:A,'DATA PREPPING'!$B$18,Data!C:C,'DATA PREPPING'!T1856)</f>
        <v>36986</v>
      </c>
      <c r="Y1856" s="16">
        <f t="shared" si="58"/>
        <v>-36986</v>
      </c>
    </row>
    <row r="1857" spans="2:25" x14ac:dyDescent="0.2">
      <c r="B1857">
        <v>18002</v>
      </c>
      <c r="T1857" t="s">
        <v>31</v>
      </c>
      <c r="U1857" s="1">
        <f>SUMIFS(Data!E:E,Data!B:B,'DATA PREPPING'!$B$5,Data!A:A,'DATA PREPPING'!$B$18,Data!C:C,'DATA PREPPING'!T1857)</f>
        <v>420420</v>
      </c>
      <c r="W1857" s="15" t="e">
        <f t="shared" si="57"/>
        <v>#DIV/0!</v>
      </c>
      <c r="X1857" s="16">
        <f>AVERAGEIFS(Data!F:F,Data!B:B,'DATA PREPPING'!$B$5,Data!A:A,'DATA PREPPING'!$B$18,Data!C:C,'DATA PREPPING'!T1857)</f>
        <v>21462</v>
      </c>
      <c r="Y1857" s="16">
        <f t="shared" si="58"/>
        <v>-21462</v>
      </c>
    </row>
    <row r="1858" spans="2:25" x14ac:dyDescent="0.2">
      <c r="B1858">
        <v>18088</v>
      </c>
      <c r="T1858" t="s">
        <v>32</v>
      </c>
      <c r="U1858" s="1">
        <f>SUMIFS(Data!E:E,Data!B:B,'DATA PREPPING'!$B$5,Data!A:A,'DATA PREPPING'!$B$18,Data!C:C,'DATA PREPPING'!T1858)</f>
        <v>34228</v>
      </c>
      <c r="W1858" s="15" t="e">
        <f t="shared" si="57"/>
        <v>#DIV/0!</v>
      </c>
      <c r="X1858" s="16">
        <f>AVERAGEIFS(Data!F:F,Data!B:B,'DATA PREPPING'!$B$5,Data!A:A,'DATA PREPPING'!$B$18,Data!C:C,'DATA PREPPING'!T1858)</f>
        <v>19193</v>
      </c>
      <c r="Y1858" s="16">
        <f t="shared" si="58"/>
        <v>-19193</v>
      </c>
    </row>
    <row r="1859" spans="2:25" x14ac:dyDescent="0.2">
      <c r="B1859">
        <v>19522</v>
      </c>
      <c r="T1859" t="s">
        <v>33</v>
      </c>
      <c r="U1859" s="1">
        <f>SUMIFS(Data!E:E,Data!B:B,'DATA PREPPING'!$B$5,Data!A:A,'DATA PREPPING'!$B$18,Data!C:C,'DATA PREPPING'!T1859)</f>
        <v>466069</v>
      </c>
      <c r="W1859" s="15" t="e">
        <f t="shared" si="57"/>
        <v>#DIV/0!</v>
      </c>
      <c r="X1859" s="16">
        <f>AVERAGEIFS(Data!F:F,Data!B:B,'DATA PREPPING'!$B$5,Data!A:A,'DATA PREPPING'!$B$18,Data!C:C,'DATA PREPPING'!T1859)</f>
        <v>21027</v>
      </c>
      <c r="Y1859" s="16">
        <f t="shared" si="58"/>
        <v>-21027</v>
      </c>
    </row>
    <row r="1860" spans="2:25" x14ac:dyDescent="0.2">
      <c r="B1860">
        <v>22216</v>
      </c>
      <c r="T1860" t="s">
        <v>34</v>
      </c>
      <c r="U1860" s="1">
        <f>SUMIFS(Data!E:E,Data!B:B,'DATA PREPPING'!$B$5,Data!A:A,'DATA PREPPING'!$B$18,Data!C:C,'DATA PREPPING'!T1860)</f>
        <v>156230</v>
      </c>
      <c r="W1860" s="15" t="e">
        <f t="shared" si="57"/>
        <v>#DIV/0!</v>
      </c>
      <c r="X1860" s="16">
        <f>AVERAGEIFS(Data!F:F,Data!B:B,'DATA PREPPING'!$B$5,Data!A:A,'DATA PREPPING'!$B$18,Data!C:C,'DATA PREPPING'!T1860)</f>
        <v>19310</v>
      </c>
      <c r="Y1860" s="16">
        <f t="shared" si="58"/>
        <v>-19310</v>
      </c>
    </row>
    <row r="1861" spans="2:25" x14ac:dyDescent="0.2">
      <c r="B1861">
        <v>25112</v>
      </c>
      <c r="T1861" t="s">
        <v>35</v>
      </c>
      <c r="U1861" s="1">
        <f>SUMIFS(Data!E:E,Data!B:B,'DATA PREPPING'!$B$5,Data!A:A,'DATA PREPPING'!$B$18,Data!C:C,'DATA PREPPING'!T1861)</f>
        <v>161570</v>
      </c>
      <c r="W1861" s="15" t="e">
        <f t="shared" si="57"/>
        <v>#DIV/0!</v>
      </c>
      <c r="X1861" s="16">
        <f>AVERAGEIFS(Data!F:F,Data!B:B,'DATA PREPPING'!$B$5,Data!A:A,'DATA PREPPING'!$B$18,Data!C:C,'DATA PREPPING'!T1861)</f>
        <v>24338</v>
      </c>
      <c r="Y1861" s="16">
        <f t="shared" si="58"/>
        <v>-24338</v>
      </c>
    </row>
    <row r="1862" spans="2:25" x14ac:dyDescent="0.2">
      <c r="B1862">
        <v>26383</v>
      </c>
      <c r="T1862" t="s">
        <v>36</v>
      </c>
      <c r="U1862" s="1">
        <f>SUMIFS(Data!E:E,Data!B:B,'DATA PREPPING'!$B$5,Data!A:A,'DATA PREPPING'!$B$18,Data!C:C,'DATA PREPPING'!T1862)</f>
        <v>424092</v>
      </c>
      <c r="W1862" s="15" t="e">
        <f t="shared" ref="W1862:W1922" si="59">U1862/V1862*1000</f>
        <v>#DIV/0!</v>
      </c>
      <c r="X1862" s="16">
        <f>AVERAGEIFS(Data!F:F,Data!B:B,'DATA PREPPING'!$B$5,Data!A:A,'DATA PREPPING'!$B$18,Data!C:C,'DATA PREPPING'!T1862)</f>
        <v>22945</v>
      </c>
      <c r="Y1862" s="16">
        <f t="shared" ref="Y1862:Y1922" si="60">IF($Y$4=$X$4,-X1862,W1862)</f>
        <v>-22945</v>
      </c>
    </row>
    <row r="1863" spans="2:25" x14ac:dyDescent="0.2">
      <c r="B1863">
        <v>30457</v>
      </c>
      <c r="T1863" t="s">
        <v>37</v>
      </c>
      <c r="U1863" s="1">
        <f>SUMIFS(Data!E:E,Data!B:B,'DATA PREPPING'!$B$5,Data!A:A,'DATA PREPPING'!$B$18,Data!C:C,'DATA PREPPING'!T1863)</f>
        <v>44621</v>
      </c>
      <c r="W1863" s="15" t="e">
        <f t="shared" si="59"/>
        <v>#DIV/0!</v>
      </c>
      <c r="X1863" s="16">
        <f>AVERAGEIFS(Data!F:F,Data!B:B,'DATA PREPPING'!$B$5,Data!A:A,'DATA PREPPING'!$B$18,Data!C:C,'DATA PREPPING'!T1863)</f>
        <v>24733</v>
      </c>
      <c r="Y1863" s="16">
        <f t="shared" si="60"/>
        <v>-24733</v>
      </c>
    </row>
    <row r="1864" spans="2:25" x14ac:dyDescent="0.2">
      <c r="B1864">
        <v>22254</v>
      </c>
      <c r="T1864" t="s">
        <v>38</v>
      </c>
      <c r="U1864" s="1">
        <f>SUMIFS(Data!E:E,Data!B:B,'DATA PREPPING'!$B$5,Data!A:A,'DATA PREPPING'!$B$18,Data!C:C,'DATA PREPPING'!T1864)</f>
        <v>226959</v>
      </c>
      <c r="W1864" s="15" t="e">
        <f t="shared" si="59"/>
        <v>#DIV/0!</v>
      </c>
      <c r="X1864" s="16">
        <f>AVERAGEIFS(Data!F:F,Data!B:B,'DATA PREPPING'!$B$5,Data!A:A,'DATA PREPPING'!$B$18,Data!C:C,'DATA PREPPING'!T1864)</f>
        <v>19677</v>
      </c>
      <c r="Y1864" s="16">
        <f t="shared" si="60"/>
        <v>-19677</v>
      </c>
    </row>
    <row r="1865" spans="2:25" x14ac:dyDescent="0.2">
      <c r="B1865">
        <v>24167</v>
      </c>
      <c r="T1865" t="s">
        <v>39</v>
      </c>
      <c r="U1865" s="1">
        <f>SUMIFS(Data!E:E,Data!B:B,'DATA PREPPING'!$B$5,Data!A:A,'DATA PREPPING'!$B$18,Data!C:C,'DATA PREPPING'!T1865)</f>
        <v>41000</v>
      </c>
      <c r="W1865" s="15" t="e">
        <f t="shared" si="59"/>
        <v>#DIV/0!</v>
      </c>
      <c r="X1865" s="16">
        <f>AVERAGEIFS(Data!F:F,Data!B:B,'DATA PREPPING'!$B$5,Data!A:A,'DATA PREPPING'!$B$18,Data!C:C,'DATA PREPPING'!T1865)</f>
        <v>18829</v>
      </c>
      <c r="Y1865" s="16">
        <f t="shared" si="60"/>
        <v>-18829</v>
      </c>
    </row>
    <row r="1866" spans="2:25" x14ac:dyDescent="0.2">
      <c r="B1866">
        <v>18380</v>
      </c>
      <c r="T1866" t="s">
        <v>40</v>
      </c>
      <c r="U1866" s="1">
        <f>SUMIFS(Data!E:E,Data!B:B,'DATA PREPPING'!$B$5,Data!A:A,'DATA PREPPING'!$B$18,Data!C:C,'DATA PREPPING'!T1866)</f>
        <v>293033</v>
      </c>
      <c r="W1866" s="15" t="e">
        <f t="shared" si="59"/>
        <v>#DIV/0!</v>
      </c>
      <c r="X1866" s="16">
        <f>AVERAGEIFS(Data!F:F,Data!B:B,'DATA PREPPING'!$B$5,Data!A:A,'DATA PREPPING'!$B$18,Data!C:C,'DATA PREPPING'!T1866)</f>
        <v>23771</v>
      </c>
      <c r="Y1866" s="16">
        <f t="shared" si="60"/>
        <v>-23771</v>
      </c>
    </row>
    <row r="1867" spans="2:25" x14ac:dyDescent="0.2">
      <c r="B1867">
        <v>22154</v>
      </c>
      <c r="T1867" t="s">
        <v>41</v>
      </c>
      <c r="U1867" s="1">
        <f>SUMIFS(Data!E:E,Data!B:B,'DATA PREPPING'!$B$5,Data!A:A,'DATA PREPPING'!$B$18,Data!C:C,'DATA PREPPING'!T1867)</f>
        <v>1178456</v>
      </c>
      <c r="W1867" s="15" t="e">
        <f t="shared" si="59"/>
        <v>#DIV/0!</v>
      </c>
      <c r="X1867" s="16">
        <f>AVERAGEIFS(Data!F:F,Data!B:B,'DATA PREPPING'!$B$5,Data!A:A,'DATA PREPPING'!$B$18,Data!C:C,'DATA PREPPING'!T1867)</f>
        <v>23001</v>
      </c>
      <c r="Y1867" s="16">
        <f t="shared" si="60"/>
        <v>-23001</v>
      </c>
    </row>
    <row r="1868" spans="2:25" x14ac:dyDescent="0.2">
      <c r="B1868">
        <v>21078</v>
      </c>
      <c r="T1868" t="s">
        <v>42</v>
      </c>
      <c r="U1868" s="1">
        <f>SUMIFS(Data!E:E,Data!B:B,'DATA PREPPING'!$B$5,Data!A:A,'DATA PREPPING'!$B$18,Data!C:C,'DATA PREPPING'!T1868)</f>
        <v>133375</v>
      </c>
      <c r="W1868" s="15" t="e">
        <f t="shared" si="59"/>
        <v>#DIV/0!</v>
      </c>
      <c r="X1868" s="16">
        <f>AVERAGEIFS(Data!F:F,Data!B:B,'DATA PREPPING'!$B$5,Data!A:A,'DATA PREPPING'!$B$18,Data!C:C,'DATA PREPPING'!T1868)</f>
        <v>21580</v>
      </c>
      <c r="Y1868" s="16">
        <f t="shared" si="60"/>
        <v>-21580</v>
      </c>
    </row>
    <row r="1869" spans="2:25" x14ac:dyDescent="0.2">
      <c r="B1869">
        <v>18131</v>
      </c>
      <c r="T1869" t="s">
        <v>43</v>
      </c>
      <c r="U1869" s="1">
        <f>SUMIFS(Data!E:E,Data!B:B,'DATA PREPPING'!$B$5,Data!A:A,'DATA PREPPING'!$B$18,Data!C:C,'DATA PREPPING'!T1869)</f>
        <v>25985</v>
      </c>
      <c r="W1869" s="15" t="e">
        <f t="shared" si="59"/>
        <v>#DIV/0!</v>
      </c>
      <c r="X1869" s="16">
        <f>AVERAGEIFS(Data!F:F,Data!B:B,'DATA PREPPING'!$B$5,Data!A:A,'DATA PREPPING'!$B$18,Data!C:C,'DATA PREPPING'!T1869)</f>
        <v>26068</v>
      </c>
      <c r="Y1869" s="16">
        <f t="shared" si="60"/>
        <v>-26068</v>
      </c>
    </row>
    <row r="1870" spans="2:25" x14ac:dyDescent="0.2">
      <c r="B1870">
        <v>34061</v>
      </c>
      <c r="T1870" t="s">
        <v>44</v>
      </c>
      <c r="U1870" s="1">
        <f>SUMIFS(Data!E:E,Data!B:B,'DATA PREPPING'!$B$5,Data!A:A,'DATA PREPPING'!$B$18,Data!C:C,'DATA PREPPING'!T1870)</f>
        <v>322216</v>
      </c>
      <c r="W1870" s="15" t="e">
        <f t="shared" si="59"/>
        <v>#DIV/0!</v>
      </c>
      <c r="X1870" s="16">
        <f>AVERAGEIFS(Data!F:F,Data!B:B,'DATA PREPPING'!$B$5,Data!A:A,'DATA PREPPING'!$B$18,Data!C:C,'DATA PREPPING'!T1870)</f>
        <v>22634</v>
      </c>
      <c r="Y1870" s="16">
        <f t="shared" si="60"/>
        <v>-22634</v>
      </c>
    </row>
    <row r="1871" spans="2:25" x14ac:dyDescent="0.2">
      <c r="B1871">
        <v>24729</v>
      </c>
      <c r="T1871" t="s">
        <v>45</v>
      </c>
      <c r="U1871" s="1">
        <f>SUMIFS(Data!E:E,Data!B:B,'DATA PREPPING'!$B$5,Data!A:A,'DATA PREPPING'!$B$18,Data!C:C,'DATA PREPPING'!T1871)</f>
        <v>255412</v>
      </c>
      <c r="W1871" s="15" t="e">
        <f t="shared" si="59"/>
        <v>#DIV/0!</v>
      </c>
      <c r="X1871" s="16">
        <f>AVERAGEIFS(Data!F:F,Data!B:B,'DATA PREPPING'!$B$5,Data!A:A,'DATA PREPPING'!$B$18,Data!C:C,'DATA PREPPING'!T1871)</f>
        <v>26657</v>
      </c>
      <c r="Y1871" s="16">
        <f t="shared" si="60"/>
        <v>-26657</v>
      </c>
    </row>
    <row r="1872" spans="2:25" x14ac:dyDescent="0.2">
      <c r="B1872">
        <v>28639</v>
      </c>
      <c r="T1872" t="s">
        <v>46</v>
      </c>
      <c r="U1872" s="1">
        <f>SUMIFS(Data!E:E,Data!B:B,'DATA PREPPING'!$B$5,Data!A:A,'DATA PREPPING'!$B$18,Data!C:C,'DATA PREPPING'!T1872)</f>
        <v>61253</v>
      </c>
      <c r="W1872" s="15" t="e">
        <f t="shared" si="59"/>
        <v>#DIV/0!</v>
      </c>
      <c r="X1872" s="16">
        <f>AVERAGEIFS(Data!F:F,Data!B:B,'DATA PREPPING'!$B$5,Data!A:A,'DATA PREPPING'!$B$18,Data!C:C,'DATA PREPPING'!T1872)</f>
        <v>18945</v>
      </c>
      <c r="Y1872" s="16">
        <f t="shared" si="60"/>
        <v>-18945</v>
      </c>
    </row>
    <row r="1873" spans="2:25" x14ac:dyDescent="0.2">
      <c r="B1873">
        <v>19988</v>
      </c>
      <c r="T1873" t="s">
        <v>47</v>
      </c>
      <c r="U1873" s="1">
        <f>SUMIFS(Data!E:E,Data!B:B,'DATA PREPPING'!$B$5,Data!A:A,'DATA PREPPING'!$B$18,Data!C:C,'DATA PREPPING'!T1873)</f>
        <v>227495</v>
      </c>
      <c r="W1873" s="15" t="e">
        <f t="shared" si="59"/>
        <v>#DIV/0!</v>
      </c>
      <c r="X1873" s="16">
        <f>AVERAGEIFS(Data!F:F,Data!B:B,'DATA PREPPING'!$B$5,Data!A:A,'DATA PREPPING'!$B$18,Data!C:C,'DATA PREPPING'!T1873)</f>
        <v>19473</v>
      </c>
      <c r="Y1873" s="16">
        <f t="shared" si="60"/>
        <v>-19473</v>
      </c>
    </row>
    <row r="1874" spans="2:25" x14ac:dyDescent="0.2">
      <c r="B1874">
        <v>36986</v>
      </c>
      <c r="T1874" t="s">
        <v>48</v>
      </c>
      <c r="U1874" s="1">
        <f>SUMIFS(Data!E:E,Data!B:B,'DATA PREPPING'!$B$5,Data!A:A,'DATA PREPPING'!$B$18,Data!C:C,'DATA PREPPING'!T1874)</f>
        <v>32312</v>
      </c>
      <c r="W1874" s="15" t="e">
        <f t="shared" si="59"/>
        <v>#DIV/0!</v>
      </c>
      <c r="X1874" s="16">
        <f>AVERAGEIFS(Data!F:F,Data!B:B,'DATA PREPPING'!$B$5,Data!A:A,'DATA PREPPING'!$B$18,Data!C:C,'DATA PREPPING'!T1874)</f>
        <v>23041</v>
      </c>
      <c r="Y1874" s="16">
        <f t="shared" si="60"/>
        <v>-23041</v>
      </c>
    </row>
    <row r="1875" spans="2:25" x14ac:dyDescent="0.2">
      <c r="B1875">
        <v>21462</v>
      </c>
      <c r="T1875" t="s">
        <v>1</v>
      </c>
      <c r="U1875" s="1">
        <f>SUMIFS(Data!E:E,Data!B:B,'DATA PREPPING'!$B$5,Data!A:A,'DATA PREPPING'!$B$18,Data!C:C,'DATA PREPPING'!T1875)</f>
        <v>178057</v>
      </c>
      <c r="W1875" s="15" t="e">
        <f t="shared" si="59"/>
        <v>#DIV/0!</v>
      </c>
      <c r="X1875" s="16">
        <f>AVERAGEIFS(Data!F:F,Data!B:B,'DATA PREPPING'!$B$5,Data!A:A,'DATA PREPPING'!$B$18,Data!C:C,'DATA PREPPING'!T1875)</f>
        <v>18554</v>
      </c>
      <c r="Y1875" s="16">
        <f t="shared" si="60"/>
        <v>-18554</v>
      </c>
    </row>
    <row r="1876" spans="2:25" x14ac:dyDescent="0.2">
      <c r="B1876">
        <v>19193</v>
      </c>
      <c r="T1876" t="s">
        <v>2</v>
      </c>
      <c r="U1876" s="1">
        <f>SUMIFS(Data!E:E,Data!B:B,'DATA PREPPING'!$B$5,Data!A:A,'DATA PREPPING'!$B$18,Data!C:C,'DATA PREPPING'!T1876)</f>
        <v>274985</v>
      </c>
      <c r="W1876" s="15" t="e">
        <f t="shared" si="59"/>
        <v>#DIV/0!</v>
      </c>
      <c r="X1876" s="16">
        <f>AVERAGEIFS(Data!F:F,Data!B:B,'DATA PREPPING'!$B$5,Data!A:A,'DATA PREPPING'!$B$18,Data!C:C,'DATA PREPPING'!T1876)</f>
        <v>26810</v>
      </c>
      <c r="Y1876" s="16">
        <f t="shared" si="60"/>
        <v>-26810</v>
      </c>
    </row>
    <row r="1877" spans="2:25" x14ac:dyDescent="0.2">
      <c r="B1877">
        <v>21027</v>
      </c>
      <c r="T1877" t="s">
        <v>3</v>
      </c>
      <c r="U1877" s="1">
        <f>SUMIFS(Data!E:E,Data!B:B,'DATA PREPPING'!$B$5,Data!A:A,'DATA PREPPING'!$B$18,Data!C:C,'DATA PREPPING'!T1877)</f>
        <v>106295</v>
      </c>
      <c r="W1877" s="15" t="e">
        <f t="shared" si="59"/>
        <v>#DIV/0!</v>
      </c>
      <c r="X1877" s="16">
        <f>AVERAGEIFS(Data!F:F,Data!B:B,'DATA PREPPING'!$B$5,Data!A:A,'DATA PREPPING'!$B$18,Data!C:C,'DATA PREPPING'!T1877)</f>
        <v>18414</v>
      </c>
      <c r="Y1877" s="16">
        <f t="shared" si="60"/>
        <v>-18414</v>
      </c>
    </row>
    <row r="1878" spans="2:25" x14ac:dyDescent="0.2">
      <c r="B1878">
        <v>19310</v>
      </c>
      <c r="T1878" t="s">
        <v>4</v>
      </c>
      <c r="U1878" s="1">
        <f>SUMIFS(Data!E:E,Data!B:B,'DATA PREPPING'!$B$5,Data!A:A,'DATA PREPPING'!$B$18,Data!C:C,'DATA PREPPING'!T1878)</f>
        <v>1482600</v>
      </c>
      <c r="W1878" s="15" t="e">
        <f t="shared" si="59"/>
        <v>#DIV/0!</v>
      </c>
      <c r="X1878" s="16">
        <f>AVERAGEIFS(Data!F:F,Data!B:B,'DATA PREPPING'!$B$5,Data!A:A,'DATA PREPPING'!$B$18,Data!C:C,'DATA PREPPING'!T1878)</f>
        <v>36090</v>
      </c>
      <c r="Y1878" s="16">
        <f t="shared" si="60"/>
        <v>-36090</v>
      </c>
    </row>
    <row r="1879" spans="2:25" x14ac:dyDescent="0.2">
      <c r="B1879">
        <v>24338</v>
      </c>
      <c r="T1879" t="s">
        <v>5</v>
      </c>
      <c r="U1879" s="1">
        <f>SUMIFS(Data!E:E,Data!B:B,'DATA PREPPING'!$B$5,Data!A:A,'DATA PREPPING'!$B$18,Data!C:C,'DATA PREPPING'!T1879)</f>
        <v>271680</v>
      </c>
      <c r="W1879" s="15" t="e">
        <f t="shared" si="59"/>
        <v>#DIV/0!</v>
      </c>
      <c r="X1879" s="16">
        <f>AVERAGEIFS(Data!F:F,Data!B:B,'DATA PREPPING'!$B$5,Data!A:A,'DATA PREPPING'!$B$18,Data!C:C,'DATA PREPPING'!T1879)</f>
        <v>28424</v>
      </c>
      <c r="Y1879" s="16">
        <f t="shared" si="60"/>
        <v>-28424</v>
      </c>
    </row>
    <row r="1880" spans="2:25" x14ac:dyDescent="0.2">
      <c r="B1880">
        <v>22945</v>
      </c>
      <c r="T1880" t="s">
        <v>6</v>
      </c>
      <c r="U1880" s="1">
        <f>SUMIFS(Data!E:E,Data!B:B,'DATA PREPPING'!$B$5,Data!A:A,'DATA PREPPING'!$B$18,Data!C:C,'DATA PREPPING'!T1880)</f>
        <v>117365</v>
      </c>
      <c r="W1880" s="15" t="e">
        <f t="shared" si="59"/>
        <v>#DIV/0!</v>
      </c>
      <c r="X1880" s="16">
        <f>AVERAGEIFS(Data!F:F,Data!B:B,'DATA PREPPING'!$B$5,Data!A:A,'DATA PREPPING'!$B$18,Data!C:C,'DATA PREPPING'!T1880)</f>
        <v>26295</v>
      </c>
      <c r="Y1880" s="16">
        <f t="shared" si="60"/>
        <v>-26295</v>
      </c>
    </row>
    <row r="1881" spans="2:25" x14ac:dyDescent="0.2">
      <c r="B1881">
        <v>24733</v>
      </c>
      <c r="T1881" t="s">
        <v>7</v>
      </c>
      <c r="U1881" s="1">
        <f>SUMIFS(Data!E:E,Data!B:B,'DATA PREPPING'!$B$5,Data!A:A,'DATA PREPPING'!$B$18,Data!C:C,'DATA PREPPING'!T1881)</f>
        <v>41103</v>
      </c>
      <c r="W1881" s="15" t="e">
        <f t="shared" si="59"/>
        <v>#DIV/0!</v>
      </c>
      <c r="X1881" s="16">
        <f>AVERAGEIFS(Data!F:F,Data!B:B,'DATA PREPPING'!$B$5,Data!A:A,'DATA PREPPING'!$B$18,Data!C:C,'DATA PREPPING'!T1881)</f>
        <v>22228</v>
      </c>
      <c r="Y1881" s="16">
        <f t="shared" si="60"/>
        <v>-22228</v>
      </c>
    </row>
    <row r="1882" spans="2:25" x14ac:dyDescent="0.2">
      <c r="B1882">
        <v>19677</v>
      </c>
      <c r="T1882" t="s">
        <v>8</v>
      </c>
      <c r="U1882" s="1">
        <f>SUMIFS(Data!E:E,Data!B:B,'DATA PREPPING'!$B$5,Data!A:A,'DATA PREPPING'!$B$18,Data!C:C,'DATA PREPPING'!T1882)</f>
        <v>1007574</v>
      </c>
      <c r="W1882" s="15" t="e">
        <f t="shared" si="59"/>
        <v>#DIV/0!</v>
      </c>
      <c r="X1882" s="16">
        <f>AVERAGEIFS(Data!F:F,Data!B:B,'DATA PREPPING'!$B$5,Data!A:A,'DATA PREPPING'!$B$18,Data!C:C,'DATA PREPPING'!T1882)</f>
        <v>27709</v>
      </c>
      <c r="Y1882" s="16">
        <f t="shared" si="60"/>
        <v>-27709</v>
      </c>
    </row>
    <row r="1883" spans="2:25" x14ac:dyDescent="0.2">
      <c r="B1883">
        <v>18829</v>
      </c>
      <c r="T1883" t="s">
        <v>9</v>
      </c>
      <c r="U1883" s="1">
        <f>SUMIFS(Data!E:E,Data!B:B,'DATA PREPPING'!$B$5,Data!A:A,'DATA PREPPING'!$B$18,Data!C:C,'DATA PREPPING'!T1883)</f>
        <v>414059</v>
      </c>
      <c r="W1883" s="15" t="e">
        <f t="shared" si="59"/>
        <v>#DIV/0!</v>
      </c>
      <c r="X1883" s="16">
        <f>AVERAGEIFS(Data!F:F,Data!B:B,'DATA PREPPING'!$B$5,Data!A:A,'DATA PREPPING'!$B$18,Data!C:C,'DATA PREPPING'!T1883)</f>
        <v>22009</v>
      </c>
      <c r="Y1883" s="16">
        <f t="shared" si="60"/>
        <v>-22009</v>
      </c>
    </row>
    <row r="1884" spans="2:25" x14ac:dyDescent="0.2">
      <c r="B1884">
        <v>23771</v>
      </c>
      <c r="T1884" t="s">
        <v>10</v>
      </c>
      <c r="U1884" s="1">
        <f>SUMIFS(Data!E:E,Data!B:B,'DATA PREPPING'!$B$5,Data!A:A,'DATA PREPPING'!$B$18,Data!C:C,'DATA PREPPING'!T1884)</f>
        <v>74574</v>
      </c>
      <c r="W1884" s="15" t="e">
        <f t="shared" si="59"/>
        <v>#DIV/0!</v>
      </c>
      <c r="X1884" s="16">
        <f>AVERAGEIFS(Data!F:F,Data!B:B,'DATA PREPPING'!$B$5,Data!A:A,'DATA PREPPING'!$B$18,Data!C:C,'DATA PREPPING'!T1884)</f>
        <v>18637</v>
      </c>
      <c r="Y1884" s="16">
        <f t="shared" si="60"/>
        <v>-18637</v>
      </c>
    </row>
    <row r="1885" spans="2:25" x14ac:dyDescent="0.2">
      <c r="B1885">
        <v>23001</v>
      </c>
      <c r="T1885" t="s">
        <v>11</v>
      </c>
      <c r="U1885" s="1">
        <f>SUMIFS(Data!E:E,Data!B:B,'DATA PREPPING'!$B$5,Data!A:A,'DATA PREPPING'!$B$18,Data!C:C,'DATA PREPPING'!T1885)</f>
        <v>462216</v>
      </c>
      <c r="W1885" s="15" t="e">
        <f t="shared" si="59"/>
        <v>#DIV/0!</v>
      </c>
      <c r="X1885" s="16">
        <f>AVERAGEIFS(Data!F:F,Data!B:B,'DATA PREPPING'!$B$5,Data!A:A,'DATA PREPPING'!$B$18,Data!C:C,'DATA PREPPING'!T1885)</f>
        <v>25054</v>
      </c>
      <c r="Y1885" s="16">
        <f t="shared" si="60"/>
        <v>-25054</v>
      </c>
    </row>
    <row r="1886" spans="2:25" x14ac:dyDescent="0.2">
      <c r="B1886">
        <v>21580</v>
      </c>
      <c r="T1886" t="s">
        <v>12</v>
      </c>
      <c r="U1886" s="1">
        <f>SUMIFS(Data!E:E,Data!B:B,'DATA PREPPING'!$B$5,Data!A:A,'DATA PREPPING'!$B$18,Data!C:C,'DATA PREPPING'!T1886)</f>
        <v>263892</v>
      </c>
      <c r="W1886" s="15" t="e">
        <f t="shared" si="59"/>
        <v>#DIV/0!</v>
      </c>
      <c r="X1886" s="16">
        <f>AVERAGEIFS(Data!F:F,Data!B:B,'DATA PREPPING'!$B$5,Data!A:A,'DATA PREPPING'!$B$18,Data!C:C,'DATA PREPPING'!T1886)</f>
        <v>20493</v>
      </c>
      <c r="Y1886" s="16">
        <f t="shared" si="60"/>
        <v>-20493</v>
      </c>
    </row>
    <row r="1887" spans="2:25" x14ac:dyDescent="0.2">
      <c r="B1887">
        <v>26068</v>
      </c>
      <c r="T1887" t="s">
        <v>13</v>
      </c>
      <c r="U1887" s="1">
        <f>SUMIFS(Data!E:E,Data!B:B,'DATA PREPPING'!$B$5,Data!A:A,'DATA PREPPING'!$B$18,Data!C:C,'DATA PREPPING'!T1887)</f>
        <v>118383</v>
      </c>
      <c r="W1887" s="15" t="e">
        <f t="shared" si="59"/>
        <v>#DIV/0!</v>
      </c>
      <c r="X1887" s="16">
        <f>AVERAGEIFS(Data!F:F,Data!B:B,'DATA PREPPING'!$B$5,Data!A:A,'DATA PREPPING'!$B$18,Data!C:C,'DATA PREPPING'!T1887)</f>
        <v>18002</v>
      </c>
      <c r="Y1887" s="16">
        <f t="shared" si="60"/>
        <v>-18002</v>
      </c>
    </row>
    <row r="1888" spans="2:25" x14ac:dyDescent="0.2">
      <c r="B1888">
        <v>22634</v>
      </c>
      <c r="T1888" t="s">
        <v>14</v>
      </c>
      <c r="U1888" s="1">
        <f>SUMIFS(Data!E:E,Data!B:B,'DATA PREPPING'!$B$5,Data!A:A,'DATA PREPPING'!$B$18,Data!C:C,'DATA PREPPING'!T1888)</f>
        <v>110526</v>
      </c>
      <c r="W1888" s="15" t="e">
        <f t="shared" si="59"/>
        <v>#DIV/0!</v>
      </c>
      <c r="X1888" s="16">
        <f>AVERAGEIFS(Data!F:F,Data!B:B,'DATA PREPPING'!$B$5,Data!A:A,'DATA PREPPING'!$B$18,Data!C:C,'DATA PREPPING'!T1888)</f>
        <v>18088</v>
      </c>
      <c r="Y1888" s="16">
        <f t="shared" si="60"/>
        <v>-18088</v>
      </c>
    </row>
    <row r="1889" spans="2:25" x14ac:dyDescent="0.2">
      <c r="B1889">
        <v>26657</v>
      </c>
      <c r="T1889" t="s">
        <v>15</v>
      </c>
      <c r="U1889" s="1">
        <f>SUMIFS(Data!E:E,Data!B:B,'DATA PREPPING'!$B$5,Data!A:A,'DATA PREPPING'!$B$18,Data!C:C,'DATA PREPPING'!T1889)</f>
        <v>165335</v>
      </c>
      <c r="W1889" s="15" t="e">
        <f t="shared" si="59"/>
        <v>#DIV/0!</v>
      </c>
      <c r="X1889" s="16">
        <f>AVERAGEIFS(Data!F:F,Data!B:B,'DATA PREPPING'!$B$5,Data!A:A,'DATA PREPPING'!$B$18,Data!C:C,'DATA PREPPING'!T1889)</f>
        <v>19522</v>
      </c>
      <c r="Y1889" s="16">
        <f t="shared" si="60"/>
        <v>-19522</v>
      </c>
    </row>
    <row r="1890" spans="2:25" x14ac:dyDescent="0.2">
      <c r="B1890">
        <v>18945</v>
      </c>
      <c r="T1890" t="s">
        <v>16</v>
      </c>
      <c r="U1890" s="1">
        <f>SUMIFS(Data!E:E,Data!B:B,'DATA PREPPING'!$B$5,Data!A:A,'DATA PREPPING'!$B$18,Data!C:C,'DATA PREPPING'!T1890)</f>
        <v>188383</v>
      </c>
      <c r="W1890" s="15" t="e">
        <f t="shared" si="59"/>
        <v>#DIV/0!</v>
      </c>
      <c r="X1890" s="16">
        <f>AVERAGEIFS(Data!F:F,Data!B:B,'DATA PREPPING'!$B$5,Data!A:A,'DATA PREPPING'!$B$18,Data!C:C,'DATA PREPPING'!T1890)</f>
        <v>22216</v>
      </c>
      <c r="Y1890" s="16">
        <f t="shared" si="60"/>
        <v>-22216</v>
      </c>
    </row>
    <row r="1891" spans="2:25" x14ac:dyDescent="0.2">
      <c r="B1891">
        <v>19473</v>
      </c>
      <c r="T1891" t="s">
        <v>17</v>
      </c>
      <c r="U1891" s="1">
        <f>SUMIFS(Data!E:E,Data!B:B,'DATA PREPPING'!$B$5,Data!A:A,'DATA PREPPING'!$B$18,Data!C:C,'DATA PREPPING'!T1891)</f>
        <v>51781</v>
      </c>
      <c r="W1891" s="15" t="e">
        <f t="shared" si="59"/>
        <v>#DIV/0!</v>
      </c>
      <c r="X1891" s="16">
        <f>AVERAGEIFS(Data!F:F,Data!B:B,'DATA PREPPING'!$B$5,Data!A:A,'DATA PREPPING'!$B$18,Data!C:C,'DATA PREPPING'!T1891)</f>
        <v>25112</v>
      </c>
      <c r="Y1891" s="16">
        <f t="shared" si="60"/>
        <v>-25112</v>
      </c>
    </row>
    <row r="1892" spans="2:25" x14ac:dyDescent="0.2">
      <c r="B1892">
        <v>23041</v>
      </c>
      <c r="T1892" t="s">
        <v>18</v>
      </c>
      <c r="U1892" s="1">
        <f>SUMIFS(Data!E:E,Data!B:B,'DATA PREPPING'!$B$5,Data!A:A,'DATA PREPPING'!$B$18,Data!C:C,'DATA PREPPING'!T1892)</f>
        <v>210848</v>
      </c>
      <c r="W1892" s="15" t="e">
        <f t="shared" si="59"/>
        <v>#DIV/0!</v>
      </c>
      <c r="X1892" s="16">
        <f>AVERAGEIFS(Data!F:F,Data!B:B,'DATA PREPPING'!$B$5,Data!A:A,'DATA PREPPING'!$B$18,Data!C:C,'DATA PREPPING'!T1892)</f>
        <v>26383</v>
      </c>
      <c r="Y1892" s="16">
        <f t="shared" si="60"/>
        <v>-26383</v>
      </c>
    </row>
    <row r="1893" spans="2:25" x14ac:dyDescent="0.2">
      <c r="B1893">
        <v>18554</v>
      </c>
      <c r="T1893" t="s">
        <v>19</v>
      </c>
      <c r="U1893" s="1">
        <f>SUMIFS(Data!E:E,Data!B:B,'DATA PREPPING'!$B$5,Data!A:A,'DATA PREPPING'!$B$18,Data!C:C,'DATA PREPPING'!T1893)</f>
        <v>262049</v>
      </c>
      <c r="W1893" s="15" t="e">
        <f t="shared" si="59"/>
        <v>#DIV/0!</v>
      </c>
      <c r="X1893" s="16">
        <f>AVERAGEIFS(Data!F:F,Data!B:B,'DATA PREPPING'!$B$5,Data!A:A,'DATA PREPPING'!$B$18,Data!C:C,'DATA PREPPING'!T1893)</f>
        <v>30457</v>
      </c>
      <c r="Y1893" s="16">
        <f t="shared" si="60"/>
        <v>-30457</v>
      </c>
    </row>
    <row r="1894" spans="2:25" x14ac:dyDescent="0.2">
      <c r="B1894">
        <v>26810</v>
      </c>
      <c r="T1894" t="s">
        <v>20</v>
      </c>
      <c r="U1894" s="1">
        <f>SUMIFS(Data!E:E,Data!B:B,'DATA PREPPING'!$B$5,Data!A:A,'DATA PREPPING'!$B$18,Data!C:C,'DATA PREPPING'!T1894)</f>
        <v>323435</v>
      </c>
      <c r="W1894" s="15" t="e">
        <f t="shared" si="59"/>
        <v>#DIV/0!</v>
      </c>
      <c r="X1894" s="16">
        <f>AVERAGEIFS(Data!F:F,Data!B:B,'DATA PREPPING'!$B$5,Data!A:A,'DATA PREPPING'!$B$18,Data!C:C,'DATA PREPPING'!T1894)</f>
        <v>22254</v>
      </c>
      <c r="Y1894" s="16">
        <f t="shared" si="60"/>
        <v>-22254</v>
      </c>
    </row>
    <row r="1895" spans="2:25" x14ac:dyDescent="0.2">
      <c r="B1895">
        <v>18414</v>
      </c>
      <c r="T1895" t="s">
        <v>21</v>
      </c>
      <c r="U1895" s="1">
        <f>SUMIFS(Data!E:E,Data!B:B,'DATA PREPPING'!$B$5,Data!A:A,'DATA PREPPING'!$B$18,Data!C:C,'DATA PREPPING'!T1895)</f>
        <v>204519</v>
      </c>
      <c r="W1895" s="15" t="e">
        <f t="shared" si="59"/>
        <v>#DIV/0!</v>
      </c>
      <c r="X1895" s="16">
        <f>AVERAGEIFS(Data!F:F,Data!B:B,'DATA PREPPING'!$B$5,Data!A:A,'DATA PREPPING'!$B$18,Data!C:C,'DATA PREPPING'!T1895)</f>
        <v>24167</v>
      </c>
      <c r="Y1895" s="16">
        <f t="shared" si="60"/>
        <v>-24167</v>
      </c>
    </row>
    <row r="1896" spans="2:25" x14ac:dyDescent="0.2">
      <c r="B1896">
        <v>36090</v>
      </c>
      <c r="T1896" t="s">
        <v>22</v>
      </c>
      <c r="U1896" s="1">
        <f>SUMIFS(Data!E:E,Data!B:B,'DATA PREPPING'!$B$5,Data!A:A,'DATA PREPPING'!$B$18,Data!C:C,'DATA PREPPING'!T1896)</f>
        <v>118107</v>
      </c>
      <c r="W1896" s="15" t="e">
        <f t="shared" si="59"/>
        <v>#DIV/0!</v>
      </c>
      <c r="X1896" s="16">
        <f>AVERAGEIFS(Data!F:F,Data!B:B,'DATA PREPPING'!$B$5,Data!A:A,'DATA PREPPING'!$B$18,Data!C:C,'DATA PREPPING'!T1896)</f>
        <v>18380</v>
      </c>
      <c r="Y1896" s="16">
        <f t="shared" si="60"/>
        <v>-18380</v>
      </c>
    </row>
    <row r="1897" spans="2:25" x14ac:dyDescent="0.2">
      <c r="B1897">
        <v>28424</v>
      </c>
      <c r="T1897" t="s">
        <v>23</v>
      </c>
      <c r="U1897" s="1">
        <f>SUMIFS(Data!E:E,Data!B:B,'DATA PREPPING'!$B$5,Data!A:A,'DATA PREPPING'!$B$18,Data!C:C,'DATA PREPPING'!T1897)</f>
        <v>253244</v>
      </c>
      <c r="W1897" s="15" t="e">
        <f t="shared" si="59"/>
        <v>#DIV/0!</v>
      </c>
      <c r="X1897" s="16">
        <f>AVERAGEIFS(Data!F:F,Data!B:B,'DATA PREPPING'!$B$5,Data!A:A,'DATA PREPPING'!$B$18,Data!C:C,'DATA PREPPING'!T1897)</f>
        <v>22154</v>
      </c>
      <c r="Y1897" s="16">
        <f t="shared" si="60"/>
        <v>-22154</v>
      </c>
    </row>
    <row r="1898" spans="2:25" x14ac:dyDescent="0.2">
      <c r="B1898">
        <v>26295</v>
      </c>
      <c r="T1898" t="s">
        <v>24</v>
      </c>
      <c r="U1898" s="1">
        <f>SUMIFS(Data!E:E,Data!B:B,'DATA PREPPING'!$B$5,Data!A:A,'DATA PREPPING'!$B$18,Data!C:C,'DATA PREPPING'!T1898)</f>
        <v>58811</v>
      </c>
      <c r="W1898" s="15" t="e">
        <f t="shared" si="59"/>
        <v>#DIV/0!</v>
      </c>
      <c r="X1898" s="16">
        <f>AVERAGEIFS(Data!F:F,Data!B:B,'DATA PREPPING'!$B$5,Data!A:A,'DATA PREPPING'!$B$18,Data!C:C,'DATA PREPPING'!T1898)</f>
        <v>21078</v>
      </c>
      <c r="Y1898" s="16">
        <f t="shared" si="60"/>
        <v>-21078</v>
      </c>
    </row>
    <row r="1899" spans="2:25" x14ac:dyDescent="0.2">
      <c r="B1899">
        <v>22228</v>
      </c>
      <c r="T1899" t="s">
        <v>25</v>
      </c>
      <c r="U1899" s="1">
        <f>SUMIFS(Data!E:E,Data!B:B,'DATA PREPPING'!$B$5,Data!A:A,'DATA PREPPING'!$B$18,Data!C:C,'DATA PREPPING'!T1899)</f>
        <v>79529</v>
      </c>
      <c r="W1899" s="15" t="e">
        <f t="shared" si="59"/>
        <v>#DIV/0!</v>
      </c>
      <c r="X1899" s="16">
        <f>AVERAGEIFS(Data!F:F,Data!B:B,'DATA PREPPING'!$B$5,Data!A:A,'DATA PREPPING'!$B$18,Data!C:C,'DATA PREPPING'!T1899)</f>
        <v>18131</v>
      </c>
      <c r="Y1899" s="16">
        <f t="shared" si="60"/>
        <v>-18131</v>
      </c>
    </row>
    <row r="1900" spans="2:25" x14ac:dyDescent="0.2">
      <c r="B1900">
        <v>27709</v>
      </c>
      <c r="T1900" t="s">
        <v>26</v>
      </c>
      <c r="U1900" s="1">
        <f>SUMIFS(Data!E:E,Data!B:B,'DATA PREPPING'!$B$5,Data!A:A,'DATA PREPPING'!$B$18,Data!C:C,'DATA PREPPING'!T1900)</f>
        <v>255447</v>
      </c>
      <c r="W1900" s="15" t="e">
        <f t="shared" si="59"/>
        <v>#DIV/0!</v>
      </c>
      <c r="X1900" s="16">
        <f>AVERAGEIFS(Data!F:F,Data!B:B,'DATA PREPPING'!$B$5,Data!A:A,'DATA PREPPING'!$B$18,Data!C:C,'DATA PREPPING'!T1900)</f>
        <v>34061</v>
      </c>
      <c r="Y1900" s="16">
        <f t="shared" si="60"/>
        <v>-34061</v>
      </c>
    </row>
    <row r="1901" spans="2:25" x14ac:dyDescent="0.2">
      <c r="B1901">
        <v>22009</v>
      </c>
      <c r="T1901" t="s">
        <v>27</v>
      </c>
      <c r="U1901" s="1">
        <f>SUMIFS(Data!E:E,Data!B:B,'DATA PREPPING'!$B$5,Data!A:A,'DATA PREPPING'!$B$18,Data!C:C,'DATA PREPPING'!T1901)</f>
        <v>57132</v>
      </c>
      <c r="W1901" s="15" t="e">
        <f t="shared" si="59"/>
        <v>#DIV/0!</v>
      </c>
      <c r="X1901" s="16">
        <f>AVERAGEIFS(Data!F:F,Data!B:B,'DATA PREPPING'!$B$5,Data!A:A,'DATA PREPPING'!$B$18,Data!C:C,'DATA PREPPING'!T1901)</f>
        <v>24729</v>
      </c>
      <c r="Y1901" s="16">
        <f t="shared" si="60"/>
        <v>-24729</v>
      </c>
    </row>
    <row r="1902" spans="2:25" x14ac:dyDescent="0.2">
      <c r="B1902">
        <v>18637</v>
      </c>
      <c r="T1902" t="s">
        <v>28</v>
      </c>
      <c r="U1902" s="1">
        <f>SUMIFS(Data!E:E,Data!B:B,'DATA PREPPING'!$B$5,Data!A:A,'DATA PREPPING'!$B$18,Data!C:C,'DATA PREPPING'!T1902)</f>
        <v>281546</v>
      </c>
      <c r="W1902" s="15" t="e">
        <f t="shared" si="59"/>
        <v>#DIV/0!</v>
      </c>
      <c r="X1902" s="16">
        <f>AVERAGEIFS(Data!F:F,Data!B:B,'DATA PREPPING'!$B$5,Data!A:A,'DATA PREPPING'!$B$18,Data!C:C,'DATA PREPPING'!T1902)</f>
        <v>28639</v>
      </c>
      <c r="Y1902" s="16">
        <f t="shared" si="60"/>
        <v>-28639</v>
      </c>
    </row>
    <row r="1903" spans="2:25" x14ac:dyDescent="0.2">
      <c r="B1903">
        <v>25054</v>
      </c>
      <c r="T1903" t="s">
        <v>29</v>
      </c>
      <c r="U1903" s="1">
        <f>SUMIFS(Data!E:E,Data!B:B,'DATA PREPPING'!$B$5,Data!A:A,'DATA PREPPING'!$B$18,Data!C:C,'DATA PREPPING'!T1903)</f>
        <v>78539</v>
      </c>
      <c r="W1903" s="15" t="e">
        <f t="shared" si="59"/>
        <v>#DIV/0!</v>
      </c>
      <c r="X1903" s="16">
        <f>AVERAGEIFS(Data!F:F,Data!B:B,'DATA PREPPING'!$B$5,Data!A:A,'DATA PREPPING'!$B$18,Data!C:C,'DATA PREPPING'!T1903)</f>
        <v>19988</v>
      </c>
      <c r="Y1903" s="16">
        <f t="shared" si="60"/>
        <v>-19988</v>
      </c>
    </row>
    <row r="1904" spans="2:25" x14ac:dyDescent="0.2">
      <c r="B1904">
        <v>20493</v>
      </c>
      <c r="T1904" t="s">
        <v>30</v>
      </c>
      <c r="U1904" s="1">
        <f>SUMIFS(Data!E:E,Data!B:B,'DATA PREPPING'!$B$5,Data!A:A,'DATA PREPPING'!$B$18,Data!C:C,'DATA PREPPING'!T1904)</f>
        <v>632760</v>
      </c>
      <c r="W1904" s="15" t="e">
        <f t="shared" si="59"/>
        <v>#DIV/0!</v>
      </c>
      <c r="X1904" s="16">
        <f>AVERAGEIFS(Data!F:F,Data!B:B,'DATA PREPPING'!$B$5,Data!A:A,'DATA PREPPING'!$B$18,Data!C:C,'DATA PREPPING'!T1904)</f>
        <v>36986</v>
      </c>
      <c r="Y1904" s="16">
        <f t="shared" si="60"/>
        <v>-36986</v>
      </c>
    </row>
    <row r="1905" spans="2:25" x14ac:dyDescent="0.2">
      <c r="B1905">
        <v>18002</v>
      </c>
      <c r="T1905" t="s">
        <v>31</v>
      </c>
      <c r="U1905" s="1">
        <f>SUMIFS(Data!E:E,Data!B:B,'DATA PREPPING'!$B$5,Data!A:A,'DATA PREPPING'!$B$18,Data!C:C,'DATA PREPPING'!T1905)</f>
        <v>420420</v>
      </c>
      <c r="W1905" s="15" t="e">
        <f t="shared" si="59"/>
        <v>#DIV/0!</v>
      </c>
      <c r="X1905" s="16">
        <f>AVERAGEIFS(Data!F:F,Data!B:B,'DATA PREPPING'!$B$5,Data!A:A,'DATA PREPPING'!$B$18,Data!C:C,'DATA PREPPING'!T1905)</f>
        <v>21462</v>
      </c>
      <c r="Y1905" s="16">
        <f t="shared" si="60"/>
        <v>-21462</v>
      </c>
    </row>
    <row r="1906" spans="2:25" x14ac:dyDescent="0.2">
      <c r="B1906">
        <v>18088</v>
      </c>
      <c r="T1906" t="s">
        <v>32</v>
      </c>
      <c r="U1906" s="1">
        <f>SUMIFS(Data!E:E,Data!B:B,'DATA PREPPING'!$B$5,Data!A:A,'DATA PREPPING'!$B$18,Data!C:C,'DATA PREPPING'!T1906)</f>
        <v>34228</v>
      </c>
      <c r="W1906" s="15" t="e">
        <f t="shared" si="59"/>
        <v>#DIV/0!</v>
      </c>
      <c r="X1906" s="16">
        <f>AVERAGEIFS(Data!F:F,Data!B:B,'DATA PREPPING'!$B$5,Data!A:A,'DATA PREPPING'!$B$18,Data!C:C,'DATA PREPPING'!T1906)</f>
        <v>19193</v>
      </c>
      <c r="Y1906" s="16">
        <f t="shared" si="60"/>
        <v>-19193</v>
      </c>
    </row>
    <row r="1907" spans="2:25" x14ac:dyDescent="0.2">
      <c r="B1907">
        <v>19522</v>
      </c>
      <c r="T1907" t="s">
        <v>33</v>
      </c>
      <c r="U1907" s="1">
        <f>SUMIFS(Data!E:E,Data!B:B,'DATA PREPPING'!$B$5,Data!A:A,'DATA PREPPING'!$B$18,Data!C:C,'DATA PREPPING'!T1907)</f>
        <v>466069</v>
      </c>
      <c r="W1907" s="15" t="e">
        <f t="shared" si="59"/>
        <v>#DIV/0!</v>
      </c>
      <c r="X1907" s="16">
        <f>AVERAGEIFS(Data!F:F,Data!B:B,'DATA PREPPING'!$B$5,Data!A:A,'DATA PREPPING'!$B$18,Data!C:C,'DATA PREPPING'!T1907)</f>
        <v>21027</v>
      </c>
      <c r="Y1907" s="16">
        <f t="shared" si="60"/>
        <v>-21027</v>
      </c>
    </row>
    <row r="1908" spans="2:25" x14ac:dyDescent="0.2">
      <c r="B1908">
        <v>22216</v>
      </c>
      <c r="T1908" t="s">
        <v>34</v>
      </c>
      <c r="U1908" s="1">
        <f>SUMIFS(Data!E:E,Data!B:B,'DATA PREPPING'!$B$5,Data!A:A,'DATA PREPPING'!$B$18,Data!C:C,'DATA PREPPING'!T1908)</f>
        <v>156230</v>
      </c>
      <c r="W1908" s="15" t="e">
        <f t="shared" si="59"/>
        <v>#DIV/0!</v>
      </c>
      <c r="X1908" s="16">
        <f>AVERAGEIFS(Data!F:F,Data!B:B,'DATA PREPPING'!$B$5,Data!A:A,'DATA PREPPING'!$B$18,Data!C:C,'DATA PREPPING'!T1908)</f>
        <v>19310</v>
      </c>
      <c r="Y1908" s="16">
        <f t="shared" si="60"/>
        <v>-19310</v>
      </c>
    </row>
    <row r="1909" spans="2:25" x14ac:dyDescent="0.2">
      <c r="B1909">
        <v>25112</v>
      </c>
      <c r="T1909" t="s">
        <v>35</v>
      </c>
      <c r="U1909" s="1">
        <f>SUMIFS(Data!E:E,Data!B:B,'DATA PREPPING'!$B$5,Data!A:A,'DATA PREPPING'!$B$18,Data!C:C,'DATA PREPPING'!T1909)</f>
        <v>161570</v>
      </c>
      <c r="W1909" s="15" t="e">
        <f t="shared" si="59"/>
        <v>#DIV/0!</v>
      </c>
      <c r="X1909" s="16">
        <f>AVERAGEIFS(Data!F:F,Data!B:B,'DATA PREPPING'!$B$5,Data!A:A,'DATA PREPPING'!$B$18,Data!C:C,'DATA PREPPING'!T1909)</f>
        <v>24338</v>
      </c>
      <c r="Y1909" s="16">
        <f t="shared" si="60"/>
        <v>-24338</v>
      </c>
    </row>
    <row r="1910" spans="2:25" x14ac:dyDescent="0.2">
      <c r="B1910">
        <v>26383</v>
      </c>
      <c r="T1910" t="s">
        <v>36</v>
      </c>
      <c r="U1910" s="1">
        <f>SUMIFS(Data!E:E,Data!B:B,'DATA PREPPING'!$B$5,Data!A:A,'DATA PREPPING'!$B$18,Data!C:C,'DATA PREPPING'!T1910)</f>
        <v>424092</v>
      </c>
      <c r="W1910" s="15" t="e">
        <f t="shared" si="59"/>
        <v>#DIV/0!</v>
      </c>
      <c r="X1910" s="16">
        <f>AVERAGEIFS(Data!F:F,Data!B:B,'DATA PREPPING'!$B$5,Data!A:A,'DATA PREPPING'!$B$18,Data!C:C,'DATA PREPPING'!T1910)</f>
        <v>22945</v>
      </c>
      <c r="Y1910" s="16">
        <f t="shared" si="60"/>
        <v>-22945</v>
      </c>
    </row>
    <row r="1911" spans="2:25" x14ac:dyDescent="0.2">
      <c r="B1911">
        <v>30457</v>
      </c>
      <c r="T1911" t="s">
        <v>37</v>
      </c>
      <c r="U1911" s="1">
        <f>SUMIFS(Data!E:E,Data!B:B,'DATA PREPPING'!$B$5,Data!A:A,'DATA PREPPING'!$B$18,Data!C:C,'DATA PREPPING'!T1911)</f>
        <v>44621</v>
      </c>
      <c r="W1911" s="15" t="e">
        <f t="shared" si="59"/>
        <v>#DIV/0!</v>
      </c>
      <c r="X1911" s="16">
        <f>AVERAGEIFS(Data!F:F,Data!B:B,'DATA PREPPING'!$B$5,Data!A:A,'DATA PREPPING'!$B$18,Data!C:C,'DATA PREPPING'!T1911)</f>
        <v>24733</v>
      </c>
      <c r="Y1911" s="16">
        <f t="shared" si="60"/>
        <v>-24733</v>
      </c>
    </row>
    <row r="1912" spans="2:25" x14ac:dyDescent="0.2">
      <c r="B1912">
        <v>22254</v>
      </c>
      <c r="T1912" t="s">
        <v>38</v>
      </c>
      <c r="U1912" s="1">
        <f>SUMIFS(Data!E:E,Data!B:B,'DATA PREPPING'!$B$5,Data!A:A,'DATA PREPPING'!$B$18,Data!C:C,'DATA PREPPING'!T1912)</f>
        <v>226959</v>
      </c>
      <c r="W1912" s="15" t="e">
        <f t="shared" si="59"/>
        <v>#DIV/0!</v>
      </c>
      <c r="X1912" s="16">
        <f>AVERAGEIFS(Data!F:F,Data!B:B,'DATA PREPPING'!$B$5,Data!A:A,'DATA PREPPING'!$B$18,Data!C:C,'DATA PREPPING'!T1912)</f>
        <v>19677</v>
      </c>
      <c r="Y1912" s="16">
        <f t="shared" si="60"/>
        <v>-19677</v>
      </c>
    </row>
    <row r="1913" spans="2:25" x14ac:dyDescent="0.2">
      <c r="B1913">
        <v>24167</v>
      </c>
      <c r="T1913" t="s">
        <v>39</v>
      </c>
      <c r="U1913" s="1">
        <f>SUMIFS(Data!E:E,Data!B:B,'DATA PREPPING'!$B$5,Data!A:A,'DATA PREPPING'!$B$18,Data!C:C,'DATA PREPPING'!T1913)</f>
        <v>41000</v>
      </c>
      <c r="W1913" s="15" t="e">
        <f t="shared" si="59"/>
        <v>#DIV/0!</v>
      </c>
      <c r="X1913" s="16">
        <f>AVERAGEIFS(Data!F:F,Data!B:B,'DATA PREPPING'!$B$5,Data!A:A,'DATA PREPPING'!$B$18,Data!C:C,'DATA PREPPING'!T1913)</f>
        <v>18829</v>
      </c>
      <c r="Y1913" s="16">
        <f t="shared" si="60"/>
        <v>-18829</v>
      </c>
    </row>
    <row r="1914" spans="2:25" x14ac:dyDescent="0.2">
      <c r="B1914">
        <v>18380</v>
      </c>
      <c r="T1914" t="s">
        <v>40</v>
      </c>
      <c r="U1914" s="1">
        <f>SUMIFS(Data!E:E,Data!B:B,'DATA PREPPING'!$B$5,Data!A:A,'DATA PREPPING'!$B$18,Data!C:C,'DATA PREPPING'!T1914)</f>
        <v>293033</v>
      </c>
      <c r="W1914" s="15" t="e">
        <f t="shared" si="59"/>
        <v>#DIV/0!</v>
      </c>
      <c r="X1914" s="16">
        <f>AVERAGEIFS(Data!F:F,Data!B:B,'DATA PREPPING'!$B$5,Data!A:A,'DATA PREPPING'!$B$18,Data!C:C,'DATA PREPPING'!T1914)</f>
        <v>23771</v>
      </c>
      <c r="Y1914" s="16">
        <f t="shared" si="60"/>
        <v>-23771</v>
      </c>
    </row>
    <row r="1915" spans="2:25" x14ac:dyDescent="0.2">
      <c r="B1915">
        <v>22154</v>
      </c>
      <c r="T1915" t="s">
        <v>41</v>
      </c>
      <c r="U1915" s="1">
        <f>SUMIFS(Data!E:E,Data!B:B,'DATA PREPPING'!$B$5,Data!A:A,'DATA PREPPING'!$B$18,Data!C:C,'DATA PREPPING'!T1915)</f>
        <v>1178456</v>
      </c>
      <c r="W1915" s="15" t="e">
        <f t="shared" si="59"/>
        <v>#DIV/0!</v>
      </c>
      <c r="X1915" s="16">
        <f>AVERAGEIFS(Data!F:F,Data!B:B,'DATA PREPPING'!$B$5,Data!A:A,'DATA PREPPING'!$B$18,Data!C:C,'DATA PREPPING'!T1915)</f>
        <v>23001</v>
      </c>
      <c r="Y1915" s="16">
        <f t="shared" si="60"/>
        <v>-23001</v>
      </c>
    </row>
    <row r="1916" spans="2:25" x14ac:dyDescent="0.2">
      <c r="B1916">
        <v>21078</v>
      </c>
      <c r="T1916" t="s">
        <v>42</v>
      </c>
      <c r="U1916" s="1">
        <f>SUMIFS(Data!E:E,Data!B:B,'DATA PREPPING'!$B$5,Data!A:A,'DATA PREPPING'!$B$18,Data!C:C,'DATA PREPPING'!T1916)</f>
        <v>133375</v>
      </c>
      <c r="W1916" s="15" t="e">
        <f t="shared" si="59"/>
        <v>#DIV/0!</v>
      </c>
      <c r="X1916" s="16">
        <f>AVERAGEIFS(Data!F:F,Data!B:B,'DATA PREPPING'!$B$5,Data!A:A,'DATA PREPPING'!$B$18,Data!C:C,'DATA PREPPING'!T1916)</f>
        <v>21580</v>
      </c>
      <c r="Y1916" s="16">
        <f t="shared" si="60"/>
        <v>-21580</v>
      </c>
    </row>
    <row r="1917" spans="2:25" x14ac:dyDescent="0.2">
      <c r="B1917">
        <v>18131</v>
      </c>
      <c r="T1917" t="s">
        <v>43</v>
      </c>
      <c r="U1917" s="1">
        <f>SUMIFS(Data!E:E,Data!B:B,'DATA PREPPING'!$B$5,Data!A:A,'DATA PREPPING'!$B$18,Data!C:C,'DATA PREPPING'!T1917)</f>
        <v>25985</v>
      </c>
      <c r="W1917" s="15" t="e">
        <f t="shared" si="59"/>
        <v>#DIV/0!</v>
      </c>
      <c r="X1917" s="16">
        <f>AVERAGEIFS(Data!F:F,Data!B:B,'DATA PREPPING'!$B$5,Data!A:A,'DATA PREPPING'!$B$18,Data!C:C,'DATA PREPPING'!T1917)</f>
        <v>26068</v>
      </c>
      <c r="Y1917" s="16">
        <f t="shared" si="60"/>
        <v>-26068</v>
      </c>
    </row>
    <row r="1918" spans="2:25" x14ac:dyDescent="0.2">
      <c r="B1918">
        <v>34061</v>
      </c>
      <c r="T1918" t="s">
        <v>44</v>
      </c>
      <c r="U1918" s="1">
        <f>SUMIFS(Data!E:E,Data!B:B,'DATA PREPPING'!$B$5,Data!A:A,'DATA PREPPING'!$B$18,Data!C:C,'DATA PREPPING'!T1918)</f>
        <v>322216</v>
      </c>
      <c r="W1918" s="15" t="e">
        <f t="shared" si="59"/>
        <v>#DIV/0!</v>
      </c>
      <c r="X1918" s="16">
        <f>AVERAGEIFS(Data!F:F,Data!B:B,'DATA PREPPING'!$B$5,Data!A:A,'DATA PREPPING'!$B$18,Data!C:C,'DATA PREPPING'!T1918)</f>
        <v>22634</v>
      </c>
      <c r="Y1918" s="16">
        <f t="shared" si="60"/>
        <v>-22634</v>
      </c>
    </row>
    <row r="1919" spans="2:25" x14ac:dyDescent="0.2">
      <c r="B1919">
        <v>24729</v>
      </c>
      <c r="T1919" t="s">
        <v>45</v>
      </c>
      <c r="U1919" s="1">
        <f>SUMIFS(Data!E:E,Data!B:B,'DATA PREPPING'!$B$5,Data!A:A,'DATA PREPPING'!$B$18,Data!C:C,'DATA PREPPING'!T1919)</f>
        <v>255412</v>
      </c>
      <c r="W1919" s="15" t="e">
        <f t="shared" si="59"/>
        <v>#DIV/0!</v>
      </c>
      <c r="X1919" s="16">
        <f>AVERAGEIFS(Data!F:F,Data!B:B,'DATA PREPPING'!$B$5,Data!A:A,'DATA PREPPING'!$B$18,Data!C:C,'DATA PREPPING'!T1919)</f>
        <v>26657</v>
      </c>
      <c r="Y1919" s="16">
        <f t="shared" si="60"/>
        <v>-26657</v>
      </c>
    </row>
    <row r="1920" spans="2:25" x14ac:dyDescent="0.2">
      <c r="B1920">
        <v>28639</v>
      </c>
      <c r="T1920" t="s">
        <v>46</v>
      </c>
      <c r="U1920" s="1">
        <f>SUMIFS(Data!E:E,Data!B:B,'DATA PREPPING'!$B$5,Data!A:A,'DATA PREPPING'!$B$18,Data!C:C,'DATA PREPPING'!T1920)</f>
        <v>61253</v>
      </c>
      <c r="W1920" s="15" t="e">
        <f t="shared" si="59"/>
        <v>#DIV/0!</v>
      </c>
      <c r="X1920" s="16">
        <f>AVERAGEIFS(Data!F:F,Data!B:B,'DATA PREPPING'!$B$5,Data!A:A,'DATA PREPPING'!$B$18,Data!C:C,'DATA PREPPING'!T1920)</f>
        <v>18945</v>
      </c>
      <c r="Y1920" s="16">
        <f t="shared" si="60"/>
        <v>-18945</v>
      </c>
    </row>
    <row r="1921" spans="2:25" x14ac:dyDescent="0.2">
      <c r="B1921">
        <v>19988</v>
      </c>
      <c r="T1921" t="s">
        <v>47</v>
      </c>
      <c r="U1921" s="1">
        <f>SUMIFS(Data!E:E,Data!B:B,'DATA PREPPING'!$B$5,Data!A:A,'DATA PREPPING'!$B$18,Data!C:C,'DATA PREPPING'!T1921)</f>
        <v>227495</v>
      </c>
      <c r="W1921" s="15" t="e">
        <f t="shared" si="59"/>
        <v>#DIV/0!</v>
      </c>
      <c r="X1921" s="16">
        <f>AVERAGEIFS(Data!F:F,Data!B:B,'DATA PREPPING'!$B$5,Data!A:A,'DATA PREPPING'!$B$18,Data!C:C,'DATA PREPPING'!T1921)</f>
        <v>19473</v>
      </c>
      <c r="Y1921" s="16">
        <f t="shared" si="60"/>
        <v>-19473</v>
      </c>
    </row>
    <row r="1922" spans="2:25" x14ac:dyDescent="0.2">
      <c r="B1922">
        <v>36986</v>
      </c>
      <c r="T1922" t="s">
        <v>48</v>
      </c>
      <c r="U1922" s="1">
        <f>SUMIFS(Data!E:E,Data!B:B,'DATA PREPPING'!$B$5,Data!A:A,'DATA PREPPING'!$B$18,Data!C:C,'DATA PREPPING'!T1922)</f>
        <v>32312</v>
      </c>
      <c r="W1922" s="15" t="e">
        <f t="shared" si="59"/>
        <v>#DIV/0!</v>
      </c>
      <c r="X1922" s="16">
        <f>AVERAGEIFS(Data!F:F,Data!B:B,'DATA PREPPING'!$B$5,Data!A:A,'DATA PREPPING'!$B$18,Data!C:C,'DATA PREPPING'!T1922)</f>
        <v>23041</v>
      </c>
      <c r="Y1922" s="16">
        <f t="shared" si="60"/>
        <v>-23041</v>
      </c>
    </row>
    <row r="1923" spans="2:25" x14ac:dyDescent="0.2">
      <c r="B1923">
        <v>21462</v>
      </c>
    </row>
    <row r="1924" spans="2:25" x14ac:dyDescent="0.2">
      <c r="B1924">
        <v>19193</v>
      </c>
    </row>
    <row r="1925" spans="2:25" x14ac:dyDescent="0.2">
      <c r="B1925">
        <v>21027</v>
      </c>
    </row>
    <row r="1926" spans="2:25" x14ac:dyDescent="0.2">
      <c r="B1926">
        <v>19310</v>
      </c>
    </row>
    <row r="1927" spans="2:25" x14ac:dyDescent="0.2">
      <c r="B1927">
        <v>24338</v>
      </c>
    </row>
    <row r="1928" spans="2:25" x14ac:dyDescent="0.2">
      <c r="B1928">
        <v>22945</v>
      </c>
    </row>
    <row r="1929" spans="2:25" x14ac:dyDescent="0.2">
      <c r="B1929">
        <v>24733</v>
      </c>
    </row>
    <row r="1930" spans="2:25" x14ac:dyDescent="0.2">
      <c r="B1930">
        <v>19677</v>
      </c>
    </row>
    <row r="1931" spans="2:25" x14ac:dyDescent="0.2">
      <c r="B1931">
        <v>18829</v>
      </c>
    </row>
    <row r="1932" spans="2:25" x14ac:dyDescent="0.2">
      <c r="B1932">
        <v>23771</v>
      </c>
    </row>
    <row r="1933" spans="2:25" x14ac:dyDescent="0.2">
      <c r="B1933">
        <v>23001</v>
      </c>
    </row>
    <row r="1934" spans="2:25" x14ac:dyDescent="0.2">
      <c r="B1934">
        <v>21580</v>
      </c>
    </row>
    <row r="1935" spans="2:25" x14ac:dyDescent="0.2">
      <c r="B1935">
        <v>26068</v>
      </c>
    </row>
    <row r="1936" spans="2:25" x14ac:dyDescent="0.2">
      <c r="B1936">
        <v>22634</v>
      </c>
    </row>
    <row r="1937" spans="2:2" x14ac:dyDescent="0.2">
      <c r="B1937">
        <v>26657</v>
      </c>
    </row>
    <row r="1938" spans="2:2" x14ac:dyDescent="0.2">
      <c r="B1938">
        <v>18945</v>
      </c>
    </row>
    <row r="1939" spans="2:2" x14ac:dyDescent="0.2">
      <c r="B1939">
        <v>19473</v>
      </c>
    </row>
    <row r="1940" spans="2:2" x14ac:dyDescent="0.2">
      <c r="B1940">
        <v>23041</v>
      </c>
    </row>
  </sheetData>
  <sortState xmlns:xlrd2="http://schemas.microsoft.com/office/spreadsheetml/2017/richdata2" ref="H5:H14">
    <sortCondition ref="H5:H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83DB-AF34-6347-AE4C-556B791FE280}">
  <dimension ref="A1:B8"/>
  <sheetViews>
    <sheetView showGridLines="0" tabSelected="1" workbookViewId="0">
      <selection activeCell="E9" sqref="E9"/>
    </sheetView>
  </sheetViews>
  <sheetFormatPr baseColWidth="10" defaultRowHeight="15" x14ac:dyDescent="0.2"/>
  <cols>
    <col min="1" max="1" width="9.1640625" customWidth="1"/>
    <col min="2" max="2" width="47.5" customWidth="1"/>
    <col min="4" max="4" width="40.33203125" customWidth="1"/>
    <col min="7" max="9" width="10.83203125" customWidth="1"/>
    <col min="12" max="12" width="10.83203125" customWidth="1"/>
    <col min="14" max="14" width="46.83203125" customWidth="1"/>
    <col min="17" max="17" width="31.5" customWidth="1"/>
  </cols>
  <sheetData>
    <row r="1" spans="1:2" x14ac:dyDescent="0.2">
      <c r="A1" s="18">
        <v>1</v>
      </c>
    </row>
    <row r="2" spans="1:2" x14ac:dyDescent="0.2">
      <c r="A2" s="18">
        <v>1</v>
      </c>
    </row>
    <row r="8" spans="1:2" ht="30" x14ac:dyDescent="0.3">
      <c r="B8" s="19" t="str" cm="1">
        <f t="array" ref="B8">INDEX('DATA PREPPING'!D5:D14,11-Dashboard!A1)</f>
        <v>Leisure &amp; Hospitality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3" name="Spinner 5">
              <controlPr defaultSize="0" autoPict="0">
                <anchor moveWithCells="1" siz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2</xdr:col>
                    <xdr:colOff>457200</xdr:colOff>
                    <xdr:row>8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4" name="Option Button 25">
              <controlPr defaultSize="0" autoFill="0" autoLine="0" autoPict="0" altText="Average Wages_x000a_">
                <anchor moveWithCells="1">
                  <from>
                    <xdr:col>7</xdr:col>
                    <xdr:colOff>546100</xdr:colOff>
                    <xdr:row>9</xdr:row>
                    <xdr:rowOff>50800</xdr:rowOff>
                  </from>
                  <to>
                    <xdr:col>9</xdr:col>
                    <xdr:colOff>457200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5" name="Option Button 26">
              <controlPr defaultSize="0" autoFill="0" autoLine="0" autoPict="0" altText="Employee Per 1,000_x000a_">
                <anchor moveWithCells="1">
                  <from>
                    <xdr:col>13</xdr:col>
                    <xdr:colOff>3429000</xdr:colOff>
                    <xdr:row>9</xdr:row>
                    <xdr:rowOff>88900</xdr:rowOff>
                  </from>
                  <to>
                    <xdr:col>15</xdr:col>
                    <xdr:colOff>558800</xdr:colOff>
                    <xdr:row>11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PREPPING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Dominic Trencio</cp:lastModifiedBy>
  <dcterms:created xsi:type="dcterms:W3CDTF">2021-09-21T20:47:02Z</dcterms:created>
  <dcterms:modified xsi:type="dcterms:W3CDTF">2023-04-05T22:37:10Z</dcterms:modified>
</cp:coreProperties>
</file>