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G\اكسل تويتر\"/>
    </mc:Choice>
  </mc:AlternateContent>
  <xr:revisionPtr revIDLastSave="0" documentId="8_{D7939C61-5C65-4E6F-A01C-C2FAE33FDEB0}" xr6:coauthVersionLast="45" xr6:coauthVersionMax="45" xr10:uidLastSave="{00000000-0000-0000-0000-000000000000}"/>
  <bookViews>
    <workbookView xWindow="-103" yWindow="-103" windowWidth="18720" windowHeight="11949" xr2:uid="{00000000-000D-0000-FFFF-FFFF00000000}"/>
  </bookViews>
  <sheets>
    <sheet name="التمان" sheetId="2" r:id="rId1"/>
  </sheets>
  <externalReferences>
    <externalReference r:id="rId2"/>
  </externalReferences>
  <definedNames>
    <definedName name="المبيعات_اليومية" comment="وصف مختصر ....................................................................................................">[1]ورقة1!$B$2:$B$16</definedName>
    <definedName name="المحافظات">{"القاهره";"المنصوره";"بورسعيد"}</definedName>
    <definedName name="النسبة">[1]ورقة1!$C$2</definedName>
    <definedName name="محمد">[1]ورقة1!#REF!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J10" i="2" s="1"/>
  <c r="H9" i="2"/>
  <c r="J9" i="2" s="1"/>
  <c r="H8" i="2"/>
  <c r="J8" i="2" s="1"/>
  <c r="H7" i="2"/>
  <c r="J7" i="2" s="1"/>
  <c r="H6" i="2"/>
  <c r="J6" i="2" s="1"/>
  <c r="J11" i="2" l="1"/>
  <c r="J19" i="2" l="1"/>
  <c r="G19" i="2" s="1"/>
</calcChain>
</file>

<file path=xl/sharedStrings.xml><?xml version="1.0" encoding="utf-8"?>
<sst xmlns="http://schemas.openxmlformats.org/spreadsheetml/2006/main" count="32" uniqueCount="32">
  <si>
    <t>نسبة رأس المال العامل إلى إجمالى الأصول</t>
  </si>
  <si>
    <t>نسبة الأرباح المحتجزة إلى إجمالى الأصول</t>
  </si>
  <si>
    <t>نسبة الأرباح قبل الفوائد والضرائب إلى إجمالى الأصول</t>
  </si>
  <si>
    <t>نسبة القيمة السوقية للأسهم إلى إجمالى الخصوم</t>
  </si>
  <si>
    <t>نسبة صافى المبيعات إلى إجمالى الأصول</t>
  </si>
  <si>
    <t>امن</t>
  </si>
  <si>
    <t>رمادى</t>
  </si>
  <si>
    <t>البيان</t>
  </si>
  <si>
    <t>اجمالى الأصول الملموسة</t>
  </si>
  <si>
    <t>الأصول المتداولة</t>
  </si>
  <si>
    <t>الالتزامات المتداولة</t>
  </si>
  <si>
    <t>اجمالى الالتزامات</t>
  </si>
  <si>
    <t>القيمة السوقية لحقوق المساهمين</t>
  </si>
  <si>
    <t>صافى المبيعات</t>
  </si>
  <si>
    <t>الأرباح قبل الفوائد والضرائب</t>
  </si>
  <si>
    <t>المبلغ</t>
  </si>
  <si>
    <t>المتغيرات المستقلة</t>
  </si>
  <si>
    <t>نتيجة المتغير</t>
  </si>
  <si>
    <t>المعامل</t>
  </si>
  <si>
    <t>القيم المرجحة</t>
  </si>
  <si>
    <t>الأرباح المحتجزة</t>
  </si>
  <si>
    <t xml:space="preserve">المدخلات </t>
  </si>
  <si>
    <t>اذا كانت قيمة Z - Score  اكبر من 2.99</t>
  </si>
  <si>
    <t xml:space="preserve">فشل </t>
  </si>
  <si>
    <t>اذا كانت قيمة Z - Score اقل من 1.81</t>
  </si>
  <si>
    <t>اذا كانت قيمة Z - Score  اكبر من 1.81 واقل من 2.99</t>
  </si>
  <si>
    <t>اذا كانت مجموع القيم Z</t>
  </si>
  <si>
    <t>النتيجة</t>
  </si>
  <si>
    <t>نموذج التمان (Altman) للتنبؤ بالفشل او التعثر المالى للشركات</t>
  </si>
  <si>
    <t xml:space="preserve">صيغة النموذج </t>
  </si>
  <si>
    <t>املئ البيانات الأولية لعمل التحليل</t>
  </si>
  <si>
    <t>إعداد: علي القضيب | Twitter: aj_alqadeeb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</si>
</sst>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0"/>
      <name val="SST Arabic"/>
      <family val="2"/>
    </font>
    <font>
      <sz val="12"/>
      <color theme="0"/>
      <name val="SST Arabic"/>
      <family val="2"/>
    </font>
    <font>
      <sz val="11"/>
      <color theme="1"/>
      <name val="SST Arabic"/>
      <family val="2"/>
    </font>
    <font>
      <sz val="10"/>
      <color theme="1"/>
      <name val="SST Arabic"/>
      <family val="2"/>
    </font>
    <font>
      <sz val="9"/>
      <color theme="1"/>
      <name val="SST Arabic"/>
      <family val="2"/>
    </font>
    <font>
      <sz val="8"/>
      <color theme="1"/>
      <name val="SST Arabic"/>
      <family val="2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114C93"/>
        <bgColor indexed="64"/>
      </patternFill>
    </fill>
    <fill>
      <patternFill patternType="solid">
        <fgColor rgb="FFF4D590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619FD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horizontal="right" vertical="center" indent="1"/>
    </xf>
    <xf numFmtId="0" fontId="7" fillId="0" borderId="4" xfId="0" applyFont="1" applyBorder="1" applyAlignment="1" applyProtection="1">
      <alignment horizontal="right" vertical="center" indent="1"/>
      <protection locked="0"/>
    </xf>
    <xf numFmtId="0" fontId="6" fillId="4" borderId="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right" vertical="center" indent="1"/>
    </xf>
    <xf numFmtId="0" fontId="7" fillId="0" borderId="11" xfId="0" applyFont="1" applyBorder="1" applyAlignment="1" applyProtection="1">
      <alignment horizontal="right" vertical="center" indent="1"/>
      <protection locked="0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5" borderId="4" xfId="0" applyFont="1" applyFill="1" applyBorder="1" applyAlignment="1">
      <alignment horizontal="right" vertical="center" indent="1"/>
    </xf>
    <xf numFmtId="0" fontId="7" fillId="5" borderId="4" xfId="0" applyFont="1" applyFill="1" applyBorder="1" applyAlignment="1" applyProtection="1">
      <alignment horizontal="right" vertical="center" indent="1"/>
      <protection locked="0"/>
    </xf>
    <xf numFmtId="0" fontId="7" fillId="5" borderId="4" xfId="0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5" fillId="3" borderId="7" xfId="1" applyFont="1" applyFill="1" applyBorder="1" applyAlignment="1" applyProtection="1">
      <alignment horizontal="center" vertical="center"/>
    </xf>
    <xf numFmtId="0" fontId="5" fillId="3" borderId="8" xfId="1" applyFont="1" applyFill="1" applyBorder="1" applyAlignment="1" applyProtection="1">
      <alignment horizontal="center" vertical="center"/>
    </xf>
    <xf numFmtId="0" fontId="5" fillId="3" borderId="9" xfId="1" applyFont="1" applyFill="1" applyBorder="1" applyAlignment="1" applyProtection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4" fillId="6" borderId="2" xfId="1" applyFont="1" applyFill="1" applyBorder="1" applyAlignment="1" applyProtection="1">
      <alignment horizontal="center" vertical="center"/>
    </xf>
    <xf numFmtId="0" fontId="4" fillId="6" borderId="0" xfId="1" applyFont="1" applyFill="1" applyBorder="1" applyAlignment="1" applyProtection="1">
      <alignment horizontal="center" vertical="center"/>
    </xf>
    <xf numFmtId="0" fontId="4" fillId="6" borderId="10" xfId="1" applyFont="1" applyFill="1" applyBorder="1" applyAlignment="1" applyProtection="1">
      <alignment horizontal="center" vertical="center"/>
    </xf>
    <xf numFmtId="0" fontId="4" fillId="6" borderId="1" xfId="1" applyFont="1" applyFill="1" applyBorder="1" applyAlignment="1" applyProtection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2">
    <cellStyle name="ارتباط تشعبي" xfId="1" builtinId="8"/>
    <cellStyle name="عادي" xfId="0" builtinId="0"/>
  </cellStyles>
  <dxfs count="3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93"/>
        </patternFill>
      </fill>
    </dxf>
    <dxf>
      <fill>
        <patternFill>
          <bgColor rgb="FFFF3F3F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3F3F"/>
        </patternFill>
      </fill>
    </dxf>
    <dxf>
      <fill>
        <patternFill>
          <bgColor rgb="FFFFE699"/>
        </patternFill>
      </fill>
    </dxf>
    <dxf>
      <fill>
        <patternFill>
          <bgColor rgb="FF6EE48D"/>
        </patternFill>
      </fill>
    </dxf>
    <dxf>
      <fill>
        <patternFill>
          <bgColor rgb="FFFF6D6D"/>
        </patternFill>
      </fill>
    </dxf>
    <dxf>
      <fill>
        <patternFill>
          <bgColor rgb="FF57E39A"/>
        </patternFill>
      </fill>
    </dxf>
    <dxf>
      <fill>
        <patternFill>
          <bgColor rgb="FFFF7979"/>
        </patternFill>
      </fill>
    </dxf>
    <dxf>
      <fill>
        <patternFill>
          <bgColor theme="7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FFF93"/>
      <color rgb="FFFF3F3F"/>
      <color rgb="FFFF6D6D"/>
      <color rgb="FFFFE699"/>
      <color rgb="FF6EE48D"/>
      <color rgb="FF57E39A"/>
      <color rgb="FF23D377"/>
      <color rgb="FFFF7979"/>
      <color rgb="FFFF7575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1230085</xdr:colOff>
      <xdr:row>14</xdr:row>
      <xdr:rowOff>157843</xdr:rowOff>
    </xdr:from>
    <xdr:to>
      <xdr:col>2</xdr:col>
      <xdr:colOff>2166261</xdr:colOff>
      <xdr:row>19</xdr:row>
      <xdr:rowOff>45582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5810B1E6-467E-4F08-9567-80F31A167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070239" y="3390900"/>
          <a:ext cx="936176" cy="10361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P~1.ADM\AppData\Local\Temp\Rar$DIa0.131\&#1605;&#1603;&#1578;&#1576;&#1577;%20&#1583;&#1608;&#1575;&#1604;%20&#1608;&#1605;&#1593;&#1575;&#1583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قدمة_هامه"/>
      <sheetName val="SUM"/>
      <sheetName val="sumif"/>
      <sheetName val="sumifs"/>
      <sheetName val="ورقة1"/>
      <sheetName val="ورقة2"/>
    </sheetNames>
    <sheetDataSet>
      <sheetData sheetId="0"/>
      <sheetData sheetId="1"/>
      <sheetData sheetId="2"/>
      <sheetData sheetId="3"/>
      <sheetData sheetId="4">
        <row r="2">
          <cell r="B2">
            <v>950</v>
          </cell>
          <cell r="C2">
            <v>0.05</v>
          </cell>
        </row>
        <row r="3">
          <cell r="B3">
            <v>1089</v>
          </cell>
        </row>
        <row r="4">
          <cell r="B4">
            <v>1228</v>
          </cell>
        </row>
        <row r="5">
          <cell r="B5">
            <v>1367</v>
          </cell>
        </row>
        <row r="6">
          <cell r="B6">
            <v>1506</v>
          </cell>
        </row>
        <row r="7">
          <cell r="B7">
            <v>1645</v>
          </cell>
        </row>
        <row r="8">
          <cell r="B8">
            <v>1784</v>
          </cell>
        </row>
        <row r="9">
          <cell r="B9">
            <v>1923</v>
          </cell>
        </row>
        <row r="10">
          <cell r="B10">
            <v>2062</v>
          </cell>
        </row>
        <row r="11">
          <cell r="B11">
            <v>2201</v>
          </cell>
        </row>
        <row r="12">
          <cell r="B12">
            <v>2340</v>
          </cell>
        </row>
        <row r="13">
          <cell r="B13">
            <v>2479</v>
          </cell>
        </row>
        <row r="14">
          <cell r="B14">
            <v>2618</v>
          </cell>
        </row>
        <row r="15">
          <cell r="B15">
            <v>2757</v>
          </cell>
        </row>
        <row r="16">
          <cell r="B16">
            <v>2896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3FDA-427A-40F1-86DD-F44A41803305}">
  <dimension ref="C1:J21"/>
  <sheetViews>
    <sheetView showGridLines="0" rightToLeft="1" tabSelected="1" topLeftCell="B1" workbookViewId="0">
      <selection activeCell="D6" sqref="D6"/>
    </sheetView>
  </sheetViews>
  <sheetFormatPr defaultRowHeight="14.15" x14ac:dyDescent="0.35"/>
  <cols>
    <col min="1" max="2" width="1" style="1" customWidth="1"/>
    <col min="3" max="3" width="32.640625" style="1" customWidth="1"/>
    <col min="4" max="4" width="14.140625" style="1" bestFit="1" customWidth="1"/>
    <col min="5" max="5" width="2.2109375" style="1" customWidth="1"/>
    <col min="6" max="6" width="14.640625" style="1" customWidth="1"/>
    <col min="7" max="7" width="37.5" style="1" customWidth="1"/>
    <col min="8" max="8" width="11.78515625" style="1" bestFit="1" customWidth="1"/>
    <col min="9" max="9" width="9.140625" style="1"/>
    <col min="10" max="10" width="13.42578125" style="1" bestFit="1" customWidth="1"/>
    <col min="11" max="11" width="1" style="1" customWidth="1"/>
    <col min="12" max="16384" width="9.140625" style="1"/>
  </cols>
  <sheetData>
    <row r="1" spans="3:10" ht="6" customHeight="1" x14ac:dyDescent="0.35"/>
    <row r="2" spans="3:10" ht="38.25" customHeight="1" x14ac:dyDescent="0.35">
      <c r="C2" s="31" t="s">
        <v>28</v>
      </c>
      <c r="D2" s="32"/>
      <c r="E2" s="32"/>
      <c r="F2" s="32"/>
      <c r="G2" s="32"/>
      <c r="H2" s="32"/>
      <c r="I2" s="32"/>
      <c r="J2" s="33"/>
    </row>
    <row r="3" spans="3:10" ht="6" customHeight="1" x14ac:dyDescent="0.35">
      <c r="C3" s="34"/>
      <c r="D3" s="35"/>
      <c r="E3" s="35"/>
      <c r="F3" s="35"/>
      <c r="G3" s="35"/>
      <c r="H3" s="35"/>
      <c r="I3" s="35"/>
      <c r="J3" s="36"/>
    </row>
    <row r="4" spans="3:10" ht="22.3" customHeight="1" x14ac:dyDescent="0.35">
      <c r="C4" s="44" t="s">
        <v>21</v>
      </c>
      <c r="D4" s="45"/>
      <c r="E4" s="35"/>
      <c r="F4" s="46" t="s">
        <v>29</v>
      </c>
      <c r="G4" s="47"/>
      <c r="H4" s="47"/>
      <c r="I4" s="47"/>
      <c r="J4" s="47"/>
    </row>
    <row r="5" spans="3:10" ht="18" customHeight="1" x14ac:dyDescent="0.35">
      <c r="C5" s="37" t="s">
        <v>7</v>
      </c>
      <c r="D5" s="9" t="s">
        <v>15</v>
      </c>
      <c r="E5" s="35"/>
      <c r="F5" s="15" t="s">
        <v>16</v>
      </c>
      <c r="G5" s="16"/>
      <c r="H5" s="17" t="s">
        <v>17</v>
      </c>
      <c r="I5" s="17" t="s">
        <v>18</v>
      </c>
      <c r="J5" s="18" t="s">
        <v>19</v>
      </c>
    </row>
    <row r="6" spans="3:10" ht="18" customHeight="1" x14ac:dyDescent="0.35">
      <c r="C6" s="3" t="s">
        <v>9</v>
      </c>
      <c r="D6" s="4">
        <v>0</v>
      </c>
      <c r="E6" s="35"/>
      <c r="F6" s="11" t="s">
        <v>0</v>
      </c>
      <c r="G6" s="12"/>
      <c r="H6" s="21" t="str">
        <f>IFERROR((D6-D8)/D7,"")</f>
        <v/>
      </c>
      <c r="I6" s="14">
        <v>1.2</v>
      </c>
      <c r="J6" s="21" t="str">
        <f>IFERROR(H6*I6,"")</f>
        <v/>
      </c>
    </row>
    <row r="7" spans="3:10" ht="18" customHeight="1" x14ac:dyDescent="0.35">
      <c r="C7" s="27" t="s">
        <v>8</v>
      </c>
      <c r="D7" s="26">
        <v>0</v>
      </c>
      <c r="E7" s="35"/>
      <c r="F7" s="23" t="s">
        <v>1</v>
      </c>
      <c r="G7" s="24"/>
      <c r="H7" s="25" t="str">
        <f>IFERROR(D10/D7,"")</f>
        <v/>
      </c>
      <c r="I7" s="26">
        <v>1.4</v>
      </c>
      <c r="J7" s="25" t="str">
        <f>IFERROR(H7*I7,"")</f>
        <v/>
      </c>
    </row>
    <row r="8" spans="3:10" ht="18" customHeight="1" x14ac:dyDescent="0.35">
      <c r="C8" s="13" t="s">
        <v>10</v>
      </c>
      <c r="D8" s="14">
        <v>0</v>
      </c>
      <c r="E8" s="35"/>
      <c r="F8" s="11" t="s">
        <v>2</v>
      </c>
      <c r="G8" s="12"/>
      <c r="H8" s="21" t="str">
        <f>IFERROR(D13/D7,"")</f>
        <v/>
      </c>
      <c r="I8" s="14">
        <v>60</v>
      </c>
      <c r="J8" s="21" t="str">
        <f>IFERROR(H8*I8,"")</f>
        <v/>
      </c>
    </row>
    <row r="9" spans="3:10" ht="18" customHeight="1" x14ac:dyDescent="0.35">
      <c r="C9" s="27" t="s">
        <v>11</v>
      </c>
      <c r="D9" s="26">
        <v>0</v>
      </c>
      <c r="E9" s="35"/>
      <c r="F9" s="23" t="s">
        <v>3</v>
      </c>
      <c r="G9" s="24"/>
      <c r="H9" s="25" t="str">
        <f>IFERROR(D11/D9,"")</f>
        <v/>
      </c>
      <c r="I9" s="26">
        <v>0.6</v>
      </c>
      <c r="J9" s="25" t="str">
        <f>IFERROR(H9*I9,"")</f>
        <v/>
      </c>
    </row>
    <row r="10" spans="3:10" ht="18" customHeight="1" x14ac:dyDescent="0.35">
      <c r="C10" s="13" t="s">
        <v>20</v>
      </c>
      <c r="D10" s="14">
        <v>0</v>
      </c>
      <c r="E10" s="35"/>
      <c r="F10" s="7" t="s">
        <v>4</v>
      </c>
      <c r="G10" s="8"/>
      <c r="H10" s="22" t="str">
        <f>IFERROR(D12/D7,"")</f>
        <v/>
      </c>
      <c r="I10" s="4">
        <v>0.999</v>
      </c>
      <c r="J10" s="22" t="str">
        <f>IFERROR(H10*I10,"")</f>
        <v/>
      </c>
    </row>
    <row r="11" spans="3:10" ht="23.15" x14ac:dyDescent="0.35">
      <c r="C11" s="27" t="s">
        <v>12</v>
      </c>
      <c r="D11" s="26">
        <v>0</v>
      </c>
      <c r="E11" s="35"/>
      <c r="F11" s="38"/>
      <c r="G11" s="38"/>
      <c r="H11" s="38"/>
      <c r="I11" s="38"/>
      <c r="J11" s="49">
        <f>SUM(J6:J10)</f>
        <v>0</v>
      </c>
    </row>
    <row r="12" spans="3:10" ht="23.15" x14ac:dyDescent="0.35">
      <c r="C12" s="13" t="s">
        <v>13</v>
      </c>
      <c r="D12" s="14">
        <v>0</v>
      </c>
      <c r="E12" s="35"/>
      <c r="F12" s="35"/>
      <c r="G12" s="35"/>
      <c r="H12" s="35"/>
      <c r="I12" s="35"/>
      <c r="J12" s="36"/>
    </row>
    <row r="13" spans="3:10" ht="23.15" customHeight="1" x14ac:dyDescent="0.35">
      <c r="C13" s="27" t="s">
        <v>14</v>
      </c>
      <c r="D13" s="26">
        <v>0</v>
      </c>
      <c r="E13" s="35"/>
      <c r="F13" s="44" t="s">
        <v>26</v>
      </c>
      <c r="G13" s="45"/>
      <c r="H13" s="45"/>
      <c r="I13" s="45"/>
      <c r="J13" s="45"/>
    </row>
    <row r="14" spans="3:10" ht="4.75" customHeight="1" x14ac:dyDescent="0.35">
      <c r="C14" s="39"/>
      <c r="D14" s="38"/>
      <c r="E14" s="35"/>
      <c r="F14" s="46"/>
      <c r="G14" s="47"/>
      <c r="H14" s="47"/>
      <c r="I14" s="47"/>
      <c r="J14" s="47"/>
    </row>
    <row r="15" spans="3:10" ht="17.600000000000001" customHeight="1" x14ac:dyDescent="0.35">
      <c r="C15" s="19" t="s">
        <v>30</v>
      </c>
      <c r="D15" s="20"/>
      <c r="E15" s="35"/>
      <c r="F15" s="3" t="s">
        <v>5</v>
      </c>
      <c r="G15" s="5" t="s">
        <v>22</v>
      </c>
      <c r="H15" s="6"/>
      <c r="I15" s="5">
        <v>2.99</v>
      </c>
      <c r="J15" s="6"/>
    </row>
    <row r="16" spans="3:10" ht="16.3" customHeight="1" x14ac:dyDescent="0.35">
      <c r="C16" s="34"/>
      <c r="D16" s="35"/>
      <c r="E16" s="35"/>
      <c r="F16" s="27" t="s">
        <v>6</v>
      </c>
      <c r="G16" s="28" t="s">
        <v>25</v>
      </c>
      <c r="H16" s="29"/>
      <c r="I16" s="28">
        <v>1.81</v>
      </c>
      <c r="J16" s="29"/>
    </row>
    <row r="17" spans="3:10" ht="15.45" customHeight="1" x14ac:dyDescent="0.35">
      <c r="C17" s="34"/>
      <c r="D17" s="35"/>
      <c r="E17" s="35"/>
      <c r="F17" s="3" t="s">
        <v>23</v>
      </c>
      <c r="G17" s="5" t="s">
        <v>24</v>
      </c>
      <c r="H17" s="6"/>
      <c r="I17" s="5">
        <v>1.8</v>
      </c>
      <c r="J17" s="6"/>
    </row>
    <row r="18" spans="3:10" ht="15.45" x14ac:dyDescent="0.35">
      <c r="C18" s="34"/>
      <c r="D18" s="35"/>
      <c r="E18" s="35"/>
      <c r="F18" s="35"/>
      <c r="G18" s="35"/>
      <c r="H18" s="35"/>
      <c r="I18" s="2"/>
      <c r="J18" s="36"/>
    </row>
    <row r="19" spans="3:10" ht="25.75" x14ac:dyDescent="0.35">
      <c r="C19" s="40"/>
      <c r="D19" s="41"/>
      <c r="E19" s="41"/>
      <c r="F19" s="10" t="s">
        <v>27</v>
      </c>
      <c r="G19" s="15" t="str">
        <f>IF(J19="فشل "," تتعرض الشركة لخطر الإفلاس ",
IF(J19="رمادى"," تعتبر  الشركة في وضع رمادى وتحتاج الى دراسة تفصيلية ",
IF(J19="امن"," تعتبر الشركة قادرة على الاستمرار "," ")))</f>
        <v xml:space="preserve"> تتعرض الشركة لخطر الإفلاس </v>
      </c>
      <c r="H19" s="16"/>
      <c r="I19" s="48"/>
      <c r="J19" s="50" t="str">
        <f>IFERROR(LOOKUP(J11,{0;1.8;1.81;2.99},{"فشل ";"امن";"رمادى"}),"امن")</f>
        <v xml:space="preserve">فشل </v>
      </c>
    </row>
    <row r="20" spans="3:10" ht="13.5" customHeight="1" x14ac:dyDescent="0.35">
      <c r="C20" s="30"/>
    </row>
    <row r="21" spans="3:10" ht="18.45" customHeight="1" x14ac:dyDescent="0.35">
      <c r="C21" s="42" t="s">
        <v>31</v>
      </c>
      <c r="D21" s="43"/>
      <c r="E21"/>
    </row>
  </sheetData>
  <sheetProtection algorithmName="SHA-512" hashValue="sAp0UgAyjzChtMcHUNpMlcq76ROgyRnSi0rO21F34RaNEFSbByFuefjiDZI0deq+kGd1C7/jTIsYzZnNRsFWIg==" saltValue="nrtx4CtWMiS9ru5Bv5IHhQ==" spinCount="100000" sheet="1" objects="1" scenarios="1"/>
  <mergeCells count="14">
    <mergeCell ref="G19:I19"/>
    <mergeCell ref="C21:D21"/>
    <mergeCell ref="C15:D15"/>
    <mergeCell ref="F13:J14"/>
    <mergeCell ref="I17:J17"/>
    <mergeCell ref="G17:H17"/>
    <mergeCell ref="G15:H15"/>
    <mergeCell ref="G16:H16"/>
    <mergeCell ref="I15:J15"/>
    <mergeCell ref="I16:J16"/>
    <mergeCell ref="F5:G5"/>
    <mergeCell ref="C2:J2"/>
    <mergeCell ref="C4:D4"/>
    <mergeCell ref="F4:J4"/>
  </mergeCells>
  <phoneticPr fontId="1" type="noConversion"/>
  <conditionalFormatting sqref="J11">
    <cfRule type="cellIs" dxfId="30" priority="25" operator="greaterThan">
      <formula>2.99</formula>
    </cfRule>
    <cfRule type="cellIs" dxfId="29" priority="24" operator="greaterThan">
      <formula>2.99</formula>
    </cfRule>
    <cfRule type="cellIs" dxfId="28" priority="23" operator="between">
      <formula>1.81</formula>
      <formula>2.99</formula>
    </cfRule>
    <cfRule type="cellIs" dxfId="27" priority="22" operator="lessThan">
      <formula>1.81</formula>
    </cfRule>
    <cfRule type="cellIs" dxfId="26" priority="21" operator="greaterThan">
      <formula>2.99</formula>
    </cfRule>
    <cfRule type="cellIs" dxfId="25" priority="20" operator="lessThan">
      <formula>1.81</formula>
    </cfRule>
    <cfRule type="cellIs" dxfId="24" priority="19" operator="greaterThan">
      <formula>2.99</formula>
    </cfRule>
    <cfRule type="cellIs" dxfId="23" priority="18" operator="between">
      <formula>1.81</formula>
      <formula>2.99</formula>
    </cfRule>
    <cfRule type="cellIs" dxfId="22" priority="14" operator="lessThan">
      <formula>1.81</formula>
    </cfRule>
    <cfRule type="cellIs" dxfId="21" priority="7" operator="greaterThan">
      <formula>2.99</formula>
    </cfRule>
    <cfRule type="cellIs" dxfId="20" priority="6" operator="between">
      <formula>1.81</formula>
      <formula>2.99</formula>
    </cfRule>
    <cfRule type="cellIs" dxfId="19" priority="5" operator="lessThan">
      <formula>1.81</formula>
    </cfRule>
  </conditionalFormatting>
  <conditionalFormatting sqref="J19">
    <cfRule type="cellIs" dxfId="18" priority="17" operator="lessThan">
      <formula>1</formula>
    </cfRule>
    <cfRule type="containsText" dxfId="17" priority="16" operator="containsText" text="رمادي">
      <formula>NOT(ISERROR(SEARCH("رمادي",J19)))</formula>
    </cfRule>
    <cfRule type="containsText" dxfId="16" priority="15" operator="containsText" text="فشل">
      <formula>NOT(ISERROR(SEARCH("فشل",J19)))</formula>
    </cfRule>
    <cfRule type="containsText" dxfId="15" priority="13" operator="containsText" text="امن">
      <formula>NOT(ISERROR(SEARCH("امن",J19)))</formula>
    </cfRule>
    <cfRule type="containsText" dxfId="14" priority="12" operator="containsText" text="امن">
      <formula>NOT(ISERROR(SEARCH("امن",J19)))</formula>
    </cfRule>
    <cfRule type="containsText" dxfId="13" priority="11" operator="containsText" text="فشل">
      <formula>NOT(ISERROR(SEARCH("فشل",J19)))</formula>
    </cfRule>
    <cfRule type="containsText" dxfId="12" priority="10" operator="containsText" text="رمادي">
      <formula>NOT(ISERROR(SEARCH("رمادي",J19)))</formula>
    </cfRule>
    <cfRule type="containsText" dxfId="11" priority="9" operator="containsText" text="امن">
      <formula>NOT(ISERROR(SEARCH("امن",J19)))</formula>
    </cfRule>
    <cfRule type="containsText" dxfId="10" priority="8" operator="containsText" text="فشل">
      <formula>NOT(ISERROR(SEARCH("فشل",J19)))</formula>
    </cfRule>
    <cfRule type="containsText" dxfId="9" priority="4" operator="containsText" text="رمادى">
      <formula>NOT(ISERROR(SEARCH("رمادى",J19)))</formula>
    </cfRule>
  </conditionalFormatting>
  <conditionalFormatting sqref="G19:I19">
    <cfRule type="containsText" dxfId="8" priority="3" operator="containsText" text="رمادى">
      <formula>NOT(ISERROR(SEARCH("رمادى",G19)))</formula>
    </cfRule>
    <cfRule type="containsText" dxfId="7" priority="2" operator="containsText" text="الاستمرار">
      <formula>NOT(ISERROR(SEARCH("الاستمرار",G19)))</formula>
    </cfRule>
    <cfRule type="containsText" dxfId="6" priority="1" operator="containsText" text="لخطر">
      <formula>NOT(ISERROR(SEARCH("لخطر",G19)))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التمان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.</cp:lastModifiedBy>
  <dcterms:created xsi:type="dcterms:W3CDTF">2015-06-05T18:17:20Z</dcterms:created>
  <dcterms:modified xsi:type="dcterms:W3CDTF">2020-12-13T15:18:40Z</dcterms:modified>
</cp:coreProperties>
</file>