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\\192.168.1.10\Engineering$\10239-FAKEEH HOSP MADINA\5- Fab Drawings\03 Cutting List\01 ACL\01 Excel\ACL-39-Aluminum Brackets -As Per Site request\"/>
    </mc:Choice>
  </mc:AlternateContent>
  <xr:revisionPtr revIDLastSave="0" documentId="13_ncr:1_{FB436921-504E-43F7-B52F-44A34BDD5D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llion&amp;Transom" sheetId="1" r:id="rId1"/>
    <sheet name="Accessories List" sheetId="11" state="hidden" r:id="rId2"/>
  </sheets>
  <definedNames>
    <definedName name="_xlnm._FilterDatabase" localSheetId="0" hidden="1">'Mullion&amp;Transom'!$A$1:$A$68</definedName>
    <definedName name="_xlnm.Print_Area" localSheetId="1">'Accessories List'!$A$1:$I$40</definedName>
    <definedName name="_xlnm.Print_Area" localSheetId="0">'Mullion&amp;Transom'!$A$1:$I$80</definedName>
    <definedName name="_xlnm.Print_Titles" localSheetId="1">'Accessories List'!$7:$8</definedName>
    <definedName name="_xlnm.Print_Titles" localSheetId="0">'Mullion&amp;Transom'!$7:$8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1" l="1"/>
  <c r="C26" i="11" l="1"/>
  <c r="A26" i="11"/>
  <c r="I3" i="1" l="1"/>
  <c r="I3" i="11" s="1"/>
  <c r="I1" i="11"/>
  <c r="C5" i="11"/>
  <c r="E36" i="11"/>
  <c r="E39" i="11"/>
  <c r="E40" i="11" l="1"/>
  <c r="E33" i="11" l="1"/>
  <c r="E26" i="11" l="1"/>
  <c r="E25" i="11"/>
  <c r="E31" i="11" s="1"/>
  <c r="E35" i="11"/>
  <c r="E30" i="11"/>
  <c r="E15" i="11"/>
  <c r="E14" i="11"/>
  <c r="E13" i="11"/>
  <c r="E16" i="11"/>
  <c r="E29" i="11"/>
  <c r="E37" i="11" s="1"/>
  <c r="E10" i="11"/>
  <c r="E24" i="11"/>
  <c r="E17" i="11" s="1"/>
  <c r="E18" i="11" s="1"/>
  <c r="E12" i="11"/>
  <c r="E28" i="11"/>
  <c r="E11" i="11"/>
  <c r="E32" i="11" l="1"/>
  <c r="E34" i="11"/>
  <c r="E27" i="11"/>
</calcChain>
</file>

<file path=xl/sharedStrings.xml><?xml version="1.0" encoding="utf-8"?>
<sst xmlns="http://schemas.openxmlformats.org/spreadsheetml/2006/main" count="161" uniqueCount="100">
  <si>
    <t>ALUMINUM CUTTING LIST</t>
  </si>
  <si>
    <t>Description</t>
  </si>
  <si>
    <t>Die</t>
  </si>
  <si>
    <t>Length</t>
  </si>
  <si>
    <t>Qty.</t>
  </si>
  <si>
    <t>Cutting Angle</t>
  </si>
  <si>
    <t>Remarks</t>
  </si>
  <si>
    <t>PROJECT NAME :</t>
  </si>
  <si>
    <t>PROJECT CODE :</t>
  </si>
  <si>
    <t>ITEM REF. No</t>
  </si>
  <si>
    <t>ACL</t>
  </si>
  <si>
    <t>DATE</t>
  </si>
  <si>
    <t>FINISH</t>
  </si>
  <si>
    <t>PE NAME</t>
  </si>
  <si>
    <t>Ajmal Koya</t>
  </si>
  <si>
    <t xml:space="preserve">Sulaiman Al Habib Hospital  (West- Jeddah) </t>
  </si>
  <si>
    <t>SYSTEM</t>
  </si>
  <si>
    <t>Revision</t>
  </si>
  <si>
    <t>Rev-00</t>
  </si>
  <si>
    <t>Tagging</t>
  </si>
  <si>
    <t>90-90</t>
  </si>
  <si>
    <t>DIN 7981- A4</t>
  </si>
  <si>
    <t>DIN 7982- A4</t>
  </si>
  <si>
    <t>LM</t>
  </si>
  <si>
    <t>Glass Support</t>
  </si>
  <si>
    <t>PVC Nose Adaptor</t>
  </si>
  <si>
    <t>PVC U Channel</t>
  </si>
  <si>
    <t>Unit</t>
  </si>
  <si>
    <t>Pcs</t>
  </si>
  <si>
    <t>Bar</t>
  </si>
  <si>
    <t>L/M</t>
  </si>
  <si>
    <t>PVC-635201</t>
  </si>
  <si>
    <t>PVC-675001</t>
  </si>
  <si>
    <t>TNS-275006</t>
  </si>
  <si>
    <t>PVC End Cap</t>
  </si>
  <si>
    <t>PVC-675002</t>
  </si>
  <si>
    <t>Transom Sealing Gasket</t>
  </si>
  <si>
    <t>TNS-235589</t>
  </si>
  <si>
    <t>SYSTEM-ALUPCO SG60</t>
  </si>
  <si>
    <t>For Aluminum U Chanel</t>
  </si>
  <si>
    <t>For PVC U Chanel</t>
  </si>
  <si>
    <t xml:space="preserve">For Clamp Block </t>
  </si>
  <si>
    <t>For Transom Screw</t>
  </si>
  <si>
    <t>For Transom Cleat</t>
  </si>
  <si>
    <t>For Flat Bar</t>
  </si>
  <si>
    <t>For L angle</t>
  </si>
  <si>
    <t>300mm</t>
  </si>
  <si>
    <t xml:space="preserve">
PH Screw 3.5*13mm(A4)</t>
  </si>
  <si>
    <t>Pan Head Tapping Screw 4.8x16</t>
  </si>
  <si>
    <t xml:space="preserve">Counter Sunk Tapping  Screw-4.2*19
</t>
  </si>
  <si>
    <t xml:space="preserve">Counter Sunk Tapping  Screw-3.5*19
</t>
  </si>
  <si>
    <t>Counter Sunk Tapping  Screw-3.5*38</t>
  </si>
  <si>
    <t xml:space="preserve">Lighting allocation n ot defined.
Actual Qty may be vary </t>
  </si>
  <si>
    <t>Aluminum U Channel
13.1*15*1.3mm thk</t>
  </si>
  <si>
    <t xml:space="preserve">Expansion Joint Moulding EPDM </t>
  </si>
  <si>
    <t>Weather sealant</t>
  </si>
  <si>
    <t>330 ML</t>
  </si>
  <si>
    <t>Catridge</t>
  </si>
  <si>
    <t>Sealing Gasket</t>
  </si>
  <si>
    <t>For water proofing fixation</t>
  </si>
  <si>
    <t>2440mm</t>
  </si>
  <si>
    <t>Pcs.</t>
  </si>
  <si>
    <t>Fischer plug</t>
  </si>
  <si>
    <t xml:space="preserve">3M VHB TAPE 1/2" (110 GF) 0.6mm Thk. </t>
  </si>
  <si>
    <t xml:space="preserve">3M VHB TAPE 1" (060 GF) 0.6mm Thk. </t>
  </si>
  <si>
    <t>Factory</t>
  </si>
  <si>
    <t>Site</t>
  </si>
  <si>
    <t>Delivery</t>
  </si>
  <si>
    <t>1mm Bended Aluminum Sheet</t>
  </si>
  <si>
    <t>Epdm Water proofing Membrane</t>
  </si>
  <si>
    <t>Accessories List To Site</t>
  </si>
  <si>
    <t>Accessories List To Factory</t>
  </si>
  <si>
    <t>Silicone 6x6(8.3)</t>
  </si>
  <si>
    <t>Total Length Of Bottom&amp; 
Top Transom</t>
  </si>
  <si>
    <t>Accessories List To Factory&amp;Site</t>
  </si>
  <si>
    <t>clamp block for corner mullion</t>
  </si>
  <si>
    <t>For Aluminum U Chanel packing
Please Refer to detail-#01</t>
  </si>
  <si>
    <t>Please Refer to detail-#01</t>
  </si>
  <si>
    <t>Please Refer to detail-#02</t>
  </si>
  <si>
    <t>Please Refer to detail-#03</t>
  </si>
  <si>
    <t>Please Refer to detail-#19</t>
  </si>
  <si>
    <t xml:space="preserve">For water proofing fixation 
</t>
  </si>
  <si>
    <t>For Glass support#47005. 
Refer to det-#02</t>
  </si>
  <si>
    <t xml:space="preserve"> </t>
  </si>
  <si>
    <t>ALUPCO SG50</t>
  </si>
  <si>
    <t>EPDM gasket 4mm</t>
  </si>
  <si>
    <t>EPDM gasket 6mm</t>
  </si>
  <si>
    <t>Ajmal</t>
  </si>
  <si>
    <t>Soliman Al Fakeeh Hospital</t>
  </si>
  <si>
    <t>Aluminum Brackets
Front and Left Elevation</t>
  </si>
  <si>
    <t>BR01</t>
  </si>
  <si>
    <t>BR03S</t>
  </si>
  <si>
    <t>Alupco
24553</t>
  </si>
  <si>
    <t>MILL</t>
  </si>
  <si>
    <t>Aluminum Wall Bracket
(With GRC)</t>
  </si>
  <si>
    <t>(Big Bracket)</t>
  </si>
  <si>
    <t>Aluminum Shoe Bracket
(@All Typical Floor)</t>
  </si>
  <si>
    <t>Alupco
32877</t>
  </si>
  <si>
    <t>Typical Shoe Bracket
With Slotted Hole</t>
  </si>
  <si>
    <t>ACL-039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</si>
</sst>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29" x14ac:knownFonts="1">
    <font>
      <sz val="11"/>
      <color theme="1"/>
      <name val="Calibri"/>
      <family val="2"/>
      <scheme val="minor"/>
    </font>
    <font>
      <b/>
      <sz val="18"/>
      <color indexed="8"/>
      <name val="Times New Roman"/>
      <family val="1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2"/>
      <color rgb="FFFF000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6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8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b/>
      <sz val="9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5" borderId="0" applyNumberFormat="0" applyBorder="0" applyAlignment="0" applyProtection="0"/>
  </cellStyleXfs>
  <cellXfs count="7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8" fillId="0" borderId="0" xfId="0" applyFont="1"/>
    <xf numFmtId="0" fontId="18" fillId="2" borderId="0" xfId="0" applyFont="1" applyFill="1"/>
    <xf numFmtId="0" fontId="6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8" fillId="0" borderId="5" xfId="0" applyFont="1" applyBorder="1"/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2" fillId="0" borderId="1" xfId="0" quotePrefix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7" fillId="5" borderId="4" xfId="1" applyFont="1" applyBorder="1" applyAlignment="1" applyProtection="1">
      <alignment horizontal="center" vertical="center"/>
    </xf>
    <xf numFmtId="0" fontId="17" fillId="5" borderId="2" xfId="1" applyFont="1" applyBorder="1" applyAlignment="1" applyProtection="1">
      <alignment horizontal="center" vertical="center"/>
    </xf>
    <xf numFmtId="0" fontId="17" fillId="5" borderId="3" xfId="1" applyFont="1" applyBorder="1" applyAlignment="1" applyProtection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6" fillId="5" borderId="4" xfId="1" applyFont="1" applyBorder="1" applyAlignment="1" applyProtection="1">
      <alignment horizontal="center" vertical="center"/>
    </xf>
    <xf numFmtId="0" fontId="16" fillId="5" borderId="2" xfId="1" applyFont="1" applyBorder="1" applyAlignment="1" applyProtection="1">
      <alignment horizontal="center" vertical="center"/>
    </xf>
    <xf numFmtId="0" fontId="16" fillId="5" borderId="3" xfId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2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1</xdr:rowOff>
    </xdr:from>
    <xdr:to>
      <xdr:col>5</xdr:col>
      <xdr:colOff>838200</xdr:colOff>
      <xdr:row>1</xdr:row>
      <xdr:rowOff>276226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171825" y="1"/>
          <a:ext cx="3200400" cy="590550"/>
        </a:xfrm>
        <a:prstGeom prst="flowChartAlternateProcess">
          <a:avLst/>
        </a:prstGeom>
        <a:noFill/>
        <a:ln w="12700">
          <a:solidFill>
            <a:srgbClr val="376092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0</xdr:row>
          <xdr:rowOff>57150</xdr:rowOff>
        </xdr:from>
        <xdr:to>
          <xdr:col>0</xdr:col>
          <xdr:colOff>1362075</xdr:colOff>
          <xdr:row>1</xdr:row>
          <xdr:rowOff>304800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FF"/>
            </a:solidFill>
            <a:ln>
              <a:noFill/>
            </a:ln>
            <a:extLst>
              <a:ext uri="{91240B29-F687-4F45-9708-019B960494DF}">
                <a14:hiddenLine w="317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0</xdr:rowOff>
    </xdr:from>
    <xdr:to>
      <xdr:col>5</xdr:col>
      <xdr:colOff>838200</xdr:colOff>
      <xdr:row>2</xdr:row>
      <xdr:rowOff>9525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2886075" y="0"/>
          <a:ext cx="3362325" cy="809625"/>
        </a:xfrm>
        <a:prstGeom prst="flowChartAlternateProcess">
          <a:avLst/>
        </a:prstGeom>
        <a:noFill/>
        <a:ln w="12700">
          <a:solidFill>
            <a:srgbClr val="376092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0</xdr:row>
          <xdr:rowOff>66675</xdr:rowOff>
        </xdr:from>
        <xdr:to>
          <xdr:col>1</xdr:col>
          <xdr:colOff>742950</xdr:colOff>
          <xdr:row>1</xdr:row>
          <xdr:rowOff>466725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FF"/>
            </a:solidFill>
            <a:ln>
              <a:noFill/>
            </a:ln>
            <a:extLst>
              <a:ext uri="{91240B29-F687-4F45-9708-019B960494DF}">
                <a14:hiddenLine w="317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I81"/>
  <sheetViews>
    <sheetView tabSelected="1" view="pageBreakPreview" zoomScaleNormal="100" zoomScaleSheetLayoutView="100" workbookViewId="0">
      <selection activeCell="J72" sqref="J72"/>
    </sheetView>
  </sheetViews>
  <sheetFormatPr defaultRowHeight="24.95" customHeight="1" x14ac:dyDescent="0.25"/>
  <cols>
    <col min="1" max="1" width="33.85546875" style="26" customWidth="1"/>
    <col min="2" max="2" width="17.42578125" style="26" customWidth="1"/>
    <col min="3" max="3" width="15.7109375" style="26" customWidth="1"/>
    <col min="4" max="4" width="13" style="26" customWidth="1"/>
    <col min="5" max="5" width="9.7109375" style="26" customWidth="1"/>
    <col min="6" max="6" width="16.7109375" style="26" customWidth="1"/>
    <col min="7" max="7" width="22.42578125" style="26" customWidth="1"/>
    <col min="8" max="8" width="13.28515625" style="26" customWidth="1"/>
    <col min="9" max="9" width="19.7109375" style="26" customWidth="1"/>
    <col min="10" max="10" width="17.85546875" style="26" customWidth="1"/>
    <col min="11" max="16384" width="9.140625" style="26"/>
  </cols>
  <sheetData>
    <row r="1" spans="1:9" ht="24.95" customHeight="1" x14ac:dyDescent="0.25">
      <c r="A1" s="50"/>
      <c r="B1" s="50"/>
      <c r="C1" s="50" t="s">
        <v>0</v>
      </c>
      <c r="D1" s="50"/>
      <c r="E1" s="50"/>
      <c r="F1" s="50"/>
      <c r="G1" s="19"/>
      <c r="H1" s="36" t="s">
        <v>10</v>
      </c>
      <c r="I1" s="38" t="s">
        <v>99</v>
      </c>
    </row>
    <row r="2" spans="1:9" customFormat="1" ht="24.95" hidden="1" customHeight="1" x14ac:dyDescent="0.25">
      <c r="A2" s="51"/>
      <c r="B2" s="51"/>
      <c r="C2" s="51"/>
      <c r="D2" s="51"/>
      <c r="E2" s="51"/>
      <c r="F2" s="51"/>
      <c r="G2" s="12"/>
      <c r="H2" s="37"/>
      <c r="I2" s="39"/>
    </row>
    <row r="3" spans="1:9" ht="24.95" customHeight="1" x14ac:dyDescent="0.25">
      <c r="A3" s="36" t="s">
        <v>7</v>
      </c>
      <c r="B3" s="36"/>
      <c r="C3" s="42" t="s">
        <v>88</v>
      </c>
      <c r="D3" s="42"/>
      <c r="E3" s="42"/>
      <c r="F3" s="42"/>
      <c r="G3" s="20"/>
      <c r="H3" s="21" t="s">
        <v>11</v>
      </c>
      <c r="I3" s="22">
        <f ca="1">TODAY()</f>
        <v>45229</v>
      </c>
    </row>
    <row r="4" spans="1:9" ht="28.5" customHeight="1" x14ac:dyDescent="0.25">
      <c r="A4" s="36" t="s">
        <v>8</v>
      </c>
      <c r="B4" s="36"/>
      <c r="C4" s="42">
        <v>10239</v>
      </c>
      <c r="D4" s="42"/>
      <c r="E4" s="42"/>
      <c r="F4" s="42"/>
      <c r="G4" s="20"/>
      <c r="H4" s="21" t="s">
        <v>12</v>
      </c>
      <c r="I4" s="23" t="s">
        <v>93</v>
      </c>
    </row>
    <row r="5" spans="1:9" ht="28.5" customHeight="1" x14ac:dyDescent="0.25">
      <c r="A5" s="36" t="s">
        <v>9</v>
      </c>
      <c r="B5" s="36"/>
      <c r="C5" s="40" t="s">
        <v>89</v>
      </c>
      <c r="D5" s="42"/>
      <c r="E5" s="42"/>
      <c r="F5" s="42"/>
      <c r="G5" s="20"/>
      <c r="H5" s="21" t="s">
        <v>13</v>
      </c>
      <c r="I5" s="24" t="s">
        <v>87</v>
      </c>
    </row>
    <row r="6" spans="1:9" ht="28.5" customHeight="1" x14ac:dyDescent="0.25">
      <c r="A6" s="21" t="s">
        <v>16</v>
      </c>
      <c r="B6" s="25" t="s">
        <v>84</v>
      </c>
      <c r="C6" s="54"/>
      <c r="D6" s="55"/>
      <c r="E6" s="55"/>
      <c r="F6" s="55"/>
      <c r="G6" s="20"/>
      <c r="H6" s="21" t="s">
        <v>17</v>
      </c>
      <c r="I6" s="24" t="s">
        <v>18</v>
      </c>
    </row>
    <row r="7" spans="1:9" ht="15.75" customHeight="1" x14ac:dyDescent="0.25">
      <c r="A7" s="42" t="s">
        <v>1</v>
      </c>
      <c r="B7" s="42" t="s">
        <v>19</v>
      </c>
      <c r="C7" s="42" t="s">
        <v>2</v>
      </c>
      <c r="D7" s="42" t="s">
        <v>3</v>
      </c>
      <c r="E7" s="42" t="s">
        <v>4</v>
      </c>
      <c r="F7" s="40" t="s">
        <v>5</v>
      </c>
      <c r="G7" s="40" t="s">
        <v>12</v>
      </c>
      <c r="H7" s="42" t="s">
        <v>6</v>
      </c>
      <c r="I7" s="42"/>
    </row>
    <row r="8" spans="1:9" customFormat="1" ht="12" hidden="1" customHeight="1" x14ac:dyDescent="0.25">
      <c r="A8" s="52"/>
      <c r="B8" s="52"/>
      <c r="C8" s="52"/>
      <c r="D8" s="52"/>
      <c r="E8" s="52"/>
      <c r="F8" s="53"/>
      <c r="G8" s="41"/>
      <c r="H8" s="43"/>
      <c r="I8" s="43"/>
    </row>
    <row r="9" spans="1:9" ht="35.1" customHeight="1" x14ac:dyDescent="0.25">
      <c r="A9" s="17" t="s">
        <v>94</v>
      </c>
      <c r="B9" s="17" t="s">
        <v>90</v>
      </c>
      <c r="C9" s="30" t="s">
        <v>92</v>
      </c>
      <c r="D9" s="18">
        <v>180</v>
      </c>
      <c r="E9" s="14">
        <v>110</v>
      </c>
      <c r="F9" s="14" t="s">
        <v>20</v>
      </c>
      <c r="G9" s="28" t="s">
        <v>93</v>
      </c>
      <c r="H9" s="35" t="s">
        <v>95</v>
      </c>
      <c r="I9" s="35"/>
    </row>
    <row r="10" spans="1:9" customFormat="1" ht="23.1" hidden="1" customHeight="1" x14ac:dyDescent="0.25">
      <c r="A10" s="11"/>
      <c r="B10" s="11"/>
      <c r="C10" s="4"/>
      <c r="D10" s="5"/>
      <c r="E10" s="4"/>
      <c r="F10" s="4"/>
      <c r="G10" s="31"/>
      <c r="H10" s="13"/>
      <c r="I10" s="13"/>
    </row>
    <row r="11" spans="1:9" customFormat="1" ht="23.1" hidden="1" customHeight="1" x14ac:dyDescent="0.25">
      <c r="A11" s="11"/>
      <c r="B11" s="11"/>
      <c r="C11" s="4"/>
      <c r="D11" s="5"/>
      <c r="E11" s="4"/>
      <c r="F11" s="4"/>
      <c r="G11" s="31"/>
      <c r="H11" s="13"/>
      <c r="I11" s="13"/>
    </row>
    <row r="12" spans="1:9" customFormat="1" ht="23.1" hidden="1" customHeight="1" x14ac:dyDescent="0.25">
      <c r="A12" s="11"/>
      <c r="B12" s="11"/>
      <c r="C12" s="4"/>
      <c r="D12" s="5"/>
      <c r="E12" s="4"/>
      <c r="F12" s="4"/>
      <c r="G12" s="31"/>
      <c r="H12" s="13"/>
      <c r="I12" s="13"/>
    </row>
    <row r="13" spans="1:9" customFormat="1" ht="23.1" hidden="1" customHeight="1" x14ac:dyDescent="0.25">
      <c r="A13" s="11"/>
      <c r="B13" s="11"/>
      <c r="C13" s="4"/>
      <c r="D13" s="5"/>
      <c r="E13" s="4"/>
      <c r="F13" s="4"/>
      <c r="G13" s="31"/>
      <c r="H13" s="13"/>
      <c r="I13" s="13"/>
    </row>
    <row r="14" spans="1:9" customFormat="1" ht="23.1" hidden="1" customHeight="1" x14ac:dyDescent="0.25">
      <c r="A14" s="11"/>
      <c r="B14" s="11"/>
      <c r="C14" s="4"/>
      <c r="D14" s="5"/>
      <c r="E14" s="4"/>
      <c r="F14" s="4"/>
      <c r="G14" s="31"/>
      <c r="H14" s="13"/>
      <c r="I14" s="13"/>
    </row>
    <row r="15" spans="1:9" customFormat="1" ht="23.1" hidden="1" customHeight="1" x14ac:dyDescent="0.25">
      <c r="A15" s="11"/>
      <c r="B15" s="11"/>
      <c r="C15" s="4"/>
      <c r="D15" s="5"/>
      <c r="E15" s="4"/>
      <c r="F15" s="4"/>
      <c r="G15" s="31"/>
      <c r="H15" s="13"/>
      <c r="I15" s="13"/>
    </row>
    <row r="16" spans="1:9" customFormat="1" ht="23.1" hidden="1" customHeight="1" x14ac:dyDescent="0.25">
      <c r="A16" s="11"/>
      <c r="B16" s="11"/>
      <c r="C16" s="4"/>
      <c r="D16" s="5"/>
      <c r="E16" s="4"/>
      <c r="F16" s="4"/>
      <c r="G16" s="31"/>
      <c r="H16" s="13"/>
      <c r="I16" s="13"/>
    </row>
    <row r="17" spans="1:9" customFormat="1" ht="23.1" hidden="1" customHeight="1" x14ac:dyDescent="0.25">
      <c r="A17" s="11"/>
      <c r="B17" s="11"/>
      <c r="C17" s="4"/>
      <c r="D17" s="5"/>
      <c r="E17" s="4"/>
      <c r="F17" s="4"/>
      <c r="G17" s="31"/>
      <c r="H17" s="13"/>
      <c r="I17" s="13"/>
    </row>
    <row r="18" spans="1:9" customFormat="1" ht="23.1" hidden="1" customHeight="1" x14ac:dyDescent="0.25">
      <c r="A18" s="11"/>
      <c r="B18" s="11"/>
      <c r="C18" s="4"/>
      <c r="D18" s="5"/>
      <c r="E18" s="4"/>
      <c r="F18" s="4"/>
      <c r="G18" s="31"/>
      <c r="H18" s="13"/>
      <c r="I18" s="13"/>
    </row>
    <row r="19" spans="1:9" customFormat="1" ht="23.1" hidden="1" customHeight="1" x14ac:dyDescent="0.25">
      <c r="A19" s="11"/>
      <c r="B19" s="11"/>
      <c r="C19" s="4"/>
      <c r="D19" s="5"/>
      <c r="E19" s="4"/>
      <c r="F19" s="4"/>
      <c r="G19" s="31"/>
      <c r="H19" s="13"/>
      <c r="I19" s="13"/>
    </row>
    <row r="20" spans="1:9" customFormat="1" ht="23.1" hidden="1" customHeight="1" x14ac:dyDescent="0.25">
      <c r="A20" s="11"/>
      <c r="B20" s="11"/>
      <c r="C20" s="4"/>
      <c r="D20" s="5"/>
      <c r="E20" s="4"/>
      <c r="F20" s="4"/>
      <c r="G20" s="31"/>
      <c r="H20" s="13"/>
      <c r="I20" s="13"/>
    </row>
    <row r="21" spans="1:9" customFormat="1" ht="23.1" hidden="1" customHeight="1" x14ac:dyDescent="0.25">
      <c r="A21" s="11"/>
      <c r="B21" s="11"/>
      <c r="C21" s="4"/>
      <c r="D21" s="5"/>
      <c r="E21" s="4"/>
      <c r="F21" s="4"/>
      <c r="G21" s="31"/>
      <c r="H21" s="13"/>
      <c r="I21" s="13"/>
    </row>
    <row r="22" spans="1:9" customFormat="1" ht="23.1" hidden="1" customHeight="1" x14ac:dyDescent="0.25">
      <c r="A22" s="11"/>
      <c r="B22" s="11"/>
      <c r="C22" s="4"/>
      <c r="D22" s="5"/>
      <c r="E22" s="4"/>
      <c r="F22" s="4"/>
      <c r="G22" s="31"/>
      <c r="H22" s="13"/>
      <c r="I22" s="13"/>
    </row>
    <row r="23" spans="1:9" customFormat="1" ht="23.1" hidden="1" customHeight="1" x14ac:dyDescent="0.25">
      <c r="A23" s="11"/>
      <c r="B23" s="11"/>
      <c r="C23" s="4"/>
      <c r="D23" s="5"/>
      <c r="E23" s="4"/>
      <c r="F23" s="4"/>
      <c r="G23" s="31"/>
      <c r="H23" s="13"/>
      <c r="I23" s="13"/>
    </row>
    <row r="24" spans="1:9" customFormat="1" ht="23.1" hidden="1" customHeight="1" x14ac:dyDescent="0.25">
      <c r="A24" s="11"/>
      <c r="B24" s="11"/>
      <c r="C24" s="4"/>
      <c r="D24" s="5"/>
      <c r="E24" s="4"/>
      <c r="F24" s="4"/>
      <c r="G24" s="31"/>
      <c r="H24" s="13"/>
      <c r="I24" s="13"/>
    </row>
    <row r="25" spans="1:9" customFormat="1" ht="23.1" hidden="1" customHeight="1" x14ac:dyDescent="0.25">
      <c r="A25" s="11"/>
      <c r="B25" s="11"/>
      <c r="C25" s="4"/>
      <c r="D25" s="5"/>
      <c r="E25" s="4"/>
      <c r="F25" s="4"/>
      <c r="G25" s="31"/>
      <c r="H25" s="13"/>
      <c r="I25" s="13"/>
    </row>
    <row r="26" spans="1:9" customFormat="1" ht="23.1" hidden="1" customHeight="1" x14ac:dyDescent="0.25">
      <c r="A26" s="11"/>
      <c r="B26" s="11"/>
      <c r="C26" s="4"/>
      <c r="D26" s="5"/>
      <c r="E26" s="4"/>
      <c r="F26" s="4"/>
      <c r="G26" s="31"/>
      <c r="H26" s="13"/>
      <c r="I26" s="13"/>
    </row>
    <row r="27" spans="1:9" customFormat="1" ht="23.1" hidden="1" customHeight="1" x14ac:dyDescent="0.25">
      <c r="A27" s="11"/>
      <c r="B27" s="11"/>
      <c r="C27" s="4"/>
      <c r="D27" s="5"/>
      <c r="E27" s="4"/>
      <c r="F27" s="4"/>
      <c r="G27" s="31"/>
      <c r="H27" s="13"/>
      <c r="I27" s="13"/>
    </row>
    <row r="28" spans="1:9" customFormat="1" ht="23.1" hidden="1" customHeight="1" x14ac:dyDescent="0.25">
      <c r="A28" s="11"/>
      <c r="B28" s="11"/>
      <c r="C28" s="4"/>
      <c r="D28" s="5"/>
      <c r="E28" s="4"/>
      <c r="F28" s="4"/>
      <c r="G28" s="31"/>
      <c r="H28" s="13"/>
      <c r="I28" s="13"/>
    </row>
    <row r="29" spans="1:9" customFormat="1" ht="23.1" hidden="1" customHeight="1" x14ac:dyDescent="0.25">
      <c r="A29" s="11"/>
      <c r="B29" s="11"/>
      <c r="C29" s="4"/>
      <c r="D29" s="5"/>
      <c r="E29" s="4"/>
      <c r="F29" s="4"/>
      <c r="G29" s="31"/>
      <c r="H29" s="13"/>
      <c r="I29" s="13"/>
    </row>
    <row r="30" spans="1:9" customFormat="1" ht="23.1" hidden="1" customHeight="1" x14ac:dyDescent="0.25">
      <c r="A30" s="11"/>
      <c r="B30" s="11"/>
      <c r="C30" s="4"/>
      <c r="D30" s="5"/>
      <c r="E30" s="4"/>
      <c r="F30" s="4"/>
      <c r="G30" s="31"/>
      <c r="H30" s="13"/>
      <c r="I30" s="13"/>
    </row>
    <row r="31" spans="1:9" customFormat="1" ht="23.1" hidden="1" customHeight="1" x14ac:dyDescent="0.25">
      <c r="A31" s="11"/>
      <c r="B31" s="11"/>
      <c r="C31" s="4"/>
      <c r="D31" s="5"/>
      <c r="E31" s="4"/>
      <c r="F31" s="4"/>
      <c r="G31" s="31"/>
      <c r="H31" s="13"/>
      <c r="I31" s="13"/>
    </row>
    <row r="32" spans="1:9" customFormat="1" ht="23.1" hidden="1" customHeight="1" x14ac:dyDescent="0.25">
      <c r="A32" s="11"/>
      <c r="B32" s="11"/>
      <c r="C32" s="4"/>
      <c r="D32" s="5"/>
      <c r="E32" s="4"/>
      <c r="F32" s="4"/>
      <c r="G32" s="31"/>
      <c r="H32" s="13"/>
      <c r="I32" s="13"/>
    </row>
    <row r="33" spans="1:9" customFormat="1" ht="23.1" hidden="1" customHeight="1" x14ac:dyDescent="0.25">
      <c r="A33" s="11"/>
      <c r="B33" s="11"/>
      <c r="C33" s="4"/>
      <c r="D33" s="5"/>
      <c r="E33" s="4"/>
      <c r="F33" s="4"/>
      <c r="G33" s="31"/>
      <c r="H33" s="13"/>
      <c r="I33" s="13"/>
    </row>
    <row r="34" spans="1:9" customFormat="1" ht="23.1" hidden="1" customHeight="1" x14ac:dyDescent="0.25">
      <c r="A34" s="11"/>
      <c r="B34" s="11"/>
      <c r="C34" s="4"/>
      <c r="D34" s="5"/>
      <c r="E34" s="4"/>
      <c r="F34" s="4"/>
      <c r="G34" s="31"/>
      <c r="H34" s="13"/>
      <c r="I34" s="13"/>
    </row>
    <row r="35" spans="1:9" customFormat="1" ht="23.1" hidden="1" customHeight="1" x14ac:dyDescent="0.25">
      <c r="A35" s="11"/>
      <c r="B35" s="11"/>
      <c r="C35" s="4"/>
      <c r="D35" s="5"/>
      <c r="E35" s="4"/>
      <c r="F35" s="4"/>
      <c r="G35" s="31"/>
      <c r="H35" s="13"/>
      <c r="I35" s="13"/>
    </row>
    <row r="36" spans="1:9" customFormat="1" ht="23.1" hidden="1" customHeight="1" x14ac:dyDescent="0.25">
      <c r="A36" s="11"/>
      <c r="B36" s="11"/>
      <c r="C36" s="4"/>
      <c r="D36" s="5"/>
      <c r="E36" s="4"/>
      <c r="F36" s="4"/>
      <c r="G36" s="31"/>
      <c r="H36" s="13"/>
      <c r="I36" s="13"/>
    </row>
    <row r="37" spans="1:9" customFormat="1" ht="23.1" hidden="1" customHeight="1" x14ac:dyDescent="0.25">
      <c r="A37" s="11"/>
      <c r="B37" s="11"/>
      <c r="C37" s="4"/>
      <c r="D37" s="5"/>
      <c r="E37" s="4"/>
      <c r="F37" s="4"/>
      <c r="G37" s="31"/>
      <c r="H37" s="13"/>
      <c r="I37" s="13"/>
    </row>
    <row r="38" spans="1:9" customFormat="1" ht="23.1" hidden="1" customHeight="1" x14ac:dyDescent="0.25">
      <c r="A38" s="11"/>
      <c r="B38" s="11"/>
      <c r="C38" s="4"/>
      <c r="D38" s="5"/>
      <c r="E38" s="4"/>
      <c r="F38" s="4"/>
      <c r="G38" s="31"/>
      <c r="H38" s="13"/>
      <c r="I38" s="13"/>
    </row>
    <row r="39" spans="1:9" customFormat="1" ht="23.1" hidden="1" customHeight="1" x14ac:dyDescent="0.25">
      <c r="A39" s="11"/>
      <c r="B39" s="11"/>
      <c r="C39" s="4"/>
      <c r="D39" s="5"/>
      <c r="E39" s="4"/>
      <c r="F39" s="4"/>
      <c r="G39" s="31"/>
      <c r="H39" s="13"/>
      <c r="I39" s="13"/>
    </row>
    <row r="40" spans="1:9" customFormat="1" ht="23.1" hidden="1" customHeight="1" x14ac:dyDescent="0.25">
      <c r="A40" s="11"/>
      <c r="B40" s="11"/>
      <c r="C40" s="4"/>
      <c r="D40" s="5"/>
      <c r="E40" s="4"/>
      <c r="F40" s="4"/>
      <c r="G40" s="31"/>
      <c r="H40" s="13"/>
      <c r="I40" s="13"/>
    </row>
    <row r="41" spans="1:9" customFormat="1" ht="23.1" hidden="1" customHeight="1" x14ac:dyDescent="0.25">
      <c r="A41" s="11"/>
      <c r="B41" s="11"/>
      <c r="C41" s="4"/>
      <c r="D41" s="5"/>
      <c r="E41" s="4"/>
      <c r="F41" s="4"/>
      <c r="G41" s="31"/>
      <c r="H41" s="13"/>
      <c r="I41" s="13"/>
    </row>
    <row r="42" spans="1:9" customFormat="1" ht="23.1" hidden="1" customHeight="1" x14ac:dyDescent="0.25">
      <c r="A42" s="11"/>
      <c r="B42" s="11"/>
      <c r="C42" s="4"/>
      <c r="D42" s="5"/>
      <c r="E42" s="4"/>
      <c r="F42" s="4"/>
      <c r="G42" s="31"/>
      <c r="H42" s="13"/>
      <c r="I42" s="13"/>
    </row>
    <row r="43" spans="1:9" customFormat="1" ht="23.1" hidden="1" customHeight="1" x14ac:dyDescent="0.25">
      <c r="A43" s="11"/>
      <c r="B43" s="11"/>
      <c r="C43" s="4"/>
      <c r="D43" s="5"/>
      <c r="E43" s="4"/>
      <c r="F43" s="4"/>
      <c r="G43" s="31"/>
      <c r="H43" s="13"/>
      <c r="I43" s="13"/>
    </row>
    <row r="44" spans="1:9" customFormat="1" ht="23.1" hidden="1" customHeight="1" x14ac:dyDescent="0.25">
      <c r="A44" s="11"/>
      <c r="B44" s="11"/>
      <c r="C44" s="4"/>
      <c r="D44" s="5"/>
      <c r="E44" s="4"/>
      <c r="F44" s="4"/>
      <c r="G44" s="31"/>
      <c r="H44" s="13"/>
      <c r="I44" s="13"/>
    </row>
    <row r="45" spans="1:9" customFormat="1" ht="23.1" hidden="1" customHeight="1" x14ac:dyDescent="0.25">
      <c r="A45" s="11"/>
      <c r="B45" s="11"/>
      <c r="C45" s="4"/>
      <c r="D45" s="5"/>
      <c r="E45" s="4"/>
      <c r="F45" s="4"/>
      <c r="G45" s="31"/>
      <c r="H45" s="13"/>
      <c r="I45" s="13"/>
    </row>
    <row r="46" spans="1:9" customFormat="1" ht="23.1" hidden="1" customHeight="1" x14ac:dyDescent="0.25">
      <c r="A46" s="11"/>
      <c r="B46" s="11"/>
      <c r="C46" s="4"/>
      <c r="D46" s="5"/>
      <c r="E46" s="4"/>
      <c r="F46" s="4"/>
      <c r="G46" s="31"/>
      <c r="H46" s="13"/>
      <c r="I46" s="13"/>
    </row>
    <row r="47" spans="1:9" customFormat="1" ht="23.1" hidden="1" customHeight="1" x14ac:dyDescent="0.25">
      <c r="A47" s="11"/>
      <c r="B47" s="11"/>
      <c r="C47" s="4"/>
      <c r="D47" s="5"/>
      <c r="E47" s="4"/>
      <c r="F47" s="4"/>
      <c r="G47" s="31"/>
      <c r="H47" s="13"/>
      <c r="I47" s="13"/>
    </row>
    <row r="48" spans="1:9" customFormat="1" ht="23.1" hidden="1" customHeight="1" x14ac:dyDescent="0.25">
      <c r="A48" s="11"/>
      <c r="B48" s="11"/>
      <c r="C48" s="4"/>
      <c r="D48" s="5"/>
      <c r="E48" s="4"/>
      <c r="F48" s="4"/>
      <c r="G48" s="31"/>
      <c r="H48" s="13"/>
      <c r="I48" s="13"/>
    </row>
    <row r="49" spans="1:9" customFormat="1" ht="23.1" hidden="1" customHeight="1" x14ac:dyDescent="0.25">
      <c r="A49" s="11"/>
      <c r="B49" s="11"/>
      <c r="C49" s="4"/>
      <c r="D49" s="5"/>
      <c r="E49" s="4"/>
      <c r="F49" s="4"/>
      <c r="G49" s="31"/>
      <c r="H49" s="13"/>
      <c r="I49" s="13"/>
    </row>
    <row r="50" spans="1:9" customFormat="1" ht="23.1" hidden="1" customHeight="1" x14ac:dyDescent="0.25">
      <c r="A50" s="11"/>
      <c r="B50" s="11"/>
      <c r="C50" s="4"/>
      <c r="D50" s="5"/>
      <c r="E50" s="4"/>
      <c r="F50" s="4"/>
      <c r="G50" s="31"/>
      <c r="H50" s="13"/>
      <c r="I50" s="13"/>
    </row>
    <row r="51" spans="1:9" customFormat="1" ht="23.1" hidden="1" customHeight="1" x14ac:dyDescent="0.25">
      <c r="A51" s="11"/>
      <c r="B51" s="11"/>
      <c r="C51" s="4"/>
      <c r="D51" s="5"/>
      <c r="E51" s="4"/>
      <c r="F51" s="4"/>
      <c r="G51" s="31"/>
      <c r="H51" s="13"/>
      <c r="I51" s="13"/>
    </row>
    <row r="52" spans="1:9" customFormat="1" ht="23.1" hidden="1" customHeight="1" x14ac:dyDescent="0.25">
      <c r="A52" s="11"/>
      <c r="B52" s="11"/>
      <c r="C52" s="4"/>
      <c r="D52" s="5"/>
      <c r="E52" s="4"/>
      <c r="F52" s="4"/>
      <c r="G52" s="31"/>
      <c r="H52" s="13"/>
      <c r="I52" s="13"/>
    </row>
    <row r="53" spans="1:9" customFormat="1" ht="23.1" hidden="1" customHeight="1" x14ac:dyDescent="0.25">
      <c r="A53" s="11"/>
      <c r="B53" s="11"/>
      <c r="C53" s="4"/>
      <c r="D53" s="5"/>
      <c r="E53" s="4"/>
      <c r="F53" s="4"/>
      <c r="G53" s="31"/>
      <c r="H53" s="13"/>
      <c r="I53" s="13"/>
    </row>
    <row r="54" spans="1:9" customFormat="1" ht="23.1" hidden="1" customHeight="1" x14ac:dyDescent="0.25">
      <c r="A54" s="11"/>
      <c r="B54" s="11"/>
      <c r="C54" s="4"/>
      <c r="D54" s="5"/>
      <c r="E54" s="4"/>
      <c r="F54" s="4"/>
      <c r="G54" s="31"/>
      <c r="H54" s="13"/>
      <c r="I54" s="13"/>
    </row>
    <row r="55" spans="1:9" customFormat="1" ht="23.1" hidden="1" customHeight="1" x14ac:dyDescent="0.25">
      <c r="A55" s="11"/>
      <c r="B55" s="11"/>
      <c r="C55" s="4"/>
      <c r="D55" s="5"/>
      <c r="E55" s="4"/>
      <c r="F55" s="4"/>
      <c r="G55" s="31"/>
      <c r="H55" s="13"/>
      <c r="I55" s="13"/>
    </row>
    <row r="56" spans="1:9" customFormat="1" ht="23.1" hidden="1" customHeight="1" x14ac:dyDescent="0.25">
      <c r="A56" s="11"/>
      <c r="B56" s="11"/>
      <c r="C56" s="4"/>
      <c r="D56" s="5"/>
      <c r="E56" s="4"/>
      <c r="F56" s="4"/>
      <c r="G56" s="31"/>
      <c r="H56" s="13"/>
      <c r="I56" s="13"/>
    </row>
    <row r="57" spans="1:9" customFormat="1" ht="23.1" hidden="1" customHeight="1" x14ac:dyDescent="0.25">
      <c r="A57" s="11"/>
      <c r="B57" s="11"/>
      <c r="C57" s="4"/>
      <c r="D57" s="5"/>
      <c r="E57" s="4"/>
      <c r="F57" s="4"/>
      <c r="G57" s="31"/>
      <c r="H57" s="13"/>
      <c r="I57" s="13"/>
    </row>
    <row r="58" spans="1:9" customFormat="1" ht="23.1" hidden="1" customHeight="1" x14ac:dyDescent="0.25">
      <c r="A58" s="11"/>
      <c r="B58" s="11"/>
      <c r="C58" s="4"/>
      <c r="D58" s="5"/>
      <c r="E58" s="4"/>
      <c r="F58" s="4"/>
      <c r="G58" s="31"/>
      <c r="H58" s="13"/>
      <c r="I58" s="13"/>
    </row>
    <row r="59" spans="1:9" customFormat="1" ht="23.1" hidden="1" customHeight="1" x14ac:dyDescent="0.25">
      <c r="A59" s="11"/>
      <c r="B59" s="11"/>
      <c r="C59" s="4"/>
      <c r="D59" s="5"/>
      <c r="E59" s="4"/>
      <c r="F59" s="4"/>
      <c r="G59" s="31"/>
      <c r="H59" s="13"/>
      <c r="I59" s="13"/>
    </row>
    <row r="60" spans="1:9" customFormat="1" ht="23.1" hidden="1" customHeight="1" x14ac:dyDescent="0.25">
      <c r="A60" s="11"/>
      <c r="B60" s="11"/>
      <c r="C60" s="4"/>
      <c r="D60" s="5"/>
      <c r="E60" s="4"/>
      <c r="F60" s="4"/>
      <c r="G60" s="31"/>
      <c r="H60" s="13"/>
      <c r="I60" s="13"/>
    </row>
    <row r="61" spans="1:9" customFormat="1" ht="23.1" hidden="1" customHeight="1" x14ac:dyDescent="0.25">
      <c r="A61" s="11"/>
      <c r="B61" s="11"/>
      <c r="C61" s="4"/>
      <c r="D61" s="5"/>
      <c r="E61" s="4"/>
      <c r="F61" s="4"/>
      <c r="G61" s="31"/>
      <c r="H61" s="13"/>
      <c r="I61" s="13"/>
    </row>
    <row r="62" spans="1:9" customFormat="1" ht="23.1" hidden="1" customHeight="1" x14ac:dyDescent="0.25">
      <c r="A62" s="11"/>
      <c r="B62" s="11"/>
      <c r="C62" s="4"/>
      <c r="D62" s="5"/>
      <c r="E62" s="4"/>
      <c r="F62" s="4"/>
      <c r="G62" s="31"/>
      <c r="H62" s="13"/>
      <c r="I62" s="13"/>
    </row>
    <row r="63" spans="1:9" customFormat="1" ht="23.1" hidden="1" customHeight="1" x14ac:dyDescent="0.25">
      <c r="A63" s="11"/>
      <c r="B63" s="11"/>
      <c r="C63" s="4"/>
      <c r="D63" s="5"/>
      <c r="E63" s="4"/>
      <c r="F63" s="4"/>
      <c r="G63" s="31"/>
      <c r="H63" s="13"/>
      <c r="I63" s="13"/>
    </row>
    <row r="64" spans="1:9" customFormat="1" ht="23.1" hidden="1" customHeight="1" x14ac:dyDescent="0.25">
      <c r="A64" s="11"/>
      <c r="B64" s="11"/>
      <c r="C64" s="4"/>
      <c r="D64" s="5"/>
      <c r="E64" s="4"/>
      <c r="F64" s="4"/>
      <c r="G64" s="31"/>
      <c r="H64" s="13"/>
      <c r="I64" s="13"/>
    </row>
    <row r="65" spans="1:9" customFormat="1" ht="23.1" hidden="1" customHeight="1" x14ac:dyDescent="0.25">
      <c r="A65" s="11"/>
      <c r="B65" s="11"/>
      <c r="C65" s="4"/>
      <c r="D65" s="5"/>
      <c r="E65" s="4"/>
      <c r="F65" s="4"/>
      <c r="G65" s="31"/>
      <c r="H65" s="13"/>
      <c r="I65" s="13"/>
    </row>
    <row r="66" spans="1:9" customFormat="1" ht="23.1" hidden="1" customHeight="1" x14ac:dyDescent="0.25">
      <c r="A66" s="11"/>
      <c r="B66" s="11"/>
      <c r="C66" s="4"/>
      <c r="D66" s="5"/>
      <c r="E66" s="4"/>
      <c r="F66" s="4"/>
      <c r="G66" s="31"/>
      <c r="H66" s="13"/>
      <c r="I66" s="13"/>
    </row>
    <row r="67" spans="1:9" customFormat="1" ht="23.1" hidden="1" customHeight="1" x14ac:dyDescent="0.25">
      <c r="A67" s="11"/>
      <c r="B67" s="11"/>
      <c r="C67" s="4"/>
      <c r="D67" s="5"/>
      <c r="E67" s="4"/>
      <c r="F67" s="4"/>
      <c r="G67" s="31"/>
      <c r="H67" s="13"/>
      <c r="I67" s="13"/>
    </row>
    <row r="68" spans="1:9" customFormat="1" ht="23.1" hidden="1" customHeight="1" x14ac:dyDescent="0.25">
      <c r="A68" s="11"/>
      <c r="B68" s="11"/>
      <c r="C68" s="4"/>
      <c r="D68" s="5"/>
      <c r="E68" s="4"/>
      <c r="F68" s="4"/>
      <c r="G68" s="31"/>
      <c r="H68" s="13"/>
      <c r="I68" s="13"/>
    </row>
    <row r="69" spans="1:9" s="27" customFormat="1" ht="35.1" customHeight="1" x14ac:dyDescent="0.25">
      <c r="A69" s="17" t="s">
        <v>96</v>
      </c>
      <c r="B69" s="17" t="s">
        <v>91</v>
      </c>
      <c r="C69" s="30" t="s">
        <v>97</v>
      </c>
      <c r="D69" s="18">
        <v>130</v>
      </c>
      <c r="E69" s="14">
        <v>30</v>
      </c>
      <c r="F69" s="14" t="s">
        <v>20</v>
      </c>
      <c r="G69" s="28" t="s">
        <v>93</v>
      </c>
      <c r="H69" s="34" t="s">
        <v>98</v>
      </c>
      <c r="I69" s="35"/>
    </row>
    <row r="70" spans="1:9" s="27" customFormat="1" ht="35.1" customHeight="1" x14ac:dyDescent="0.25">
      <c r="A70" s="17"/>
      <c r="B70" s="17"/>
      <c r="C70" s="30"/>
      <c r="D70" s="18"/>
      <c r="E70" s="14"/>
      <c r="F70" s="14"/>
      <c r="G70" s="28"/>
      <c r="H70" s="28"/>
      <c r="I70" s="14"/>
    </row>
    <row r="71" spans="1:9" s="27" customFormat="1" ht="35.1" customHeight="1" x14ac:dyDescent="0.25">
      <c r="A71" s="17"/>
      <c r="B71" s="17"/>
      <c r="C71" s="30"/>
      <c r="D71" s="18"/>
      <c r="E71" s="14"/>
      <c r="F71" s="14"/>
      <c r="G71" s="28"/>
      <c r="H71" s="28"/>
      <c r="I71" s="14"/>
    </row>
    <row r="72" spans="1:9" s="27" customFormat="1" ht="35.1" customHeight="1" x14ac:dyDescent="0.25">
      <c r="A72" s="17"/>
      <c r="B72" s="17"/>
      <c r="C72" s="30"/>
      <c r="D72" s="18"/>
      <c r="E72" s="14"/>
      <c r="F72" s="14"/>
      <c r="G72" s="28"/>
      <c r="H72" s="28"/>
      <c r="I72" s="14"/>
    </row>
    <row r="73" spans="1:9" s="27" customFormat="1" ht="35.1" customHeight="1" x14ac:dyDescent="0.25">
      <c r="A73" s="17"/>
      <c r="B73" s="17"/>
      <c r="C73" s="30"/>
      <c r="D73" s="18"/>
      <c r="E73" s="14"/>
      <c r="F73" s="14"/>
      <c r="G73" s="28"/>
      <c r="H73" s="28"/>
      <c r="I73" s="14"/>
    </row>
    <row r="74" spans="1:9" s="27" customFormat="1" ht="35.1" customHeight="1" x14ac:dyDescent="0.25">
      <c r="A74" s="17"/>
      <c r="B74" s="17"/>
      <c r="C74" s="14"/>
      <c r="D74" s="18"/>
      <c r="E74" s="14"/>
      <c r="F74" s="14"/>
      <c r="G74" s="33"/>
      <c r="H74" s="35"/>
      <c r="I74" s="35"/>
    </row>
    <row r="75" spans="1:9" s="27" customFormat="1" ht="35.1" customHeight="1" x14ac:dyDescent="0.25">
      <c r="A75" s="17"/>
      <c r="B75" s="17"/>
      <c r="C75" s="14"/>
      <c r="D75" s="18"/>
      <c r="E75" s="14"/>
      <c r="F75" s="14"/>
      <c r="G75" s="33"/>
      <c r="H75" s="44"/>
      <c r="I75" s="45"/>
    </row>
    <row r="76" spans="1:9" s="27" customFormat="1" ht="35.1" customHeight="1" x14ac:dyDescent="0.25">
      <c r="A76" s="17"/>
      <c r="B76" s="17"/>
      <c r="C76" s="14"/>
      <c r="D76" s="18"/>
      <c r="E76" s="14"/>
      <c r="F76" s="14"/>
      <c r="G76" s="33"/>
      <c r="H76" s="46"/>
      <c r="I76" s="47"/>
    </row>
    <row r="77" spans="1:9" s="27" customFormat="1" ht="35.1" customHeight="1" x14ac:dyDescent="0.25">
      <c r="A77" s="17"/>
      <c r="B77" s="17"/>
      <c r="C77" s="14"/>
      <c r="D77" s="18"/>
      <c r="E77" s="14"/>
      <c r="F77" s="14"/>
      <c r="G77" s="33"/>
      <c r="H77" s="48"/>
      <c r="I77" s="49"/>
    </row>
    <row r="78" spans="1:9" s="27" customFormat="1" ht="36.75" customHeight="1" x14ac:dyDescent="0.25">
      <c r="A78" s="17"/>
      <c r="B78" s="17"/>
      <c r="C78" s="14"/>
      <c r="D78" s="18"/>
      <c r="E78" s="14"/>
      <c r="F78" s="14"/>
      <c r="G78" s="33"/>
      <c r="H78" s="35"/>
      <c r="I78" s="35"/>
    </row>
    <row r="79" spans="1:9" s="27" customFormat="1" ht="36.75" customHeight="1" x14ac:dyDescent="0.25">
      <c r="A79" s="17"/>
      <c r="B79" s="17"/>
      <c r="C79" s="14"/>
      <c r="D79" s="18"/>
      <c r="E79" s="14"/>
      <c r="F79" s="14"/>
      <c r="G79" s="33"/>
      <c r="H79" s="35"/>
      <c r="I79" s="35"/>
    </row>
    <row r="80" spans="1:9" s="27" customFormat="1" ht="36.75" customHeight="1" x14ac:dyDescent="0.25">
      <c r="A80" s="29"/>
      <c r="B80" s="17"/>
      <c r="C80" s="14"/>
      <c r="D80" s="18"/>
      <c r="E80" s="14"/>
      <c r="F80" s="14"/>
      <c r="G80" s="33"/>
      <c r="H80" s="34"/>
      <c r="I80" s="35"/>
    </row>
    <row r="81" spans="1:9" s="27" customFormat="1" ht="36.75" customHeight="1" x14ac:dyDescent="0.25">
      <c r="A81" s="17"/>
      <c r="B81" s="17"/>
      <c r="C81" s="14"/>
      <c r="D81" s="18"/>
      <c r="E81" s="14"/>
      <c r="F81" s="14"/>
      <c r="G81" s="32"/>
      <c r="H81" s="34"/>
      <c r="I81" s="35"/>
    </row>
  </sheetData>
  <autoFilter ref="A1:A68" xr:uid="{00000000-0001-0000-0100-000000000000}">
    <filterColumn colId="0">
      <customFilters>
        <customFilter operator="notEqual" val=" "/>
      </customFilters>
    </filterColumn>
  </autoFilter>
  <mergeCells count="28">
    <mergeCell ref="H9:I9"/>
    <mergeCell ref="A1:B2"/>
    <mergeCell ref="A3:B3"/>
    <mergeCell ref="A4:B4"/>
    <mergeCell ref="A5:B5"/>
    <mergeCell ref="A7:A8"/>
    <mergeCell ref="B7:B8"/>
    <mergeCell ref="C1:F2"/>
    <mergeCell ref="C3:F3"/>
    <mergeCell ref="C7:C8"/>
    <mergeCell ref="D7:D8"/>
    <mergeCell ref="E7:E8"/>
    <mergeCell ref="F7:F8"/>
    <mergeCell ref="C5:F5"/>
    <mergeCell ref="C6:F6"/>
    <mergeCell ref="C4:F4"/>
    <mergeCell ref="H81:I81"/>
    <mergeCell ref="H1:H2"/>
    <mergeCell ref="I1:I2"/>
    <mergeCell ref="G7:G8"/>
    <mergeCell ref="H7:I8"/>
    <mergeCell ref="H80:I80"/>
    <mergeCell ref="H78:I78"/>
    <mergeCell ref="H79:I79"/>
    <mergeCell ref="H75:I75"/>
    <mergeCell ref="H74:I74"/>
    <mergeCell ref="H76:I77"/>
    <mergeCell ref="H69:I69"/>
  </mergeCells>
  <phoneticPr fontId="10" type="noConversion"/>
  <printOptions horizontalCentered="1"/>
  <pageMargins left="0.25" right="0.25" top="0.75" bottom="0.75" header="0.3" footer="0.3"/>
  <pageSetup paperSize="9" scale="61" orientation="portrait" r:id="rId1"/>
  <headerFooter differentOddEven="1">
    <oddFooter>Page &amp;P of &amp;N</oddFooter>
  </headerFooter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0</xdr:col>
                <xdr:colOff>123825</xdr:colOff>
                <xdr:row>0</xdr:row>
                <xdr:rowOff>57150</xdr:rowOff>
              </from>
              <to>
                <xdr:col>0</xdr:col>
                <xdr:colOff>1362075</xdr:colOff>
                <xdr:row>1</xdr:row>
                <xdr:rowOff>304800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B612-3D40-4A33-9831-1910D76263BB}">
  <sheetPr>
    <pageSetUpPr fitToPage="1"/>
  </sheetPr>
  <dimension ref="A1:S41"/>
  <sheetViews>
    <sheetView view="pageBreakPreview" zoomScale="70" zoomScaleNormal="100" zoomScaleSheetLayoutView="70" workbookViewId="0">
      <selection activeCell="J15" sqref="J15"/>
    </sheetView>
  </sheetViews>
  <sheetFormatPr defaultRowHeight="24.95" customHeight="1" x14ac:dyDescent="0.25"/>
  <cols>
    <col min="1" max="1" width="32.7109375" customWidth="1"/>
    <col min="2" max="2" width="7.5703125" customWidth="1"/>
    <col min="3" max="3" width="15.7109375" customWidth="1"/>
    <col min="4" max="4" width="13" customWidth="1"/>
    <col min="5" max="5" width="12.140625" customWidth="1"/>
    <col min="6" max="7" width="16.7109375" customWidth="1"/>
    <col min="8" max="8" width="13.28515625" customWidth="1"/>
    <col min="9" max="9" width="19.7109375" customWidth="1"/>
  </cols>
  <sheetData>
    <row r="1" spans="1:9" ht="22.5" customHeight="1" x14ac:dyDescent="0.25">
      <c r="A1" s="51"/>
      <c r="B1" s="51"/>
      <c r="C1" s="51" t="s">
        <v>0</v>
      </c>
      <c r="D1" s="51"/>
      <c r="E1" s="51"/>
      <c r="F1" s="51"/>
      <c r="G1" s="12"/>
      <c r="H1" s="37" t="s">
        <v>10</v>
      </c>
      <c r="I1" s="39" t="str">
        <f>'Mullion&amp;Transom'!$I$1</f>
        <v>ACL-039</v>
      </c>
    </row>
    <row r="2" spans="1:9" ht="40.5" customHeight="1" x14ac:dyDescent="0.25">
      <c r="A2" s="51"/>
      <c r="B2" s="51"/>
      <c r="C2" s="51"/>
      <c r="D2" s="51"/>
      <c r="E2" s="51"/>
      <c r="F2" s="51"/>
      <c r="G2" s="12"/>
      <c r="H2" s="37"/>
      <c r="I2" s="39"/>
    </row>
    <row r="3" spans="1:9" ht="28.5" customHeight="1" x14ac:dyDescent="0.25">
      <c r="A3" s="37" t="s">
        <v>7</v>
      </c>
      <c r="B3" s="37"/>
      <c r="C3" s="52" t="s">
        <v>15</v>
      </c>
      <c r="D3" s="52"/>
      <c r="E3" s="52"/>
      <c r="F3" s="52"/>
      <c r="G3" s="6"/>
      <c r="H3" s="2" t="s">
        <v>11</v>
      </c>
      <c r="I3" s="9">
        <f ca="1">'Mullion&amp;Transom'!I3</f>
        <v>45229</v>
      </c>
    </row>
    <row r="4" spans="1:9" ht="28.5" customHeight="1" x14ac:dyDescent="0.25">
      <c r="A4" s="37" t="s">
        <v>8</v>
      </c>
      <c r="B4" s="37"/>
      <c r="C4" s="52">
        <v>10214</v>
      </c>
      <c r="D4" s="52"/>
      <c r="E4" s="52"/>
      <c r="F4" s="52"/>
      <c r="G4" s="6"/>
      <c r="H4" s="2" t="s">
        <v>12</v>
      </c>
      <c r="I4" s="9"/>
    </row>
    <row r="5" spans="1:9" ht="28.5" customHeight="1" x14ac:dyDescent="0.25">
      <c r="A5" s="37" t="s">
        <v>9</v>
      </c>
      <c r="B5" s="37"/>
      <c r="C5" s="52" t="str">
        <f>'Mullion&amp;Transom'!$C$5</f>
        <v>Aluminum Brackets
Front and Left Elevation</v>
      </c>
      <c r="D5" s="52"/>
      <c r="E5" s="52"/>
      <c r="F5" s="52"/>
      <c r="G5" s="6"/>
      <c r="H5" s="2" t="s">
        <v>13</v>
      </c>
      <c r="I5" s="10" t="s">
        <v>14</v>
      </c>
    </row>
    <row r="6" spans="1:9" ht="24.95" customHeight="1" x14ac:dyDescent="0.25">
      <c r="A6" s="37" t="s">
        <v>38</v>
      </c>
      <c r="B6" s="37"/>
      <c r="C6" s="56" t="s">
        <v>74</v>
      </c>
      <c r="D6" s="56"/>
      <c r="E6" s="56"/>
      <c r="F6" s="56"/>
      <c r="G6" s="56"/>
      <c r="H6" s="2" t="s">
        <v>17</v>
      </c>
      <c r="I6" s="10" t="s">
        <v>18</v>
      </c>
    </row>
    <row r="7" spans="1:9" ht="15.75" customHeight="1" x14ac:dyDescent="0.25">
      <c r="A7" s="57" t="s">
        <v>1</v>
      </c>
      <c r="B7" s="57"/>
      <c r="C7" s="57" t="s">
        <v>2</v>
      </c>
      <c r="D7" s="57" t="s">
        <v>3</v>
      </c>
      <c r="E7" s="57" t="s">
        <v>4</v>
      </c>
      <c r="F7" s="57" t="s">
        <v>27</v>
      </c>
      <c r="G7" s="57" t="s">
        <v>67</v>
      </c>
      <c r="H7" s="57" t="s">
        <v>6</v>
      </c>
      <c r="I7" s="57"/>
    </row>
    <row r="8" spans="1:9" ht="15" customHeight="1" x14ac:dyDescent="0.25">
      <c r="A8" s="57"/>
      <c r="B8" s="57"/>
      <c r="C8" s="57"/>
      <c r="D8" s="57"/>
      <c r="E8" s="57"/>
      <c r="F8" s="57"/>
      <c r="G8" s="57"/>
      <c r="H8" s="57"/>
      <c r="I8" s="57"/>
    </row>
    <row r="9" spans="1:9" ht="27" customHeight="1" x14ac:dyDescent="0.25">
      <c r="A9" s="58" t="s">
        <v>71</v>
      </c>
      <c r="B9" s="59"/>
      <c r="C9" s="59"/>
      <c r="D9" s="59"/>
      <c r="E9" s="59"/>
      <c r="F9" s="59"/>
      <c r="G9" s="59"/>
      <c r="H9" s="59"/>
      <c r="I9" s="60"/>
    </row>
    <row r="10" spans="1:9" ht="27.95" customHeight="1" x14ac:dyDescent="0.25">
      <c r="A10" s="61" t="s">
        <v>86</v>
      </c>
      <c r="B10" s="61"/>
      <c r="C10" s="1">
        <v>235545</v>
      </c>
      <c r="D10" s="3"/>
      <c r="E10" s="3" t="e">
        <f>'Mullion&amp;Transom'!#REF!</f>
        <v>#REF!</v>
      </c>
      <c r="F10" s="1" t="s">
        <v>30</v>
      </c>
      <c r="G10" s="1" t="s">
        <v>65</v>
      </c>
      <c r="H10" s="62" t="s">
        <v>77</v>
      </c>
      <c r="I10" s="62"/>
    </row>
    <row r="11" spans="1:9" ht="27.95" customHeight="1" x14ac:dyDescent="0.25">
      <c r="A11" s="61" t="s">
        <v>85</v>
      </c>
      <c r="B11" s="61"/>
      <c r="C11" s="1">
        <v>237583</v>
      </c>
      <c r="D11" s="3"/>
      <c r="E11" s="3" t="e">
        <f>'Mullion&amp;Transom'!#REF!</f>
        <v>#REF!</v>
      </c>
      <c r="F11" s="1" t="s">
        <v>30</v>
      </c>
      <c r="G11" s="1" t="s">
        <v>65</v>
      </c>
      <c r="H11" s="62" t="s">
        <v>78</v>
      </c>
      <c r="I11" s="62"/>
    </row>
    <row r="12" spans="1:9" ht="27.95" customHeight="1" x14ac:dyDescent="0.25">
      <c r="A12" s="61" t="s">
        <v>58</v>
      </c>
      <c r="B12" s="61"/>
      <c r="C12" s="1"/>
      <c r="D12" s="3"/>
      <c r="E12" s="3" t="e">
        <f>'Mullion&amp;Transom'!#REF!</f>
        <v>#REF!</v>
      </c>
      <c r="F12" s="1" t="s">
        <v>30</v>
      </c>
      <c r="G12" s="1" t="s">
        <v>65</v>
      </c>
      <c r="H12" s="62" t="s">
        <v>80</v>
      </c>
      <c r="I12" s="62"/>
    </row>
    <row r="13" spans="1:9" ht="27.95" customHeight="1" x14ac:dyDescent="0.25">
      <c r="A13" s="61" t="s">
        <v>34</v>
      </c>
      <c r="B13" s="61"/>
      <c r="C13" s="1" t="s">
        <v>35</v>
      </c>
      <c r="D13" s="3"/>
      <c r="E13" s="3" t="e">
        <f>#REF!</f>
        <v>#REF!</v>
      </c>
      <c r="F13" s="1" t="s">
        <v>28</v>
      </c>
      <c r="G13" s="1" t="s">
        <v>65</v>
      </c>
      <c r="H13" s="62"/>
      <c r="I13" s="62"/>
    </row>
    <row r="14" spans="1:9" ht="27.95" customHeight="1" x14ac:dyDescent="0.25">
      <c r="A14" s="61" t="s">
        <v>36</v>
      </c>
      <c r="B14" s="61"/>
      <c r="C14" s="1" t="s">
        <v>37</v>
      </c>
      <c r="D14" s="3"/>
      <c r="E14" s="3" t="e">
        <f>#REF!*0.06</f>
        <v>#REF!</v>
      </c>
      <c r="F14" s="1" t="s">
        <v>30</v>
      </c>
      <c r="G14" s="1" t="s">
        <v>65</v>
      </c>
      <c r="H14" s="62" t="s">
        <v>79</v>
      </c>
      <c r="I14" s="62"/>
    </row>
    <row r="15" spans="1:9" ht="27.95" customHeight="1" x14ac:dyDescent="0.25">
      <c r="A15" s="61" t="s">
        <v>48</v>
      </c>
      <c r="B15" s="61"/>
      <c r="C15" s="15" t="s">
        <v>21</v>
      </c>
      <c r="D15" s="3"/>
      <c r="E15" s="3" t="e">
        <f>#REF!*4</f>
        <v>#REF!</v>
      </c>
      <c r="F15" s="1" t="s">
        <v>28</v>
      </c>
      <c r="G15" s="1" t="s">
        <v>65</v>
      </c>
      <c r="H15" s="63" t="s">
        <v>43</v>
      </c>
      <c r="I15" s="63"/>
    </row>
    <row r="16" spans="1:9" ht="27.95" customHeight="1" x14ac:dyDescent="0.25">
      <c r="A16" s="64" t="s">
        <v>47</v>
      </c>
      <c r="B16" s="64"/>
      <c r="C16" s="1"/>
      <c r="D16" s="3"/>
      <c r="E16" s="3" t="e">
        <f>#REF!</f>
        <v>#REF!</v>
      </c>
      <c r="F16" s="1" t="s">
        <v>28</v>
      </c>
      <c r="G16" s="1" t="s">
        <v>65</v>
      </c>
      <c r="H16" s="63" t="s">
        <v>45</v>
      </c>
      <c r="I16" s="63"/>
    </row>
    <row r="17" spans="1:9" ht="27.95" customHeight="1" x14ac:dyDescent="0.25">
      <c r="A17" s="61" t="s">
        <v>63</v>
      </c>
      <c r="B17" s="61"/>
      <c r="C17" s="1"/>
      <c r="D17" s="3"/>
      <c r="E17" s="8" t="e">
        <f>E24*100/1000</f>
        <v>#REF!</v>
      </c>
      <c r="F17" s="1" t="s">
        <v>23</v>
      </c>
      <c r="G17" s="1" t="s">
        <v>65</v>
      </c>
      <c r="H17" s="63" t="s">
        <v>82</v>
      </c>
      <c r="I17" s="63"/>
    </row>
    <row r="18" spans="1:9" ht="27.95" customHeight="1" x14ac:dyDescent="0.25">
      <c r="A18" s="61" t="s">
        <v>64</v>
      </c>
      <c r="B18" s="61"/>
      <c r="C18" s="1"/>
      <c r="D18" s="3"/>
      <c r="E18" s="8" t="e">
        <f>E17/2</f>
        <v>#REF!</v>
      </c>
      <c r="F18" s="1" t="s">
        <v>23</v>
      </c>
      <c r="G18" s="1" t="s">
        <v>65</v>
      </c>
      <c r="H18" s="63" t="s">
        <v>82</v>
      </c>
      <c r="I18" s="63"/>
    </row>
    <row r="21" spans="1:9" ht="27" customHeight="1" x14ac:dyDescent="0.25">
      <c r="A21" s="65" t="s">
        <v>70</v>
      </c>
      <c r="B21" s="66"/>
      <c r="C21" s="66"/>
      <c r="D21" s="66"/>
      <c r="E21" s="66"/>
      <c r="F21" s="66"/>
      <c r="G21" s="66"/>
      <c r="H21" s="66"/>
      <c r="I21" s="67"/>
    </row>
    <row r="22" spans="1:9" ht="21.75" customHeight="1" x14ac:dyDescent="0.25">
      <c r="A22" s="57" t="s">
        <v>1</v>
      </c>
      <c r="B22" s="57"/>
      <c r="C22" s="57" t="s">
        <v>2</v>
      </c>
      <c r="D22" s="57" t="s">
        <v>3</v>
      </c>
      <c r="E22" s="57" t="s">
        <v>4</v>
      </c>
      <c r="F22" s="57" t="s">
        <v>27</v>
      </c>
      <c r="G22" s="57" t="s">
        <v>67</v>
      </c>
      <c r="H22" s="57" t="s">
        <v>6</v>
      </c>
      <c r="I22" s="57"/>
    </row>
    <row r="23" spans="1:9" ht="9" customHeight="1" x14ac:dyDescent="0.25">
      <c r="A23" s="57"/>
      <c r="B23" s="57"/>
      <c r="C23" s="57"/>
      <c r="D23" s="57"/>
      <c r="E23" s="57"/>
      <c r="F23" s="57"/>
      <c r="G23" s="57"/>
      <c r="H23" s="57"/>
      <c r="I23" s="57"/>
    </row>
    <row r="24" spans="1:9" ht="27.95" customHeight="1" x14ac:dyDescent="0.25">
      <c r="A24" s="61" t="s">
        <v>24</v>
      </c>
      <c r="B24" s="61"/>
      <c r="C24" s="1">
        <v>47005</v>
      </c>
      <c r="D24" s="3"/>
      <c r="E24" s="8" t="e">
        <f>'Mullion&amp;Transom'!#REF!</f>
        <v>#REF!</v>
      </c>
      <c r="F24" s="1" t="s">
        <v>28</v>
      </c>
      <c r="G24" s="1" t="s">
        <v>66</v>
      </c>
      <c r="H24" s="63"/>
      <c r="I24" s="63"/>
    </row>
    <row r="25" spans="1:9" ht="27.95" customHeight="1" x14ac:dyDescent="0.25">
      <c r="A25" s="61" t="s">
        <v>75</v>
      </c>
      <c r="B25" s="61"/>
      <c r="C25" s="1">
        <v>47007</v>
      </c>
      <c r="D25" s="3"/>
      <c r="E25" s="8" t="e">
        <f>'Mullion&amp;Transom'!#REF!</f>
        <v>#REF!</v>
      </c>
      <c r="F25" s="1" t="s">
        <v>28</v>
      </c>
      <c r="G25" s="1"/>
      <c r="H25" s="63"/>
      <c r="I25" s="63"/>
    </row>
    <row r="26" spans="1:9" ht="27.95" hidden="1" customHeight="1" x14ac:dyDescent="0.25">
      <c r="A26" s="61" t="e">
        <f>#REF!</f>
        <v>#REF!</v>
      </c>
      <c r="B26" s="61"/>
      <c r="C26" s="1" t="e">
        <f>#REF!</f>
        <v>#REF!</v>
      </c>
      <c r="D26" s="3"/>
      <c r="E26" s="8" t="e">
        <f>#REF!</f>
        <v>#REF!</v>
      </c>
      <c r="F26" s="1" t="s">
        <v>28</v>
      </c>
      <c r="G26" s="1"/>
      <c r="H26" s="63"/>
      <c r="I26" s="63"/>
    </row>
    <row r="27" spans="1:9" ht="27.95" customHeight="1" x14ac:dyDescent="0.25">
      <c r="A27" s="61" t="s">
        <v>25</v>
      </c>
      <c r="B27" s="61"/>
      <c r="C27" s="1" t="s">
        <v>31</v>
      </c>
      <c r="D27" s="3"/>
      <c r="E27" s="8" t="e">
        <f>'Mullion&amp;Transom'!#REF!</f>
        <v>#REF!</v>
      </c>
      <c r="F27" s="1" t="s">
        <v>29</v>
      </c>
      <c r="G27" s="1"/>
      <c r="H27" s="63"/>
      <c r="I27" s="63"/>
    </row>
    <row r="28" spans="1:9" ht="27.95" customHeight="1" x14ac:dyDescent="0.25">
      <c r="A28" s="61" t="s">
        <v>26</v>
      </c>
      <c r="B28" s="61"/>
      <c r="C28" s="1" t="s">
        <v>32</v>
      </c>
      <c r="D28" s="3"/>
      <c r="E28" s="8" t="e">
        <f>'Mullion&amp;Transom'!#REF!</f>
        <v>#REF!</v>
      </c>
      <c r="F28" s="1" t="s">
        <v>29</v>
      </c>
      <c r="G28" s="1"/>
      <c r="H28" s="63" t="s">
        <v>52</v>
      </c>
      <c r="I28" s="63"/>
    </row>
    <row r="29" spans="1:9" ht="27.95" customHeight="1" x14ac:dyDescent="0.25">
      <c r="A29" s="61" t="s">
        <v>83</v>
      </c>
      <c r="B29" s="61"/>
      <c r="C29" s="1" t="s">
        <v>33</v>
      </c>
      <c r="D29" s="3"/>
      <c r="E29" s="8" t="e">
        <f>'Mullion&amp;Transom'!#REF!</f>
        <v>#REF!</v>
      </c>
      <c r="F29" s="1" t="s">
        <v>30</v>
      </c>
      <c r="G29" s="1"/>
      <c r="H29" s="63"/>
      <c r="I29" s="63"/>
    </row>
    <row r="30" spans="1:9" ht="27.95" customHeight="1" x14ac:dyDescent="0.25">
      <c r="A30" s="64" t="s">
        <v>49</v>
      </c>
      <c r="B30" s="64"/>
      <c r="C30" s="15" t="s">
        <v>22</v>
      </c>
      <c r="D30" s="3"/>
      <c r="E30" s="8" t="e">
        <f>#REF!*2</f>
        <v>#REF!</v>
      </c>
      <c r="F30" s="1" t="s">
        <v>28</v>
      </c>
      <c r="G30" s="1"/>
      <c r="H30" s="63" t="s">
        <v>42</v>
      </c>
      <c r="I30" s="63"/>
    </row>
    <row r="31" spans="1:9" ht="27.95" customHeight="1" x14ac:dyDescent="0.25">
      <c r="A31" s="64" t="s">
        <v>50</v>
      </c>
      <c r="B31" s="64"/>
      <c r="C31" s="15" t="s">
        <v>22</v>
      </c>
      <c r="D31" s="3"/>
      <c r="E31" s="8" t="e">
        <f>E25*2</f>
        <v>#REF!</v>
      </c>
      <c r="F31" s="1" t="s">
        <v>28</v>
      </c>
      <c r="G31" s="1"/>
      <c r="H31" s="63" t="s">
        <v>41</v>
      </c>
      <c r="I31" s="63"/>
    </row>
    <row r="32" spans="1:9" ht="27.95" customHeight="1" x14ac:dyDescent="0.25">
      <c r="A32" s="64" t="s">
        <v>51</v>
      </c>
      <c r="B32" s="64"/>
      <c r="C32" s="1" t="s">
        <v>22</v>
      </c>
      <c r="D32" s="3"/>
      <c r="E32" s="8" t="e">
        <f>E28*3000/800</f>
        <v>#REF!</v>
      </c>
      <c r="F32" s="1" t="s">
        <v>28</v>
      </c>
      <c r="G32" s="1"/>
      <c r="H32" s="63" t="s">
        <v>40</v>
      </c>
      <c r="I32" s="63"/>
    </row>
    <row r="33" spans="1:19" ht="27.95" customHeight="1" x14ac:dyDescent="0.25">
      <c r="A33" s="64" t="s">
        <v>50</v>
      </c>
      <c r="B33" s="64"/>
      <c r="C33" s="1" t="s">
        <v>22</v>
      </c>
      <c r="D33" s="3"/>
      <c r="E33" s="8" t="e">
        <f>#REF!</f>
        <v>#REF!</v>
      </c>
      <c r="F33" s="1" t="s">
        <v>28</v>
      </c>
      <c r="G33" s="1"/>
      <c r="H33" s="63" t="s">
        <v>39</v>
      </c>
      <c r="I33" s="63"/>
    </row>
    <row r="34" spans="1:19" ht="27.95" customHeight="1" x14ac:dyDescent="0.25">
      <c r="A34" s="64" t="s">
        <v>53</v>
      </c>
      <c r="B34" s="64"/>
      <c r="C34" s="1">
        <v>67506</v>
      </c>
      <c r="D34" s="3"/>
      <c r="E34" s="8" t="e">
        <f>E28*3000/800</f>
        <v>#REF!</v>
      </c>
      <c r="F34" s="1" t="s">
        <v>28</v>
      </c>
      <c r="G34" s="1"/>
      <c r="H34" s="63" t="s">
        <v>76</v>
      </c>
      <c r="I34" s="63"/>
      <c r="S34" t="s">
        <v>83</v>
      </c>
    </row>
    <row r="35" spans="1:19" ht="27.95" customHeight="1" x14ac:dyDescent="0.25">
      <c r="A35" s="64" t="s">
        <v>47</v>
      </c>
      <c r="B35" s="64"/>
      <c r="C35" s="1"/>
      <c r="D35" s="3"/>
      <c r="E35" s="8" t="e">
        <f>#REF!</f>
        <v>#REF!</v>
      </c>
      <c r="F35" s="1" t="s">
        <v>28</v>
      </c>
      <c r="G35" s="1"/>
      <c r="H35" s="63" t="s">
        <v>44</v>
      </c>
      <c r="I35" s="63"/>
    </row>
    <row r="36" spans="1:19" ht="27.95" customHeight="1" x14ac:dyDescent="0.25">
      <c r="A36" s="64" t="s">
        <v>54</v>
      </c>
      <c r="B36" s="64"/>
      <c r="C36" s="1"/>
      <c r="D36" s="3"/>
      <c r="E36" s="8" t="e">
        <f>#REF!</f>
        <v>#REF!</v>
      </c>
      <c r="F36" s="1" t="s">
        <v>28</v>
      </c>
      <c r="G36" s="1"/>
      <c r="H36" s="63"/>
      <c r="I36" s="63"/>
    </row>
    <row r="37" spans="1:19" ht="27.95" customHeight="1" x14ac:dyDescent="0.25">
      <c r="A37" s="64" t="s">
        <v>55</v>
      </c>
      <c r="B37" s="64"/>
      <c r="C37" s="1"/>
      <c r="D37" s="3" t="s">
        <v>56</v>
      </c>
      <c r="E37" s="8" t="e">
        <f>E29/8.3</f>
        <v>#REF!</v>
      </c>
      <c r="F37" s="1" t="s">
        <v>57</v>
      </c>
      <c r="G37" s="1"/>
      <c r="H37" s="63"/>
      <c r="I37" s="63"/>
      <c r="J37" s="68" t="s">
        <v>72</v>
      </c>
      <c r="K37" s="69"/>
    </row>
    <row r="38" spans="1:19" ht="27.95" customHeight="1" x14ac:dyDescent="0.25">
      <c r="A38" s="64" t="s">
        <v>69</v>
      </c>
      <c r="B38" s="64"/>
      <c r="C38" s="1"/>
      <c r="D38" s="3" t="s">
        <v>46</v>
      </c>
      <c r="E38" s="7">
        <f>M38</f>
        <v>27</v>
      </c>
      <c r="F38" s="1" t="s">
        <v>23</v>
      </c>
      <c r="G38" s="1"/>
      <c r="H38" s="63"/>
      <c r="I38" s="63"/>
      <c r="J38" s="70" t="s">
        <v>73</v>
      </c>
      <c r="K38" s="71"/>
      <c r="L38" s="71"/>
      <c r="M38" s="16">
        <v>27</v>
      </c>
    </row>
    <row r="39" spans="1:19" ht="27.95" customHeight="1" x14ac:dyDescent="0.25">
      <c r="A39" s="64" t="s">
        <v>68</v>
      </c>
      <c r="B39" s="64"/>
      <c r="C39" s="1"/>
      <c r="D39" s="3" t="s">
        <v>60</v>
      </c>
      <c r="E39" s="8">
        <f>E38/2.44</f>
        <v>11.065573770491804</v>
      </c>
      <c r="F39" s="1" t="s">
        <v>61</v>
      </c>
      <c r="G39" s="1"/>
      <c r="H39" s="63" t="s">
        <v>81</v>
      </c>
      <c r="I39" s="63"/>
    </row>
    <row r="40" spans="1:19" ht="27.95" customHeight="1" x14ac:dyDescent="0.25">
      <c r="A40" s="64" t="s">
        <v>62</v>
      </c>
      <c r="B40" s="64"/>
      <c r="C40" s="1"/>
      <c r="D40" s="3"/>
      <c r="E40" s="8">
        <f>E38/0.35</f>
        <v>77.142857142857153</v>
      </c>
      <c r="F40" s="1" t="s">
        <v>61</v>
      </c>
      <c r="G40" s="1"/>
      <c r="H40" s="63" t="s">
        <v>59</v>
      </c>
      <c r="I40" s="63"/>
    </row>
    <row r="41" spans="1:19" ht="27.95" customHeight="1" x14ac:dyDescent="0.25">
      <c r="A41" s="64"/>
      <c r="B41" s="64"/>
      <c r="C41" s="1"/>
      <c r="D41" s="3"/>
      <c r="E41" s="8"/>
      <c r="F41" s="1"/>
      <c r="G41" s="1"/>
      <c r="H41" s="63"/>
      <c r="I41" s="63"/>
    </row>
  </sheetData>
  <mergeCells count="84">
    <mergeCell ref="A41:B41"/>
    <mergeCell ref="H41:I41"/>
    <mergeCell ref="A26:B26"/>
    <mergeCell ref="H26:I26"/>
    <mergeCell ref="J37:K37"/>
    <mergeCell ref="J38:L38"/>
    <mergeCell ref="A40:B40"/>
    <mergeCell ref="H37:I37"/>
    <mergeCell ref="H38:I38"/>
    <mergeCell ref="H39:I39"/>
    <mergeCell ref="H40:I40"/>
    <mergeCell ref="H36:I36"/>
    <mergeCell ref="A36:B36"/>
    <mergeCell ref="A37:B37"/>
    <mergeCell ref="A38:B38"/>
    <mergeCell ref="A39:B39"/>
    <mergeCell ref="A35:B35"/>
    <mergeCell ref="A28:B28"/>
    <mergeCell ref="H28:I28"/>
    <mergeCell ref="A29:B29"/>
    <mergeCell ref="H29:I29"/>
    <mergeCell ref="A30:B30"/>
    <mergeCell ref="H30:I30"/>
    <mergeCell ref="A31:B31"/>
    <mergeCell ref="H31:I31"/>
    <mergeCell ref="A32:B32"/>
    <mergeCell ref="A33:B33"/>
    <mergeCell ref="A34:B34"/>
    <mergeCell ref="H32:I32"/>
    <mergeCell ref="H33:I33"/>
    <mergeCell ref="H34:I34"/>
    <mergeCell ref="H35:I35"/>
    <mergeCell ref="A24:B24"/>
    <mergeCell ref="H24:I24"/>
    <mergeCell ref="A25:B25"/>
    <mergeCell ref="H25:I25"/>
    <mergeCell ref="A27:B27"/>
    <mergeCell ref="H27:I27"/>
    <mergeCell ref="A21:I21"/>
    <mergeCell ref="A22:B23"/>
    <mergeCell ref="C22:C23"/>
    <mergeCell ref="D22:D23"/>
    <mergeCell ref="E22:E23"/>
    <mergeCell ref="F22:F23"/>
    <mergeCell ref="G22:G23"/>
    <mergeCell ref="H22:I23"/>
    <mergeCell ref="A17:B17"/>
    <mergeCell ref="H17:I17"/>
    <mergeCell ref="A18:B18"/>
    <mergeCell ref="H18:I18"/>
    <mergeCell ref="A16:B16"/>
    <mergeCell ref="H16:I16"/>
    <mergeCell ref="A13:B13"/>
    <mergeCell ref="H13:I13"/>
    <mergeCell ref="A14:B14"/>
    <mergeCell ref="H14:I14"/>
    <mergeCell ref="A15:B15"/>
    <mergeCell ref="H15:I15"/>
    <mergeCell ref="A11:B11"/>
    <mergeCell ref="H11:I11"/>
    <mergeCell ref="A12:B12"/>
    <mergeCell ref="H12:I12"/>
    <mergeCell ref="A10:B10"/>
    <mergeCell ref="H10:I10"/>
    <mergeCell ref="H7:I8"/>
    <mergeCell ref="A9:I9"/>
    <mergeCell ref="A7:B8"/>
    <mergeCell ref="C7:C8"/>
    <mergeCell ref="D7:D8"/>
    <mergeCell ref="E7:E8"/>
    <mergeCell ref="F7:F8"/>
    <mergeCell ref="G7:G8"/>
    <mergeCell ref="A4:B4"/>
    <mergeCell ref="C4:F4"/>
    <mergeCell ref="A5:B5"/>
    <mergeCell ref="C5:F5"/>
    <mergeCell ref="A6:B6"/>
    <mergeCell ref="C6:G6"/>
    <mergeCell ref="A1:B2"/>
    <mergeCell ref="C1:F2"/>
    <mergeCell ref="H1:H2"/>
    <mergeCell ref="I1:I2"/>
    <mergeCell ref="A3:B3"/>
    <mergeCell ref="C3:F3"/>
  </mergeCells>
  <phoneticPr fontId="10" type="noConversion"/>
  <printOptions horizontalCentered="1"/>
  <pageMargins left="0.25" right="0.25" top="0.75" bottom="0.75" header="0.3" footer="0.3"/>
  <pageSetup paperSize="9" scale="67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13313" r:id="rId4">
          <objectPr defaultSize="0" autoPict="0" r:id="rId5">
            <anchor moveWithCells="1" sizeWithCells="1">
              <from>
                <xdr:col>0</xdr:col>
                <xdr:colOff>152400</xdr:colOff>
                <xdr:row>0</xdr:row>
                <xdr:rowOff>66675</xdr:rowOff>
              </from>
              <to>
                <xdr:col>1</xdr:col>
                <xdr:colOff>742950</xdr:colOff>
                <xdr:row>1</xdr:row>
                <xdr:rowOff>466725</xdr:rowOff>
              </to>
            </anchor>
          </objectPr>
        </oleObject>
      </mc:Choice>
      <mc:Fallback>
        <oleObject progId="PBrush" shapeId="1331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Mullion&amp;Transom</vt:lpstr>
      <vt:lpstr>Accessories List</vt:lpstr>
      <vt:lpstr>'Accessories List'!Print_Area</vt:lpstr>
      <vt:lpstr>'Mullion&amp;Transom'!Print_Area</vt:lpstr>
      <vt:lpstr>'Accessories List'!Print_Titles</vt:lpstr>
      <vt:lpstr>'Mullion&amp;Transom'!Print_Titles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Ajmal Koya</cp:lastModifiedBy>
  <cp:lastPrinted>2023-10-30T05:07:47Z</cp:lastPrinted>
  <dcterms:created xsi:type="dcterms:W3CDTF">2022-03-23T11:46:34Z</dcterms:created>
  <dcterms:modified xsi:type="dcterms:W3CDTF">2023-10-30T05:07:48Z</dcterms:modified>
</cp:coreProperties>
</file>