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E42E95A9-93FB-40F8-87FA-950F95F80ACE}" xr6:coauthVersionLast="47" xr6:coauthVersionMax="47" xr10:uidLastSave="{00000000-0000-0000-0000-000000000000}"/>
  <bookViews>
    <workbookView xWindow="-120" yWindow="-120" windowWidth="29040" windowHeight="15840" xr2:uid="{A110CBC9-E682-4327-BE4E-4895F61E2834}"/>
  </bookViews>
  <sheets>
    <sheet name="Sales" sheetId="2" r:id="rId1"/>
    <sheet name="Cost" sheetId="1" r:id="rId2"/>
  </sheets>
  <definedNames>
    <definedName name="_xlnm.Print_Area" localSheetId="1">Cost!$B$2:$E$32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F23" i="1" l="1"/>
  <c r="G23" i="1" s="1"/>
  <c r="E20" i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0" i="1"/>
  <c r="G10" i="1" s="1"/>
  <c r="F12" i="1"/>
  <c r="G12" i="1" s="1"/>
  <c r="F11" i="1"/>
  <c r="G11" i="1" s="1"/>
  <c r="F9" i="1"/>
  <c r="G9" i="1" s="1"/>
  <c r="F8" i="1"/>
  <c r="G8" i="1" s="1"/>
  <c r="F7" i="1"/>
  <c r="E21" i="1" l="1"/>
  <c r="J7" i="1"/>
  <c r="F20" i="1"/>
  <c r="F22" i="1" s="1"/>
  <c r="F26" i="1" s="1"/>
  <c r="G26" i="1" s="1"/>
  <c r="E22" i="1"/>
  <c r="G22" i="1" s="1"/>
  <c r="L13" i="1"/>
  <c r="L7" i="1"/>
  <c r="L14" i="1"/>
  <c r="L15" i="1"/>
  <c r="L8" i="1"/>
  <c r="L16" i="1"/>
  <c r="L9" i="1"/>
  <c r="L17" i="1"/>
  <c r="L11" i="1"/>
  <c r="L18" i="1"/>
  <c r="L12" i="1"/>
  <c r="L19" i="1"/>
  <c r="M8" i="1"/>
  <c r="N8" i="1" s="1"/>
  <c r="L10" i="1"/>
  <c r="L20" i="1"/>
  <c r="G7" i="1"/>
  <c r="G20" i="1" s="1"/>
  <c r="M16" i="1" l="1"/>
  <c r="N16" i="1" s="1"/>
  <c r="M10" i="1"/>
  <c r="N10" i="1" s="1"/>
  <c r="M7" i="1"/>
  <c r="N7" i="1" s="1"/>
  <c r="M17" i="1"/>
  <c r="N17" i="1" s="1"/>
  <c r="L21" i="1"/>
  <c r="M18" i="1"/>
  <c r="N18" i="1" s="1"/>
  <c r="M11" i="1"/>
  <c r="N11" i="1" s="1"/>
  <c r="M14" i="1"/>
  <c r="N14" i="1" s="1"/>
  <c r="M13" i="1"/>
  <c r="N13" i="1" s="1"/>
  <c r="M19" i="1"/>
  <c r="N19" i="1" s="1"/>
  <c r="M12" i="1"/>
  <c r="N12" i="1" s="1"/>
  <c r="M15" i="1"/>
  <c r="N15" i="1" s="1"/>
  <c r="M9" i="1"/>
  <c r="N9" i="1" s="1"/>
  <c r="M20" i="1"/>
  <c r="N20" i="1" s="1"/>
  <c r="O17" i="1" s="1"/>
  <c r="O10" i="1" l="1"/>
  <c r="M21" i="1"/>
  <c r="N21" i="1" s="1"/>
  <c r="O21" i="1" s="1"/>
  <c r="O15" i="1"/>
  <c r="O13" i="1"/>
  <c r="O14" i="1"/>
  <c r="O9" i="1"/>
  <c r="O11" i="1"/>
  <c r="O20" i="1"/>
  <c r="O18" i="1"/>
  <c r="O16" i="1"/>
  <c r="O12" i="1"/>
  <c r="O7" i="1"/>
  <c r="O19" i="1"/>
  <c r="O8" i="1"/>
</calcChain>
</file>

<file path=xl/sharedStrings.xml><?xml version="1.0" encoding="utf-8"?>
<sst xmlns="http://schemas.openxmlformats.org/spreadsheetml/2006/main" count="795" uniqueCount="788">
  <si>
    <t>10259 - Shura Central Hotel 1 - Aluminum &amp; Glazing Construction Package</t>
  </si>
  <si>
    <t>ALUSYS/EST/0000-23</t>
  </si>
  <si>
    <t>MATERIAL COST &amp; LABOR COST - MAIN SUMMARY</t>
  </si>
  <si>
    <t>DESCRIPTION</t>
  </si>
  <si>
    <t>QTY</t>
  </si>
  <si>
    <t>PRICE/UNIT</t>
  </si>
  <si>
    <t>TOTAL</t>
  </si>
  <si>
    <t>ALUMINUM SYSTEM</t>
  </si>
  <si>
    <t>FINISH</t>
  </si>
  <si>
    <t>GLASS</t>
  </si>
  <si>
    <t>SPANDRAL</t>
  </si>
  <si>
    <t>MISC</t>
  </si>
  <si>
    <t>STAINLESS STEEL</t>
  </si>
  <si>
    <t>MANHOUR</t>
  </si>
  <si>
    <t>DOOR HARDWARE</t>
  </si>
  <si>
    <t>ACP</t>
  </si>
  <si>
    <t>SUBFRAME</t>
  </si>
  <si>
    <t>TIMBER</t>
  </si>
  <si>
    <t>LOUVER</t>
  </si>
  <si>
    <t>OTHERS</t>
  </si>
  <si>
    <t>TOTAL OF MATERIAL COST &amp; MAN HRS =</t>
  </si>
  <si>
    <t>RATIO =</t>
  </si>
  <si>
    <t xml:space="preserve">Preambles (Performance bond, Equipment, </t>
  </si>
  <si>
    <t>Accomdation and others)</t>
  </si>
  <si>
    <t>NET TOTAL PRICE</t>
  </si>
  <si>
    <t>1487-23 R5-REDSEA -SHURA HOTEL HC-01.xlsx</t>
  </si>
  <si>
    <t>Item Code</t>
  </si>
  <si>
    <t>Item Name</t>
  </si>
  <si>
    <t>Sum of U-Price</t>
  </si>
  <si>
    <t>Sum of Quantity</t>
  </si>
  <si>
    <t>Sum of Custom</t>
  </si>
  <si>
    <t>Sum of T-Price 3</t>
  </si>
  <si>
    <t>A</t>
  </si>
  <si>
    <t>HC1A001</t>
  </si>
  <si>
    <t>18 x 195mm High overall; with 1 openable sliding panel; Ref.14; to spa</t>
  </si>
  <si>
    <t>HC1A002</t>
  </si>
  <si>
    <t>185 x 37mm High overall; Ref.31</t>
  </si>
  <si>
    <t>HC1A003</t>
  </si>
  <si>
    <t>18x 27mm High overall; Ref.1</t>
  </si>
  <si>
    <t>HC1A004</t>
  </si>
  <si>
    <t>19 x 75mm High; type LV-2; Ref.9A</t>
  </si>
  <si>
    <t>HC1A005</t>
  </si>
  <si>
    <t>225x 27mm High overall; Ref.3 and 3A</t>
  </si>
  <si>
    <t>HC1A006</t>
  </si>
  <si>
    <t>275 x 325mm High overall; Ref.16</t>
  </si>
  <si>
    <t>HC1A007</t>
  </si>
  <si>
    <t>2x 375mm High overall; Ref.1</t>
  </si>
  <si>
    <t>HC1A008</t>
  </si>
  <si>
    <t>3 Panels; 27 x 25 mm high overall; ref. 3</t>
  </si>
  <si>
    <t>HC1A009</t>
  </si>
  <si>
    <t>3 Panels; 4 x 2225mm high overall</t>
  </si>
  <si>
    <t>HC1A010</t>
  </si>
  <si>
    <t>3 x 3mm High</t>
  </si>
  <si>
    <t>HC1A011</t>
  </si>
  <si>
    <t>365 x 61mm High overall; Ref.4</t>
  </si>
  <si>
    <t>HC1A012</t>
  </si>
  <si>
    <t>4 x 3525mm High overall; Ref.12</t>
  </si>
  <si>
    <t>HC1A013</t>
  </si>
  <si>
    <t>400 x 400mm High overall; Ref.8</t>
  </si>
  <si>
    <t>HC1A014</t>
  </si>
  <si>
    <t>435 x 4mm High overall; Ref.7</t>
  </si>
  <si>
    <t>HC1A015</t>
  </si>
  <si>
    <t>49 x 4mm High overall; Ref.1</t>
  </si>
  <si>
    <t>HC1A016</t>
  </si>
  <si>
    <t>493 x 37mm High overall; Ref.1</t>
  </si>
  <si>
    <t>HC1A017</t>
  </si>
  <si>
    <t>686 x 168mm High overall; Ref.1</t>
  </si>
  <si>
    <t>HC1A018</t>
  </si>
  <si>
    <t>72 x 9 mm High overall; Ref.1</t>
  </si>
  <si>
    <t>HC1A019</t>
  </si>
  <si>
    <t>Lorry (3 T) - (Site and Public Highway use)</t>
  </si>
  <si>
    <t>HC1A020</t>
  </si>
  <si>
    <t>Overall size 468 x 3 mm high overall</t>
  </si>
  <si>
    <t>HC1A021</t>
  </si>
  <si>
    <t>Plant Operator</t>
  </si>
  <si>
    <t>HC1A022</t>
  </si>
  <si>
    <t xml:space="preserve">Single leaf; 1 x 225mm high overall; Ref.16; to </t>
  </si>
  <si>
    <t>HC1A023</t>
  </si>
  <si>
    <t>Single leaf; 19 x 3 mm high overall; to MICE</t>
  </si>
  <si>
    <t>B</t>
  </si>
  <si>
    <t>HC1B001</t>
  </si>
  <si>
    <t>1 Panel; 17 x 3mm High overall</t>
  </si>
  <si>
    <t>HC1B002</t>
  </si>
  <si>
    <t>11 x 299mm High; type LV-2; Ref.1A</t>
  </si>
  <si>
    <t>HC1B003</t>
  </si>
  <si>
    <t>12 x 154mm High overall; with 1 openable sliding panel; Ref.14; to towel cabana</t>
  </si>
  <si>
    <t>HC1B004</t>
  </si>
  <si>
    <t>1375 x 8mm High</t>
  </si>
  <si>
    <t>HC1B005</t>
  </si>
  <si>
    <t>1500 x 5200 mm High overall</t>
  </si>
  <si>
    <t>HC1B006</t>
  </si>
  <si>
    <t>22x 27mm High overall; Ref.3 and 3A</t>
  </si>
  <si>
    <t>HC1B007</t>
  </si>
  <si>
    <t>3 Panels; 3 x 25 mm high overall; ref. 4</t>
  </si>
  <si>
    <t>HC1B008</t>
  </si>
  <si>
    <t>35 x 35mm High overall; Ref.9</t>
  </si>
  <si>
    <t>HC1B009</t>
  </si>
  <si>
    <t>57 x 325mm High overall; Ref.17</t>
  </si>
  <si>
    <t>HC1B010</t>
  </si>
  <si>
    <t>Block work Mason</t>
  </si>
  <si>
    <t>HC1B011</t>
  </si>
  <si>
    <t>Double leaf; 155 x 2775 mm high overall</t>
  </si>
  <si>
    <t>HC1B012</t>
  </si>
  <si>
    <t xml:space="preserve">Extra over for 3 panels single sliding door; 4 x </t>
  </si>
  <si>
    <t>HC1B013</t>
  </si>
  <si>
    <t>Extra over for double leaf door; 18 x 24mm high overall; Ref. DRS-37</t>
  </si>
  <si>
    <t>HC1B014</t>
  </si>
  <si>
    <t>Extra over for double leaf door; 185 x 365mm high overall; Ref. DRS-39</t>
  </si>
  <si>
    <t>HC1B015</t>
  </si>
  <si>
    <t>Extra over for double leaf door; 19 x 2445mm high overall; Ref. DRS-39</t>
  </si>
  <si>
    <t>HC1B016</t>
  </si>
  <si>
    <t>Extra over for double leaf door; 215 x 248mm high overall; Ref. DRS-39</t>
  </si>
  <si>
    <t>HC1B017</t>
  </si>
  <si>
    <t>Extra over for double leaf doors; 25 x 25mm high overall; Ref. DRS-33</t>
  </si>
  <si>
    <t>HC1B018</t>
  </si>
  <si>
    <t xml:space="preserve">Extra over for foldable doors; 4 panels of 18 x </t>
  </si>
  <si>
    <t>HC1B019</t>
  </si>
  <si>
    <t>Extra over for single leaf door; 19 x 3mm high overall; Ref. DRS-39</t>
  </si>
  <si>
    <t>HC1B020</t>
  </si>
  <si>
    <t>Extra over for single leaf pivot door; 14 x 37mm high overall; Ref. DRS-35</t>
  </si>
  <si>
    <t>HC1B021</t>
  </si>
  <si>
    <t xml:space="preserve">Rubber Tyred Mobile Crane including sings, etc. </t>
  </si>
  <si>
    <t>HC1B022</t>
  </si>
  <si>
    <t>Single leaf; 122 x 3mm high overall; to Fitness</t>
  </si>
  <si>
    <t>HC1B023</t>
  </si>
  <si>
    <t>Single leaf; 14 x 37mm high</t>
  </si>
  <si>
    <t>C</t>
  </si>
  <si>
    <t>HC1C001</t>
  </si>
  <si>
    <t>1100 x 1500 mm High overall</t>
  </si>
  <si>
    <t>HC1C002</t>
  </si>
  <si>
    <t>15 x 1mm High</t>
  </si>
  <si>
    <t>HC1C003</t>
  </si>
  <si>
    <t>18 x 11mm High overall; with 2 openable sliding panel; Ref.15; to beach bar</t>
  </si>
  <si>
    <t>HC1C004</t>
  </si>
  <si>
    <t>2 Panels; 27 x 3mm high overall</t>
  </si>
  <si>
    <t>HC1C005</t>
  </si>
  <si>
    <t>3 Panels; 45 x 25 mm high overall; ref. 5</t>
  </si>
  <si>
    <t>HC1C006</t>
  </si>
  <si>
    <t>325 x 325mm High overall; Ref.28</t>
  </si>
  <si>
    <t>HC1C007</t>
  </si>
  <si>
    <t>35 x 4mm High overall; Ref.2</t>
  </si>
  <si>
    <t>HC1C008</t>
  </si>
  <si>
    <t>384 x 24mm High; Ref.11</t>
  </si>
  <si>
    <t>HC1C009</t>
  </si>
  <si>
    <t>435 x 25mm High overall; Ref.2</t>
  </si>
  <si>
    <t>HC1C010</t>
  </si>
  <si>
    <t>435 x 4mm High overall; Ref.8</t>
  </si>
  <si>
    <t>HC1C011</t>
  </si>
  <si>
    <t>5 x 5 mm High overall</t>
  </si>
  <si>
    <t>HC1C012</t>
  </si>
  <si>
    <t>515 x 37mm High overall; Ref.2</t>
  </si>
  <si>
    <t>HC1C013</t>
  </si>
  <si>
    <t>52 x 3mm High overall; Ref.13</t>
  </si>
  <si>
    <t>HC1C014</t>
  </si>
  <si>
    <t>59 x 4mm High overall; Ref.33A</t>
  </si>
  <si>
    <t>HC1C015</t>
  </si>
  <si>
    <t>845 x 4mm High overall; Ref.18</t>
  </si>
  <si>
    <t>HC1C016</t>
  </si>
  <si>
    <t>9x 27mm High overall; Ref.2</t>
  </si>
  <si>
    <t>HC1C017</t>
  </si>
  <si>
    <t>Double leaf; 155 x 2825 mm high overall</t>
  </si>
  <si>
    <t>HC1C018</t>
  </si>
  <si>
    <t>Double leaf; 18 x 24mm high overall; to Fitness</t>
  </si>
  <si>
    <t>HC1C019</t>
  </si>
  <si>
    <t>Extra over for double leaf sliding door; 468 x 3mm high overall; Ref. DRS-34</t>
  </si>
  <si>
    <t>HC1C020</t>
  </si>
  <si>
    <t>Single leaf; 175 x 37mm high</t>
  </si>
  <si>
    <t>HC1C021</t>
  </si>
  <si>
    <t>Steelwork Erector</t>
  </si>
  <si>
    <t>HC1C022</t>
  </si>
  <si>
    <t>Welding set, including consumables</t>
  </si>
  <si>
    <t>D</t>
  </si>
  <si>
    <t>HC1D001</t>
  </si>
  <si>
    <t>1215 x 37mm High overall; Ref.3</t>
  </si>
  <si>
    <t>HC1D002</t>
  </si>
  <si>
    <t>16 x 8mm High</t>
  </si>
  <si>
    <t>HC1D003</t>
  </si>
  <si>
    <t>1600 x 3000 mm High overall</t>
  </si>
  <si>
    <t>HC1D004</t>
  </si>
  <si>
    <t>166 x 4mm High overall; Ref.34</t>
  </si>
  <si>
    <t>HC1D005</t>
  </si>
  <si>
    <t>18 x 25mm High overall; compring fixed panels and single leaf door; ref. 1</t>
  </si>
  <si>
    <t>HC1D006</t>
  </si>
  <si>
    <t>18 x 25mm High overall; Ref.2</t>
  </si>
  <si>
    <t>HC1D007</t>
  </si>
  <si>
    <t>2 Panels; 28 x 3mm high overall</t>
  </si>
  <si>
    <t>HC1D008</t>
  </si>
  <si>
    <t>23 x 368mm High overall; Ref.29</t>
  </si>
  <si>
    <t>HC1D009</t>
  </si>
  <si>
    <t>272 x 2mm High; with integrated 18 x 2mm high double leaf panels; Ref.12</t>
  </si>
  <si>
    <t>HC1D010</t>
  </si>
  <si>
    <t>4 x 4mm High overall; Ref.3</t>
  </si>
  <si>
    <t>HC1D011</t>
  </si>
  <si>
    <t>5 x 9 mm High overall</t>
  </si>
  <si>
    <t>HC1D012</t>
  </si>
  <si>
    <t>72 x 11mm High overall; Ref.1</t>
  </si>
  <si>
    <t>HC1D013</t>
  </si>
  <si>
    <t>Crane Operator</t>
  </si>
  <si>
    <t>HC1D014</t>
  </si>
  <si>
    <t>Double leaf; 1625 x 248 mm high overall</t>
  </si>
  <si>
    <t>HC1D015</t>
  </si>
  <si>
    <t>Double leaf; 18 x 3mm high overall; to Fitness</t>
  </si>
  <si>
    <t>HC1D016</t>
  </si>
  <si>
    <t>Extra over for double leaf door; 164 x 255mm high overall; Ref. DRS-39</t>
  </si>
  <si>
    <t>HC1D017</t>
  </si>
  <si>
    <t>HC1D018</t>
  </si>
  <si>
    <t xml:space="preserve">Extra over for foldable doors; 6 panels of 18 x </t>
  </si>
  <si>
    <t>HC1D019</t>
  </si>
  <si>
    <t>Extra over for single sliding door; 17 x 3mm high overall; Ref. DRS-31</t>
  </si>
  <si>
    <t>HC1D020</t>
  </si>
  <si>
    <t>Generating set (25 kVA)</t>
  </si>
  <si>
    <t>HC1D021</t>
  </si>
  <si>
    <t>Single leaf; 18 x 37mm high</t>
  </si>
  <si>
    <t>E</t>
  </si>
  <si>
    <t>HC1E001</t>
  </si>
  <si>
    <t>15 x 3mm High overall; Ref.15</t>
  </si>
  <si>
    <t>HC1E002</t>
  </si>
  <si>
    <t>1800 x 390 mm High overall</t>
  </si>
  <si>
    <t>HC1E003</t>
  </si>
  <si>
    <t>19 x 75mm High; type LV-3; Ref.9</t>
  </si>
  <si>
    <t>HC1E004</t>
  </si>
  <si>
    <t>2 Panels; 192 x 3mm high overall</t>
  </si>
  <si>
    <t>HC1E005</t>
  </si>
  <si>
    <t>2 x 25mm High overall; Ref.6</t>
  </si>
  <si>
    <t>HC1E006</t>
  </si>
  <si>
    <t>23 x 37mm High overall; Ref.3</t>
  </si>
  <si>
    <t>HC1E007</t>
  </si>
  <si>
    <t>25 x 25mm High overall; compring fixed panels and single leaf door; ref. 6</t>
  </si>
  <si>
    <t>HC1E008</t>
  </si>
  <si>
    <t>275 x 2mm High</t>
  </si>
  <si>
    <t>HC1E009</t>
  </si>
  <si>
    <t>375 x 33mm High overall; Ref.2</t>
  </si>
  <si>
    <t>HC1E010</t>
  </si>
  <si>
    <t>395 x 4mm High overall; Ref.4</t>
  </si>
  <si>
    <t>HC1E011</t>
  </si>
  <si>
    <t>4 x 46mm High overall; Ref.9</t>
  </si>
  <si>
    <t>HC1E012</t>
  </si>
  <si>
    <t>54x 27mm High overall; Ref.5</t>
  </si>
  <si>
    <t>HC1E013</t>
  </si>
  <si>
    <t>6 x 4 mm High overall</t>
  </si>
  <si>
    <t>HC1E014</t>
  </si>
  <si>
    <t>735 x 4mm High overall; Ref.35</t>
  </si>
  <si>
    <t>HC1E015</t>
  </si>
  <si>
    <t>Crane Rigger</t>
  </si>
  <si>
    <t>HC1E016</t>
  </si>
  <si>
    <t>Double leaf; 164 x 255 mm high overall</t>
  </si>
  <si>
    <t>HC1E017</t>
  </si>
  <si>
    <t>Double leaf; 18 x 27mm high</t>
  </si>
  <si>
    <t>HC1E018</t>
  </si>
  <si>
    <t xml:space="preserve">Extra over for 3 panels single leaf pivot door; 175 x </t>
  </si>
  <si>
    <t>HC1E019</t>
  </si>
  <si>
    <t>Extra over for double leaf door; 18 x 248mm high overall; Ref. DRS-39</t>
  </si>
  <si>
    <t>HC1E020</t>
  </si>
  <si>
    <t>Power Float</t>
  </si>
  <si>
    <t>HC1E021</t>
  </si>
  <si>
    <t>Single leaf; 1275 x 37mm high overall</t>
  </si>
  <si>
    <t>F</t>
  </si>
  <si>
    <t>HC1F001</t>
  </si>
  <si>
    <t>11 x 229mm High; type LV-3; Ref.1</t>
  </si>
  <si>
    <t>HC1F002</t>
  </si>
  <si>
    <t>18 x 25mm High overall; Ref.6a</t>
  </si>
  <si>
    <t>HC1F003</t>
  </si>
  <si>
    <t>1900 x 400 mm High overall</t>
  </si>
  <si>
    <t>HC1F004</t>
  </si>
  <si>
    <t xml:space="preserve">3 Panels sliding door; 4 x 245mm High overall; </t>
  </si>
  <si>
    <t>HC1F005</t>
  </si>
  <si>
    <t>3 x 25mm High overall; compring fixed panels and single leaf door; ref. 7</t>
  </si>
  <si>
    <t>HC1F006</t>
  </si>
  <si>
    <t>337 x 37mm High overall; Ref.4</t>
  </si>
  <si>
    <t>HC1F007</t>
  </si>
  <si>
    <t>35 x 1185mm High</t>
  </si>
  <si>
    <t>HC1F008</t>
  </si>
  <si>
    <t>35 x 4mm High overall; Ref.16</t>
  </si>
  <si>
    <t>HC1F009</t>
  </si>
  <si>
    <t>39 x 4mm High overall; Ref.5</t>
  </si>
  <si>
    <t>HC1F010</t>
  </si>
  <si>
    <t>4 Panels; 425 x 2525mm high</t>
  </si>
  <si>
    <t>HC1F011</t>
  </si>
  <si>
    <t>525 x 33mm High overall; Ref.21</t>
  </si>
  <si>
    <t>HC1F012</t>
  </si>
  <si>
    <t>59 x 511mm High overall; Ref.2</t>
  </si>
  <si>
    <t>HC1F013</t>
  </si>
  <si>
    <t>75 x 5 mm High overall</t>
  </si>
  <si>
    <t>HC1F014</t>
  </si>
  <si>
    <t>Compressor and Hoses (25CFM)</t>
  </si>
  <si>
    <t>HC1F015</t>
  </si>
  <si>
    <t>Concrete Finisher</t>
  </si>
  <si>
    <t>HC1F016</t>
  </si>
  <si>
    <t>Double leaf; 1785 x 255 mm high overall</t>
  </si>
  <si>
    <t>HC1F017</t>
  </si>
  <si>
    <t>Extra over for double leaf door; 155 x 2825mm high overall; Ref. DRS-39</t>
  </si>
  <si>
    <t>HC1F018</t>
  </si>
  <si>
    <t>HC1F019</t>
  </si>
  <si>
    <t xml:space="preserve">Extra over for foldable doors; 3 panels of 18 x </t>
  </si>
  <si>
    <t>G</t>
  </si>
  <si>
    <t>HC1G001</t>
  </si>
  <si>
    <t>16x 27mm High overall; Ref.5</t>
  </si>
  <si>
    <t>HC1G002</t>
  </si>
  <si>
    <t>18 x 25 mm High overall; ref. 2</t>
  </si>
  <si>
    <t>HC1G003</t>
  </si>
  <si>
    <t xml:space="preserve">2 Panels sliding door and 2 panels fixed; 7 x </t>
  </si>
  <si>
    <t>HC1G004</t>
  </si>
  <si>
    <t>2 x 4mm High overall; Ref.1</t>
  </si>
  <si>
    <t>HC1G005</t>
  </si>
  <si>
    <t>21 x 37mm High overall; Ref.32</t>
  </si>
  <si>
    <t>HC1G006</t>
  </si>
  <si>
    <t>3 x 325mm High overall; Ref.22</t>
  </si>
  <si>
    <t>HC1G007</t>
  </si>
  <si>
    <t>34 x 4mm High overall; Ref.6</t>
  </si>
  <si>
    <t>HC1G008</t>
  </si>
  <si>
    <t>37 x 37mm High overall; Ref.5</t>
  </si>
  <si>
    <t>HC1G009</t>
  </si>
  <si>
    <t>3975 x 1115mm High</t>
  </si>
  <si>
    <t>HC1G010</t>
  </si>
  <si>
    <t>425 x 3mm High overall; Ref.17</t>
  </si>
  <si>
    <t>HC1G011</t>
  </si>
  <si>
    <t>686 x 138 mm High overall; Ref.1A; to MICE</t>
  </si>
  <si>
    <t>HC1G012</t>
  </si>
  <si>
    <t>9 x 338 mm High overall</t>
  </si>
  <si>
    <t>HC1G013</t>
  </si>
  <si>
    <t>Carpenter</t>
  </si>
  <si>
    <t>HC1G014</t>
  </si>
  <si>
    <t>Double leaf; 18 x 2475 mm high overall</t>
  </si>
  <si>
    <t>HC1G015</t>
  </si>
  <si>
    <t>Extra over for double leaf door; 382 x 218mm high overall; Ref. DRS-39</t>
  </si>
  <si>
    <t>HC1G016</t>
  </si>
  <si>
    <t>Jack Hammer (Compressed Air) with bits</t>
  </si>
  <si>
    <t>H</t>
  </si>
  <si>
    <t>HC1H001</t>
  </si>
  <si>
    <t>15x 4mm High overall; Ref.23</t>
  </si>
  <si>
    <t>HC1H002</t>
  </si>
  <si>
    <t>161 x 4 mm High overall</t>
  </si>
  <si>
    <t>HC1H003</t>
  </si>
  <si>
    <t>2 Panels sliding door; 3 x 25mm High overall; Ref.7</t>
  </si>
  <si>
    <t>HC1H004</t>
  </si>
  <si>
    <t>252 x 33mm High overall; Ref.37</t>
  </si>
  <si>
    <t>HC1H005</t>
  </si>
  <si>
    <t>37 x 61mm High overall; Ref.3</t>
  </si>
  <si>
    <t>HC1H006</t>
  </si>
  <si>
    <t>51 x 4mm High overall; Ref.7</t>
  </si>
  <si>
    <t>HC1H007</t>
  </si>
  <si>
    <t>Double leaf; 18 x 248mm high overall</t>
  </si>
  <si>
    <t>HC1H008</t>
  </si>
  <si>
    <t>Dumper</t>
  </si>
  <si>
    <t>HC1H009</t>
  </si>
  <si>
    <t>Extra over for double leaf door; 2 x 2475mm high overall; Ref. DRS-39</t>
  </si>
  <si>
    <t>HC1H010</t>
  </si>
  <si>
    <t>Extra over for double leaf sliding door; 27 x 3mm high overall; Ref. DRS-31</t>
  </si>
  <si>
    <t>HC1H011</t>
  </si>
  <si>
    <t>Extra over for foldable doors; 8 panels of 18 x 27mm high overall; Ref. DRS-36</t>
  </si>
  <si>
    <t>HC1H012</t>
  </si>
  <si>
    <t xml:space="preserve">Extra over for louvre; 75 x 5mm high overall; Ref. </t>
  </si>
  <si>
    <t>HC1H013</t>
  </si>
  <si>
    <t>Extra over for single leaf pivot door; 18 x 37mm high overall; Ref. DRS-35</t>
  </si>
  <si>
    <t>HC1H014</t>
  </si>
  <si>
    <t>Waterproofer</t>
  </si>
  <si>
    <t>J</t>
  </si>
  <si>
    <t>HC1J001</t>
  </si>
  <si>
    <t>19 x 125 mm High overall</t>
  </si>
  <si>
    <t>HC1J002</t>
  </si>
  <si>
    <t>24 x 325mm High overall; Ref.38</t>
  </si>
  <si>
    <t>HC1J003</t>
  </si>
  <si>
    <t>3325 x 3mm High overall; Ref.18</t>
  </si>
  <si>
    <t>HC1J004</t>
  </si>
  <si>
    <t>398 x 37mm High overall; Ref.6</t>
  </si>
  <si>
    <t>HC1J005</t>
  </si>
  <si>
    <t>425 x 4mm High overall; Ref.11</t>
  </si>
  <si>
    <t>HC1J006</t>
  </si>
  <si>
    <t>44x 2525mm High overall; Ref.2</t>
  </si>
  <si>
    <t>HC1J007</t>
  </si>
  <si>
    <t>Aluminium / Steel Fixer</t>
  </si>
  <si>
    <t>HC1J008</t>
  </si>
  <si>
    <t>Double leaf; 18 x 255 mm high overall</t>
  </si>
  <si>
    <t>HC1J009</t>
  </si>
  <si>
    <t xml:space="preserve">Double leaf; 25 x 27mm high overall; Ref.4; to </t>
  </si>
  <si>
    <t>HC1J010</t>
  </si>
  <si>
    <t>HC1J011</t>
  </si>
  <si>
    <t xml:space="preserve">Extra over for double leaf door; 1825 x 25mm high </t>
  </si>
  <si>
    <t>HC1J012</t>
  </si>
  <si>
    <t>Extra over for single leaf door; 15 x 21mm high overall; Ref. DRS-33</t>
  </si>
  <si>
    <t>HC1J013</t>
  </si>
  <si>
    <t>Tipper Truck 2 m3</t>
  </si>
  <si>
    <t>K</t>
  </si>
  <si>
    <t>HC1K001</t>
  </si>
  <si>
    <t>2 x 75 mm High overall</t>
  </si>
  <si>
    <t>HC1K002</t>
  </si>
  <si>
    <t>67 x 4mm High overall; Ref.24</t>
  </si>
  <si>
    <t>HC1K003</t>
  </si>
  <si>
    <t>8 x 4mm High overall; Ref.8</t>
  </si>
  <si>
    <t>HC1K004</t>
  </si>
  <si>
    <t>Back Hoe Excavator</t>
  </si>
  <si>
    <t>HC1K005</t>
  </si>
  <si>
    <t>Double leaf; 1825 x 248 mm high overall</t>
  </si>
  <si>
    <t>HC1K006</t>
  </si>
  <si>
    <t xml:space="preserve">Double leaf; 232 x 27mm high overall; Ref.7; to </t>
  </si>
  <si>
    <t>HC1K007</t>
  </si>
  <si>
    <t>Extra over for double leaf door; 21 x 2475mm high overall; Ref. DRS-39</t>
  </si>
  <si>
    <t>HC1K008</t>
  </si>
  <si>
    <t>Extra over for double leaf doors; 215 x 2525mm high overall; Ref. DRS-33</t>
  </si>
  <si>
    <t>HC1K009</t>
  </si>
  <si>
    <t>Extra over for double leaf sliding door; 28 x 3mm high overall; Ref. DRS-31</t>
  </si>
  <si>
    <t>HC1K010</t>
  </si>
  <si>
    <t xml:space="preserve">Extra over for louvre; 161 x 4mm high overall; Ref. </t>
  </si>
  <si>
    <t>HC1K011</t>
  </si>
  <si>
    <t>Welder</t>
  </si>
  <si>
    <t>L</t>
  </si>
  <si>
    <t>HC1L001</t>
  </si>
  <si>
    <t>23 x 37mm High overall; Ref.43</t>
  </si>
  <si>
    <t>HC1L002</t>
  </si>
  <si>
    <t>34 x 1 mm High overall</t>
  </si>
  <si>
    <t>HC1L003</t>
  </si>
  <si>
    <t>37 x 4mm High overall; Ref.12</t>
  </si>
  <si>
    <t>HC1L004</t>
  </si>
  <si>
    <t>4 x 4mm High overall; Ref.9</t>
  </si>
  <si>
    <t>HC1L005</t>
  </si>
  <si>
    <t>4929x 2525mm High overall; Ref.3</t>
  </si>
  <si>
    <t>HC1L006</t>
  </si>
  <si>
    <t>61 x 3mm High overall; Ref.19</t>
  </si>
  <si>
    <t>HC1L007</t>
  </si>
  <si>
    <t>CAT 966 Wheel Loader</t>
  </si>
  <si>
    <t>HC1L008</t>
  </si>
  <si>
    <t>Double leaf; 1825 x 25 mm high overall</t>
  </si>
  <si>
    <t>HC1L009</t>
  </si>
  <si>
    <t xml:space="preserve">Double leaf; 215 x 2525mm high overall; Ref.2; </t>
  </si>
  <si>
    <t>HC1L010</t>
  </si>
  <si>
    <t>Extra over for double leaf door; 1625 x 248mm high overall; Ref. DRS-39</t>
  </si>
  <si>
    <t>HC1L011</t>
  </si>
  <si>
    <t>Pipe fitter</t>
  </si>
  <si>
    <t>M</t>
  </si>
  <si>
    <t>HC1M001</t>
  </si>
  <si>
    <t>23 x 37mm High overall; Ref.44</t>
  </si>
  <si>
    <t>HC1M002</t>
  </si>
  <si>
    <t>42 x 1 mm High overall</t>
  </si>
  <si>
    <t>HC1M003</t>
  </si>
  <si>
    <t>45 x 398mm High overall; Ref.25</t>
  </si>
  <si>
    <t>HC1M004</t>
  </si>
  <si>
    <t>Double leaf; 185 x 365 mm high overall</t>
  </si>
  <si>
    <t>HC1M005</t>
  </si>
  <si>
    <t xml:space="preserve">Double leaf; 25 x 25mm high overall; Ref.1; to </t>
  </si>
  <si>
    <t>HC1M006</t>
  </si>
  <si>
    <t>Electrician</t>
  </si>
  <si>
    <t>HC1M007</t>
  </si>
  <si>
    <t>HC1M008</t>
  </si>
  <si>
    <t>Extra over for double leaf door; 1825 x 25mm high overall; Ref. DRS-39</t>
  </si>
  <si>
    <t>HC1M009</t>
  </si>
  <si>
    <t>Extra over for double leaf sliding door; 192 x 3mm high overall; Ref. DRS-31</t>
  </si>
  <si>
    <t>HC1M010</t>
  </si>
  <si>
    <t>Tower Crane 5T at 5 metre</t>
  </si>
  <si>
    <t>N</t>
  </si>
  <si>
    <t>HC1N001</t>
  </si>
  <si>
    <t>365 x 4mm High overall; Ref.13</t>
  </si>
  <si>
    <t>HC1N002</t>
  </si>
  <si>
    <t>45 x 315 mm High overall</t>
  </si>
  <si>
    <t>HC1N003</t>
  </si>
  <si>
    <t>61 x 3mm High overall; Ref.1</t>
  </si>
  <si>
    <t>HC1N004</t>
  </si>
  <si>
    <t>Double leaf; 19 x 2445 mm high overall</t>
  </si>
  <si>
    <t>HC1N005</t>
  </si>
  <si>
    <t>Extra over for double leaf door; 155 x 2775mm high overall; Ref. DRS-39</t>
  </si>
  <si>
    <t>HC1N006</t>
  </si>
  <si>
    <t>Extra over for double leaf door; 18 x 255mm high overall; Ref. DRS-39</t>
  </si>
  <si>
    <t>HC1N007</t>
  </si>
  <si>
    <t>Labourer (unskilled)</t>
  </si>
  <si>
    <t>HC1N008</t>
  </si>
  <si>
    <t>Single leaf; 15 x 21mm high overall</t>
  </si>
  <si>
    <t>HC1N009</t>
  </si>
  <si>
    <t>Tug Boat</t>
  </si>
  <si>
    <t>P</t>
  </si>
  <si>
    <t>HC1P001</t>
  </si>
  <si>
    <t>18 x 25mm High overall; Ref.1</t>
  </si>
  <si>
    <t>HC1P002</t>
  </si>
  <si>
    <t>25 x 37mm High overall; Ref.45</t>
  </si>
  <si>
    <t>HC1P003</t>
  </si>
  <si>
    <t>37 x 4mm High overall; Ref.26</t>
  </si>
  <si>
    <t>HC1P004</t>
  </si>
  <si>
    <t>Barge and Support</t>
  </si>
  <si>
    <t>HC1P005</t>
  </si>
  <si>
    <t>Double leaf; 2 x 2475 mm high overall</t>
  </si>
  <si>
    <t>HC1P006</t>
  </si>
  <si>
    <t>Extra over for double leaf door; 18 x 2475mm high overall; Ref. DRS-39</t>
  </si>
  <si>
    <t>HC1P007</t>
  </si>
  <si>
    <t>Extra over for single leaf door; 122 x 3mm high overall; Ref. DRS-37</t>
  </si>
  <si>
    <t>HC1P008</t>
  </si>
  <si>
    <t>Labourer (skilled)</t>
  </si>
  <si>
    <t>Q</t>
  </si>
  <si>
    <t>HC1Q001</t>
  </si>
  <si>
    <t>365 x 4mm High overall; Ref.14</t>
  </si>
  <si>
    <t>HC1Q002</t>
  </si>
  <si>
    <t>384 x 37mm High overall; Ref.46</t>
  </si>
  <si>
    <t>HC1Q003</t>
  </si>
  <si>
    <t>61 x 3mm High overall; Ref.11</t>
  </si>
  <si>
    <t>HC1Q004</t>
  </si>
  <si>
    <t>Diving Specialist</t>
  </si>
  <si>
    <t>HC1Q005</t>
  </si>
  <si>
    <t>Double leaf; 21 x 2475 mm high overall</t>
  </si>
  <si>
    <t>HC1Q006</t>
  </si>
  <si>
    <t>R</t>
  </si>
  <si>
    <t>HC1R001</t>
  </si>
  <si>
    <t>725 x 431mm High overall; Ref.27</t>
  </si>
  <si>
    <t>HC1R002</t>
  </si>
  <si>
    <t>Double leaf; 215 x 248 mm high overall</t>
  </si>
  <si>
    <t>HC1R003</t>
  </si>
  <si>
    <t>Extra over for double leaf door; 18 x 3mm high overall; Ref. DRS-37</t>
  </si>
  <si>
    <t>HC1R004</t>
  </si>
  <si>
    <t>Extra over for double leaf door; 1825 x 248mm high overall; Ref. DRS-39</t>
  </si>
  <si>
    <t>HC1R005</t>
  </si>
  <si>
    <t>General Foreman</t>
  </si>
  <si>
    <t>S</t>
  </si>
  <si>
    <t>HC1S001</t>
  </si>
  <si>
    <t>46 x 33mm High overall; Ref.15</t>
  </si>
  <si>
    <t>HC1S002</t>
  </si>
  <si>
    <t>Double leaf; 382 x 218 mm high overall</t>
  </si>
  <si>
    <t>HC1S003</t>
  </si>
  <si>
    <t>Electrical Foreman</t>
  </si>
  <si>
    <t>HC1S004</t>
  </si>
  <si>
    <t>Extra over for double leaf door; 1785 x 255mm high overall; Ref. DRS-39</t>
  </si>
  <si>
    <t>T</t>
  </si>
  <si>
    <t>HC1T001</t>
  </si>
  <si>
    <t>Mechanical Foreman</t>
  </si>
  <si>
    <t>(blank)</t>
  </si>
  <si>
    <t>HC1-001</t>
  </si>
  <si>
    <t>Total - Carried To Collection:</t>
  </si>
  <si>
    <t>Grand Total</t>
  </si>
  <si>
    <t>HC1A001 - 18 x 195mm High overall; with 1 openable sliding panel; Ref.14; to spa</t>
  </si>
  <si>
    <t>HC1A002 - 185 x 37mm High overall; Ref.31</t>
  </si>
  <si>
    <t>HC1A003 - 18x 27mm High overall; Ref.1</t>
  </si>
  <si>
    <t>HC1A004 - 19 x 75mm High; type LV-2; Ref.9A</t>
  </si>
  <si>
    <t>HC1A005 - 225x 27mm High overall; Ref.3 and 3A</t>
  </si>
  <si>
    <t>HC1A006 - 275 x 325mm High overall; Ref.16</t>
  </si>
  <si>
    <t>HC1A007 - 2x 375mm High overall; Ref.1</t>
  </si>
  <si>
    <t>HC1A008 - 3 Panels; 27 x 25 mm high overall; ref. 3</t>
  </si>
  <si>
    <t>HC1A009 - 3 Panels; 4 x 2225mm high overall</t>
  </si>
  <si>
    <t>HC1A010 - 3 x 3mm High</t>
  </si>
  <si>
    <t>HC1A011 - 365 x 61mm High overall; Ref.4</t>
  </si>
  <si>
    <t>HC1A012 - 4 x 3525mm High overall; Ref.12</t>
  </si>
  <si>
    <t>HC1A013 - 400 x 400mm High overall; Ref.8</t>
  </si>
  <si>
    <t>HC1A014 - 435 x 4mm High overall; Ref.7</t>
  </si>
  <si>
    <t>HC1A015 - 49 x 4mm High overall; Ref.1</t>
  </si>
  <si>
    <t>HC1A016 - 493 x 37mm High overall; Ref.1</t>
  </si>
  <si>
    <t>HC1A017 - 686 x 168mm High overall; Ref.1</t>
  </si>
  <si>
    <t>HC1A018 - 72 x 9 mm High overall; Ref.1</t>
  </si>
  <si>
    <t>HC1A019 - Lorry (3 T) - (Site and Public Highway use)</t>
  </si>
  <si>
    <t>HC1A020 - Overall size 468 x 3 mm high overall</t>
  </si>
  <si>
    <t>HC1A021 - Plant Operator</t>
  </si>
  <si>
    <t xml:space="preserve">HC1A022 - Single leaf; 1 x 225mm high overall; Ref.16; to </t>
  </si>
  <si>
    <t>HC1A023 - Single leaf; 19 x 3 mm high overall; to MICE</t>
  </si>
  <si>
    <t xml:space="preserve"> - B</t>
  </si>
  <si>
    <t>HC1B001 - 1 Panel; 17 x 3mm High overall</t>
  </si>
  <si>
    <t>HC1B002 - 11 x 299mm High; type LV-2; Ref.1A</t>
  </si>
  <si>
    <t>HC1B003 - 12 x 154mm High overall; with 1 openable sliding panel; Ref.14; to towel cabana</t>
  </si>
  <si>
    <t>HC1B004 - 1375 x 8mm High</t>
  </si>
  <si>
    <t>HC1B005 - 1500 x 5200 mm High overall</t>
  </si>
  <si>
    <t>HC1B006 - 22x 27mm High overall; Ref.3 and 3A</t>
  </si>
  <si>
    <t>HC1B007 - 3 Panels; 3 x 25 mm high overall; ref. 4</t>
  </si>
  <si>
    <t>HC1B008 - 35 x 35mm High overall; Ref.9</t>
  </si>
  <si>
    <t>HC1B009 - 57 x 325mm High overall; Ref.17</t>
  </si>
  <si>
    <t>HC1B010 - Block work Mason</t>
  </si>
  <si>
    <t>HC1B011 - Double leaf; 155 x 2775 mm high overall</t>
  </si>
  <si>
    <t xml:space="preserve">HC1B012 - Extra over for 3 panels single sliding door; 4 x </t>
  </si>
  <si>
    <t>HC1B013 - Extra over for double leaf door; 18 x 24mm high overall; Ref. DRS-37</t>
  </si>
  <si>
    <t>HC1B014 - Extra over for double leaf door; 185 x 365mm high overall; Ref. DRS-39</t>
  </si>
  <si>
    <t>HC1B015 - Extra over for double leaf door; 19 x 2445mm high overall; Ref. DRS-39</t>
  </si>
  <si>
    <t>HC1B016 - Extra over for double leaf door; 215 x 248mm high overall; Ref. DRS-39</t>
  </si>
  <si>
    <t>HC1B017 - Extra over for double leaf doors; 25 x 25mm high overall; Ref. DRS-33</t>
  </si>
  <si>
    <t xml:space="preserve">HC1B018 - Extra over for foldable doors; 4 panels of 18 x </t>
  </si>
  <si>
    <t>HC1B019 - Extra over for single leaf door; 19 x 3mm high overall; Ref. DRS-39</t>
  </si>
  <si>
    <t>HC1B020 - Extra over for single leaf pivot door; 14 x 37mm high overall; Ref. DRS-35</t>
  </si>
  <si>
    <t xml:space="preserve">HC1B021 - Rubber Tyred Mobile Crane including sings, etc. </t>
  </si>
  <si>
    <t>HC1B022 - Single leaf; 122 x 3mm high overall; to Fitness</t>
  </si>
  <si>
    <t>HC1B023 - Single leaf; 14 x 37mm high</t>
  </si>
  <si>
    <t xml:space="preserve"> - C</t>
  </si>
  <si>
    <t>HC1C001 - 1100 x 1500 mm High overall</t>
  </si>
  <si>
    <t>HC1C002 - 15 x 1mm High</t>
  </si>
  <si>
    <t>HC1C003 - 18 x 11mm High overall; with 2 openable sliding panel; Ref.15; to beach bar</t>
  </si>
  <si>
    <t>HC1C004 - 2 Panels; 27 x 3mm high overall</t>
  </si>
  <si>
    <t>HC1C005 - 3 Panels; 45 x 25 mm high overall; ref. 5</t>
  </si>
  <si>
    <t>HC1C006 - 325 x 325mm High overall; Ref.28</t>
  </si>
  <si>
    <t>HC1C007 - 35 x 4mm High overall; Ref.2</t>
  </si>
  <si>
    <t>HC1C008 - 384 x 24mm High; Ref.11</t>
  </si>
  <si>
    <t>HC1C009 - 435 x 25mm High overall; Ref.2</t>
  </si>
  <si>
    <t>HC1C010 - 435 x 4mm High overall; Ref.8</t>
  </si>
  <si>
    <t>HC1C011 - 5 x 5 mm High overall</t>
  </si>
  <si>
    <t>HC1C012 - 515 x 37mm High overall; Ref.2</t>
  </si>
  <si>
    <t>HC1C013 - 52 x 3mm High overall; Ref.13</t>
  </si>
  <si>
    <t>HC1C014 - 59 x 4mm High overall; Ref.33A</t>
  </si>
  <si>
    <t>HC1C015 - 845 x 4mm High overall; Ref.18</t>
  </si>
  <si>
    <t>HC1C016 - 9x 27mm High overall; Ref.2</t>
  </si>
  <si>
    <t>HC1C017 - Double leaf; 155 x 2825 mm high overall</t>
  </si>
  <si>
    <t>HC1C018 - Double leaf; 18 x 24mm high overall; to Fitness</t>
  </si>
  <si>
    <t>HC1C019 - Extra over for double leaf sliding door; 468 x 3mm high overall; Ref. DRS-34</t>
  </si>
  <si>
    <t>HC1C020 - Single leaf; 175 x 37mm high</t>
  </si>
  <si>
    <t>HC1C021 - Steelwork Erector</t>
  </si>
  <si>
    <t>HC1C022 - Welding set, including consumables</t>
  </si>
  <si>
    <t xml:space="preserve"> - D</t>
  </si>
  <si>
    <t>HC1D001 - 1215 x 37mm High overall; Ref.3</t>
  </si>
  <si>
    <t>HC1D002 - 16 x 8mm High</t>
  </si>
  <si>
    <t>HC1D003 - 1600 x 3000 mm High overall</t>
  </si>
  <si>
    <t>HC1D004 - 166 x 4mm High overall; Ref.34</t>
  </si>
  <si>
    <t>HC1D005 - 18 x 25mm High overall; compring fixed panels and single leaf door; ref. 1</t>
  </si>
  <si>
    <t>HC1D006 - 18 x 25mm High overall; Ref.2</t>
  </si>
  <si>
    <t>HC1D007 - 2 Panels; 28 x 3mm high overall</t>
  </si>
  <si>
    <t>HC1D008 - 23 x 368mm High overall; Ref.29</t>
  </si>
  <si>
    <t>HC1D009 - 272 x 2mm High; with integrated 18 x 2mm high double leaf panels; Ref.12</t>
  </si>
  <si>
    <t>HC1D010 - 4 x 4mm High overall; Ref.3</t>
  </si>
  <si>
    <t>HC1D011 - 5 x 9 mm High overall</t>
  </si>
  <si>
    <t>HC1D012 - 72 x 11mm High overall; Ref.1</t>
  </si>
  <si>
    <t>HC1D013 - Crane Operator</t>
  </si>
  <si>
    <t>HC1D014 - Double leaf; 1625 x 248 mm high overall</t>
  </si>
  <si>
    <t>HC1D015 - Double leaf; 18 x 3mm high overall; to Fitness</t>
  </si>
  <si>
    <t>HC1D016 - Extra over for double leaf door; 164 x 255mm high overall; Ref. DRS-39</t>
  </si>
  <si>
    <t>HC1D017 - Extra over for double leaf door; 215 x 248mm high overall; Ref. DRS-39</t>
  </si>
  <si>
    <t xml:space="preserve">HC1D018 - Extra over for foldable doors; 6 panels of 18 x </t>
  </si>
  <si>
    <t>HC1D019 - Extra over for single sliding door; 17 x 3mm high overall; Ref. DRS-31</t>
  </si>
  <si>
    <t>HC1D020 - Generating set (25 kVA)</t>
  </si>
  <si>
    <t>HC1D021 - Single leaf; 18 x 37mm high</t>
  </si>
  <si>
    <t xml:space="preserve"> - E</t>
  </si>
  <si>
    <t>HC1E001 - 15 x 3mm High overall; Ref.15</t>
  </si>
  <si>
    <t>HC1E002 - 1800 x 390 mm High overall</t>
  </si>
  <si>
    <t>HC1E003 - 19 x 75mm High; type LV-3; Ref.9</t>
  </si>
  <si>
    <t>HC1E004 - 2 Panels; 192 x 3mm high overall</t>
  </si>
  <si>
    <t>HC1E005 - 2 x 25mm High overall; Ref.6</t>
  </si>
  <si>
    <t>HC1E006 - 23 x 37mm High overall; Ref.3</t>
  </si>
  <si>
    <t>HC1E007 - 25 x 25mm High overall; compring fixed panels and single leaf door; ref. 6</t>
  </si>
  <si>
    <t>HC1E008 - 275 x 2mm High</t>
  </si>
  <si>
    <t>HC1E009 - 375 x 33mm High overall; Ref.2</t>
  </si>
  <si>
    <t>HC1E010 - 395 x 4mm High overall; Ref.4</t>
  </si>
  <si>
    <t>HC1E011 - 4 x 46mm High overall; Ref.9</t>
  </si>
  <si>
    <t>HC1E012 - 54x 27mm High overall; Ref.5</t>
  </si>
  <si>
    <t>HC1E013 - 6 x 4 mm High overall</t>
  </si>
  <si>
    <t>HC1E014 - 735 x 4mm High overall; Ref.35</t>
  </si>
  <si>
    <t>HC1E015 - Crane Rigger</t>
  </si>
  <si>
    <t>HC1E016 - Double leaf; 164 x 255 mm high overall</t>
  </si>
  <si>
    <t>HC1E017 - Double leaf; 18 x 27mm high</t>
  </si>
  <si>
    <t xml:space="preserve">HC1E018 - Extra over for 3 panels single leaf pivot door; 175 x </t>
  </si>
  <si>
    <t>HC1E019 - Extra over for double leaf door; 18 x 248mm high overall; Ref. DRS-39</t>
  </si>
  <si>
    <t>HC1E020 - Power Float</t>
  </si>
  <si>
    <t>HC1E021 - Single leaf; 1275 x 37mm high overall</t>
  </si>
  <si>
    <t xml:space="preserve"> - F</t>
  </si>
  <si>
    <t>HC1F001 - 11 x 229mm High; type LV-3; Ref.1</t>
  </si>
  <si>
    <t>HC1F002 - 18 x 25mm High overall; Ref.6a</t>
  </si>
  <si>
    <t>HC1F003 - 1900 x 400 mm High overall</t>
  </si>
  <si>
    <t xml:space="preserve">HC1F004 - 3 Panels sliding door; 4 x 245mm High overall; </t>
  </si>
  <si>
    <t>HC1F005 - 3 x 25mm High overall; compring fixed panels and single leaf door; ref. 7</t>
  </si>
  <si>
    <t>HC1F006 - 337 x 37mm High overall; Ref.4</t>
  </si>
  <si>
    <t>HC1F007 - 35 x 1185mm High</t>
  </si>
  <si>
    <t>HC1F008 - 35 x 4mm High overall; Ref.16</t>
  </si>
  <si>
    <t>HC1F009 - 39 x 4mm High overall; Ref.5</t>
  </si>
  <si>
    <t>HC1F010 - 4 Panels; 425 x 2525mm high</t>
  </si>
  <si>
    <t>HC1F011 - 525 x 33mm High overall; Ref.21</t>
  </si>
  <si>
    <t>HC1F012 - 59 x 511mm High overall; Ref.2</t>
  </si>
  <si>
    <t>HC1F013 - 75 x 5 mm High overall</t>
  </si>
  <si>
    <t>HC1F014 - Compressor and Hoses (25CFM)</t>
  </si>
  <si>
    <t>HC1F015 - Concrete Finisher</t>
  </si>
  <si>
    <t>HC1F016 - Double leaf; 1785 x 255 mm high overall</t>
  </si>
  <si>
    <t>HC1F017 - Extra over for double leaf door; 155 x 2825mm high overall; Ref. DRS-39</t>
  </si>
  <si>
    <t>HC1F018 - Extra over for double leaf door; 215 x 248mm high overall; Ref. DRS-39</t>
  </si>
  <si>
    <t xml:space="preserve">HC1F019 - Extra over for foldable doors; 3 panels of 18 x </t>
  </si>
  <si>
    <t xml:space="preserve"> - G</t>
  </si>
  <si>
    <t>HC1G001 - 16x 27mm High overall; Ref.5</t>
  </si>
  <si>
    <t>HC1G002 - 18 x 25 mm High overall; ref. 2</t>
  </si>
  <si>
    <t xml:space="preserve">HC1G003 - 2 Panels sliding door and 2 panels fixed; 7 x </t>
  </si>
  <si>
    <t>HC1G004 - 2 x 4mm High overall; Ref.1</t>
  </si>
  <si>
    <t>HC1G005 - 21 x 37mm High overall; Ref.32</t>
  </si>
  <si>
    <t>HC1G006 - 3 x 325mm High overall; Ref.22</t>
  </si>
  <si>
    <t>HC1G007 - 34 x 4mm High overall; Ref.6</t>
  </si>
  <si>
    <t>HC1G008 - 37 x 37mm High overall; Ref.5</t>
  </si>
  <si>
    <t>HC1G009 - 3975 x 1115mm High</t>
  </si>
  <si>
    <t>HC1G010 - 425 x 3mm High overall; Ref.17</t>
  </si>
  <si>
    <t>HC1G011 - 686 x 138 mm High overall; Ref.1A; to MICE</t>
  </si>
  <si>
    <t>HC1G012 - 9 x 338 mm High overall</t>
  </si>
  <si>
    <t>HC1G013 - Carpenter</t>
  </si>
  <si>
    <t>HC1G014 - Double leaf; 18 x 2475 mm high overall</t>
  </si>
  <si>
    <t>HC1G015 - Extra over for double leaf door; 382 x 218mm high overall; Ref. DRS-39</t>
  </si>
  <si>
    <t>HC1G016 - Jack Hammer (Compressed Air) with bits</t>
  </si>
  <si>
    <t xml:space="preserve"> - H</t>
  </si>
  <si>
    <t>HC1H001 - 15x 4mm High overall; Ref.23</t>
  </si>
  <si>
    <t>HC1H002 - 161 x 4 mm High overall</t>
  </si>
  <si>
    <t>HC1H003 - 2 Panels sliding door; 3 x 25mm High overall; Ref.7</t>
  </si>
  <si>
    <t>HC1H004 - 252 x 33mm High overall; Ref.37</t>
  </si>
  <si>
    <t>HC1H005 - 37 x 61mm High overall; Ref.3</t>
  </si>
  <si>
    <t>HC1H006 - 51 x 4mm High overall; Ref.7</t>
  </si>
  <si>
    <t>HC1H007 - Double leaf; 18 x 248mm high overall</t>
  </si>
  <si>
    <t>HC1H008 - Dumper</t>
  </si>
  <si>
    <t>HC1H009 - Extra over for double leaf door; 2 x 2475mm high overall; Ref. DRS-39</t>
  </si>
  <si>
    <t>HC1H010 - Extra over for double leaf sliding door; 27 x 3mm high overall; Ref. DRS-31</t>
  </si>
  <si>
    <t>HC1H011 - Extra over for foldable doors; 8 panels of 18 x 27mm high overall; Ref. DRS-36</t>
  </si>
  <si>
    <t xml:space="preserve">HC1H012 - Extra over for louvre; 75 x 5mm high overall; Ref. </t>
  </si>
  <si>
    <t>HC1H013 - Extra over for single leaf pivot door; 18 x 37mm high overall; Ref. DRS-35</t>
  </si>
  <si>
    <t>HC1H014 - Waterproofer</t>
  </si>
  <si>
    <t xml:space="preserve"> - J</t>
  </si>
  <si>
    <t>HC1J001 - 19 x 125 mm High overall</t>
  </si>
  <si>
    <t>HC1J002 - 24 x 325mm High overall; Ref.38</t>
  </si>
  <si>
    <t>HC1J003 - 3325 x 3mm High overall; Ref.18</t>
  </si>
  <si>
    <t>HC1J004 - 398 x 37mm High overall; Ref.6</t>
  </si>
  <si>
    <t>HC1J005 - 425 x 4mm High overall; Ref.11</t>
  </si>
  <si>
    <t>HC1J006 - 44x 2525mm High overall; Ref.2</t>
  </si>
  <si>
    <t>HC1J007 - Aluminium / Steel Fixer</t>
  </si>
  <si>
    <t>HC1J008 - Double leaf; 18 x 255 mm high overall</t>
  </si>
  <si>
    <t xml:space="preserve">HC1J009 - Double leaf; 25 x 27mm high overall; Ref.4; to </t>
  </si>
  <si>
    <t>HC1J010 - Extra over for double leaf door; 18 x 24mm high overall; Ref. DRS-37</t>
  </si>
  <si>
    <t xml:space="preserve">HC1J011 - Extra over for double leaf door; 1825 x 25mm high </t>
  </si>
  <si>
    <t>HC1J012 - Extra over for single leaf door; 15 x 21mm high overall; Ref. DRS-33</t>
  </si>
  <si>
    <t>HC1J013 - Tipper Truck 2 m3</t>
  </si>
  <si>
    <t xml:space="preserve"> - K</t>
  </si>
  <si>
    <t>HC1K001 - 2 x 75 mm High overall</t>
  </si>
  <si>
    <t>HC1K002 - 67 x 4mm High overall; Ref.24</t>
  </si>
  <si>
    <t>HC1K003 - 8 x 4mm High overall; Ref.8</t>
  </si>
  <si>
    <t>HC1K004 - Back Hoe Excavator</t>
  </si>
  <si>
    <t>HC1K005 - Double leaf; 1825 x 248 mm high overall</t>
  </si>
  <si>
    <t xml:space="preserve">HC1K006 - Double leaf; 232 x 27mm high overall; Ref.7; to </t>
  </si>
  <si>
    <t>HC1K007 - Extra over for double leaf door; 21 x 2475mm high overall; Ref. DRS-39</t>
  </si>
  <si>
    <t>HC1K008 - Extra over for double leaf doors; 215 x 2525mm high overall; Ref. DRS-33</t>
  </si>
  <si>
    <t>HC1K009 - Extra over for double leaf sliding door; 28 x 3mm high overall; Ref. DRS-31</t>
  </si>
  <si>
    <t xml:space="preserve">HC1K010 - Extra over for louvre; 161 x 4mm high overall; Ref. </t>
  </si>
  <si>
    <t>HC1K011 - Welder</t>
  </si>
  <si>
    <t xml:space="preserve"> - L</t>
  </si>
  <si>
    <t>HC1L001 - 23 x 37mm High overall; Ref.43</t>
  </si>
  <si>
    <t>HC1L002 - 34 x 1 mm High overall</t>
  </si>
  <si>
    <t>HC1L003 - 37 x 4mm High overall; Ref.12</t>
  </si>
  <si>
    <t>HC1L004 - 4 x 4mm High overall; Ref.9</t>
  </si>
  <si>
    <t>HC1L005 - 4929x 2525mm High overall; Ref.3</t>
  </si>
  <si>
    <t>HC1L006 - 61 x 3mm High overall; Ref.19</t>
  </si>
  <si>
    <t>HC1L007 - CAT 966 Wheel Loader</t>
  </si>
  <si>
    <t>HC1L008 - Double leaf; 1825 x 25 mm high overall</t>
  </si>
  <si>
    <t xml:space="preserve">HC1L009 - Double leaf; 215 x 2525mm high overall; Ref.2; </t>
  </si>
  <si>
    <t>HC1L010 - Extra over for double leaf door; 1625 x 248mm high overall; Ref. DRS-39</t>
  </si>
  <si>
    <t>HC1L011 - Pipe fitter</t>
  </si>
  <si>
    <t xml:space="preserve"> - M</t>
  </si>
  <si>
    <t>HC1M001 - 23 x 37mm High overall; Ref.44</t>
  </si>
  <si>
    <t>HC1M002 - 42 x 1 mm High overall</t>
  </si>
  <si>
    <t>HC1M003 - 45 x 398mm High overall; Ref.25</t>
  </si>
  <si>
    <t>HC1M004 - Double leaf; 185 x 365 mm high overall</t>
  </si>
  <si>
    <t xml:space="preserve">HC1M005 - Double leaf; 25 x 25mm high overall; Ref.1; to </t>
  </si>
  <si>
    <t>HC1M006 - Electrician</t>
  </si>
  <si>
    <t>HC1M007 - Extra over for double leaf door; 18 x 24mm high overall; Ref. DRS-37</t>
  </si>
  <si>
    <t>HC1M008 - Extra over for double leaf door; 1825 x 25mm high overall; Ref. DRS-39</t>
  </si>
  <si>
    <t>HC1M009 - Extra over for double leaf sliding door; 192 x 3mm high overall; Ref. DRS-31</t>
  </si>
  <si>
    <t>HC1M010 - Tower Crane 5T at 5 metre</t>
  </si>
  <si>
    <t xml:space="preserve"> - N</t>
  </si>
  <si>
    <t>HC1N001 - 365 x 4mm High overall; Ref.13</t>
  </si>
  <si>
    <t>HC1N002 - 45 x 315 mm High overall</t>
  </si>
  <si>
    <t>HC1N003 - 61 x 3mm High overall; Ref.1</t>
  </si>
  <si>
    <t>HC1N004 - Double leaf; 19 x 2445 mm high overall</t>
  </si>
  <si>
    <t>HC1N005 - Extra over for double leaf door; 155 x 2775mm high overall; Ref. DRS-39</t>
  </si>
  <si>
    <t>HC1N006 - Extra over for double leaf door; 18 x 255mm high overall; Ref. DRS-39</t>
  </si>
  <si>
    <t>HC1N007 - Labourer (unskilled)</t>
  </si>
  <si>
    <t>HC1N008 - Single leaf; 15 x 21mm high overall</t>
  </si>
  <si>
    <t>HC1N009 - Tug Boat</t>
  </si>
  <si>
    <t xml:space="preserve"> - P</t>
  </si>
  <si>
    <t>HC1P001 - 18 x 25mm High overall; Ref.1</t>
  </si>
  <si>
    <t>HC1P002 - 25 x 37mm High overall; Ref.45</t>
  </si>
  <si>
    <t>HC1P003 - 37 x 4mm High overall; Ref.26</t>
  </si>
  <si>
    <t>HC1P004 - Barge and Support</t>
  </si>
  <si>
    <t>HC1P005 - Double leaf; 2 x 2475 mm high overall</t>
  </si>
  <si>
    <t>HC1P006 - Extra over for double leaf door; 18 x 2475mm high overall; Ref. DRS-39</t>
  </si>
  <si>
    <t>HC1P007 - Extra over for single leaf door; 122 x 3mm high overall; Ref. DRS-37</t>
  </si>
  <si>
    <t>HC1P008 - Labourer (skilled)</t>
  </si>
  <si>
    <t xml:space="preserve"> - Q</t>
  </si>
  <si>
    <t>HC1Q001 - 365 x 4mm High overall; Ref.14</t>
  </si>
  <si>
    <t>HC1Q002 - 384 x 37mm High overall; Ref.46</t>
  </si>
  <si>
    <t>HC1Q003 - 61 x 3mm High overall; Ref.11</t>
  </si>
  <si>
    <t>HC1Q004 - Diving Specialist</t>
  </si>
  <si>
    <t>HC1Q005 - Double leaf; 21 x 2475 mm high overall</t>
  </si>
  <si>
    <t>HC1Q006 - Extra over for double leaf door; 18 x 2475mm high overall; Ref. DRS-39</t>
  </si>
  <si>
    <t xml:space="preserve"> - R</t>
  </si>
  <si>
    <t>HC1R001 - 725 x 431mm High overall; Ref.27</t>
  </si>
  <si>
    <t>HC1R002 - Double leaf; 215 x 248 mm high overall</t>
  </si>
  <si>
    <t>HC1R003 - Extra over for double leaf door; 18 x 3mm high overall; Ref. DRS-37</t>
  </si>
  <si>
    <t>HC1R004 - Extra over for double leaf door; 1825 x 248mm high overall; Ref. DRS-39</t>
  </si>
  <si>
    <t>HC1R005 - General Foreman</t>
  </si>
  <si>
    <t xml:space="preserve"> - S</t>
  </si>
  <si>
    <t>HC1S001 - 46 x 33mm High overall; Ref.15</t>
  </si>
  <si>
    <t>HC1S002 - Double leaf; 382 x 218 mm high overall</t>
  </si>
  <si>
    <t>HC1S003 - Electrical Foreman</t>
  </si>
  <si>
    <t>HC1S004 - Extra over for double leaf door; 1785 x 255mm high overall; Ref. DRS-39</t>
  </si>
  <si>
    <t xml:space="preserve"> - T</t>
  </si>
  <si>
    <t>HC1T001 - Mechanical Foreman</t>
  </si>
  <si>
    <t xml:space="preserve"> - (blank)</t>
  </si>
  <si>
    <t>HC1-001 - Total - Carried To Collection:</t>
  </si>
  <si>
    <t>Desc</t>
  </si>
  <si>
    <t>U-Price 3</t>
  </si>
  <si>
    <t>T-Price 4</t>
  </si>
  <si>
    <t>Description</t>
  </si>
  <si>
    <t>Manpower</t>
  </si>
  <si>
    <t>Machinary</t>
  </si>
  <si>
    <t>Msc.</t>
  </si>
  <si>
    <t>Total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</si>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</sst>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.00\ _ج_._م_._‏_-;\-* #,##0.00\ _ج_._م_._‏_-;_-* &quot;-&quot;??\ _ج_._م_._‏_-;_-@_-"/>
    <numFmt numFmtId="165" formatCode="[$-2000401]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4" fontId="4" fillId="0" borderId="6" xfId="0" applyNumberFormat="1" applyFont="1" applyBorder="1" applyAlignment="1">
      <alignment vertical="center"/>
    </xf>
    <xf numFmtId="43" fontId="0" fillId="0" borderId="0" xfId="1" applyFont="1" applyAlignment="1">
      <alignment vertical="center"/>
    </xf>
    <xf numFmtId="3" fontId="4" fillId="0" borderId="5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4" fontId="3" fillId="0" borderId="6" xfId="0" applyNumberFormat="1" applyFont="1" applyBorder="1" applyAlignment="1">
      <alignment vertical="center"/>
    </xf>
    <xf numFmtId="43" fontId="0" fillId="0" borderId="0" xfId="0" applyNumberFormat="1" applyAlignment="1">
      <alignment vertical="center"/>
    </xf>
    <xf numFmtId="43" fontId="3" fillId="0" borderId="6" xfId="1" applyFont="1" applyBorder="1" applyAlignment="1">
      <alignment vertical="center"/>
    </xf>
    <xf numFmtId="164" fontId="0" fillId="0" borderId="0" xfId="0" applyNumberFormat="1" applyAlignment="1">
      <alignment vertical="center"/>
    </xf>
    <xf numFmtId="3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3" fontId="3" fillId="0" borderId="5" xfId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3" fontId="0" fillId="0" borderId="0" xfId="1" applyFont="1"/>
    <xf numFmtId="0" fontId="0" fillId="2" borderId="0" xfId="0" applyFill="1"/>
    <xf numFmtId="43" fontId="0" fillId="2" borderId="0" xfId="1" applyFont="1" applyFill="1"/>
    <xf numFmtId="165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1" defaultTableStyle="TableStyleMedium2" defaultPivotStyle="PivotStyleLight16">
    <tableStyle name="Invisible" pivot="0" table="0" count="0" xr9:uid="{9DE08A1F-8FFB-4E55-AFF1-46FF733895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F4CA2-7672-4952-B7D9-57C19DFF0B3B}" name="Table1" displayName="Table1" ref="A2:J259" totalsRowShown="0">
  <autoFilter ref="A2:J259" xr:uid="{C57F4CA2-7672-4952-B7D9-57C19DFF0B3B}">
    <filterColumn colId="0">
      <customFilters>
        <customFilter operator="notEqual" val=" "/>
      </customFilters>
    </filterColumn>
  </autoFilter>
  <tableColumns count="10">
    <tableColumn id="1" xr3:uid="{ADF0CB7E-C960-44D4-9A8D-884E2C5E1010}" name="Item Code" dataDxfId="8"/>
    <tableColumn id="10" xr3:uid="{320FD6C9-8CB9-491F-A8D1-13F74F8A9E36}" name="Description" dataDxfId="7"/>
    <tableColumn id="2" xr3:uid="{596A02E7-8B1E-42D6-B299-3EBDFCCD6559}" name="Item Name" dataDxfId="6"/>
    <tableColumn id="3" xr3:uid="{ED7B81BE-3A46-4223-8CFF-6D15CAC8C90E}" name="Sum of U-Price" dataDxfId="5"/>
    <tableColumn id="4" xr3:uid="{9A42E14F-5373-435D-8202-5B1235DBB9B6}" name="Sum of Quantity" dataDxfId="4"/>
    <tableColumn id="5" xr3:uid="{690DDAD1-84F0-4375-8BB6-7FA692F08AD5}" name="Sum of Custom" dataDxfId="3" dataCellStyle="Comma"/>
    <tableColumn id="6" xr3:uid="{4166ECCD-D1BE-4B5C-BE93-80AD71546B20}" name="Sum of T-Price 3" dataDxfId="2" dataCellStyle="Comma"/>
    <tableColumn id="7" xr3:uid="{7B7AFFDE-4BF7-419F-A21F-35A8CFB9B86E}" name="T-Price 4" dataDxfId="1" dataCellStyle="Comma"/>
    <tableColumn id="8" xr3:uid="{978809CB-D717-4552-9E47-63FC72C18AD9}" name="Desc"/>
    <tableColumn id="9" xr3:uid="{5C4B293E-5AE7-498A-8B3A-B76FB765BE69}" name="U-Price 3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059F-8228-40D8-A971-632E172CBCA7}">
  <dimension ref="A2:K271"/>
  <sheetViews>
    <sheetView tabSelected="1" topLeftCell="D1" workbookViewId="0">
      <selection activeCell="E1" sqref="E1"/>
    </sheetView>
  </sheetViews>
  <sheetFormatPr defaultRowHeight="14.25" x14ac:dyDescent="0.2"/>
  <cols>
    <col min="1" max="1" width="11.75" customWidth="1"/>
    <col min="2" max="2" width="30.5" customWidth="1"/>
    <col min="3" max="3" width="66.875" bestFit="1" customWidth="1"/>
    <col min="4" max="4" width="16" customWidth="1"/>
    <col min="5" max="5" width="16.75" customWidth="1"/>
    <col min="6" max="6" width="16.875" bestFit="1" customWidth="1"/>
    <col min="7" max="7" width="17.375" customWidth="1"/>
    <col min="8" max="8" width="16.875" customWidth="1"/>
    <col min="9" max="9" width="68.25" bestFit="1" customWidth="1"/>
    <col min="10" max="10" width="12.125" style="27" customWidth="1"/>
    <col min="11" max="11" width="10.875" bestFit="1" customWidth="1"/>
  </cols>
  <sheetData>
    <row r="2" spans="1:11" x14ac:dyDescent="0.2">
      <c r="A2" t="s">
        <v>26</v>
      </c>
      <c r="B2" t="s">
        <v>782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781</v>
      </c>
      <c r="I2" t="s">
        <v>779</v>
      </c>
      <c r="J2" s="27" t="s">
        <v>780</v>
      </c>
    </row>
    <row r="3" spans="1:11" hidden="1" x14ac:dyDescent="0.2">
      <c r="A3" s="28"/>
      <c r="B3" s="28"/>
      <c r="C3" s="28" t="s">
        <v>32</v>
      </c>
      <c r="D3" s="28">
        <v>836570</v>
      </c>
      <c r="E3" s="28">
        <v>2067</v>
      </c>
      <c r="F3" s="29">
        <v>2009646.9899999998</v>
      </c>
      <c r="G3" s="29">
        <v>2009603</v>
      </c>
      <c r="H3" s="29">
        <v>2009602.02</v>
      </c>
    </row>
    <row r="4" spans="1:11" x14ac:dyDescent="0.2">
      <c r="A4" t="s">
        <v>33</v>
      </c>
      <c r="C4" t="s">
        <v>34</v>
      </c>
      <c r="D4">
        <v>15707</v>
      </c>
      <c r="E4">
        <v>2</v>
      </c>
      <c r="F4" s="27">
        <v>31413.86</v>
      </c>
      <c r="G4" s="27">
        <v>31414</v>
      </c>
      <c r="H4" s="27">
        <v>31414</v>
      </c>
      <c r="I4" t="s">
        <v>523</v>
      </c>
      <c r="J4" s="27">
        <v>15707</v>
      </c>
      <c r="K4" s="30">
        <v>3101311873</v>
      </c>
    </row>
    <row r="5" spans="1:11" x14ac:dyDescent="0.2">
      <c r="A5" t="s">
        <v>35</v>
      </c>
      <c r="C5" t="s">
        <v>36</v>
      </c>
      <c r="D5">
        <v>11813</v>
      </c>
      <c r="E5">
        <v>1</v>
      </c>
      <c r="F5" s="27">
        <v>11812.53</v>
      </c>
      <c r="G5" s="27">
        <v>11813</v>
      </c>
      <c r="H5" s="27">
        <v>11813</v>
      </c>
      <c r="I5" t="s">
        <v>524</v>
      </c>
      <c r="J5" s="27">
        <v>11813</v>
      </c>
    </row>
    <row r="6" spans="1:11" x14ac:dyDescent="0.2">
      <c r="A6" t="s">
        <v>37</v>
      </c>
      <c r="C6" t="s">
        <v>38</v>
      </c>
      <c r="D6">
        <v>40173</v>
      </c>
      <c r="E6">
        <v>1</v>
      </c>
      <c r="F6" s="27">
        <v>40172.629999999997</v>
      </c>
      <c r="G6" s="27">
        <v>40173</v>
      </c>
      <c r="H6" s="27">
        <v>40173</v>
      </c>
      <c r="I6" t="s">
        <v>525</v>
      </c>
      <c r="J6" s="27">
        <v>40173</v>
      </c>
      <c r="K6">
        <v>3101311873</v>
      </c>
    </row>
    <row r="7" spans="1:11" x14ac:dyDescent="0.2">
      <c r="A7" t="s">
        <v>39</v>
      </c>
      <c r="C7" t="s">
        <v>40</v>
      </c>
      <c r="D7">
        <v>3124</v>
      </c>
      <c r="E7">
        <v>1</v>
      </c>
      <c r="F7" s="27">
        <v>3124.41</v>
      </c>
      <c r="G7" s="27">
        <v>3124</v>
      </c>
      <c r="H7" s="27">
        <v>3124</v>
      </c>
      <c r="I7" t="s">
        <v>526</v>
      </c>
      <c r="J7" s="27">
        <v>3124</v>
      </c>
    </row>
    <row r="8" spans="1:11" x14ac:dyDescent="0.2">
      <c r="A8" t="s">
        <v>41</v>
      </c>
      <c r="C8" t="s">
        <v>42</v>
      </c>
      <c r="D8">
        <v>22729</v>
      </c>
      <c r="E8">
        <v>1</v>
      </c>
      <c r="F8" s="27">
        <v>22728.67</v>
      </c>
      <c r="G8" s="27">
        <v>22729</v>
      </c>
      <c r="H8" s="27">
        <v>22729</v>
      </c>
      <c r="I8" t="s">
        <v>527</v>
      </c>
      <c r="J8" s="27">
        <v>22729</v>
      </c>
    </row>
    <row r="9" spans="1:11" x14ac:dyDescent="0.2">
      <c r="A9" t="s">
        <v>43</v>
      </c>
      <c r="C9" t="s">
        <v>44</v>
      </c>
      <c r="D9">
        <v>15099</v>
      </c>
      <c r="E9">
        <v>1</v>
      </c>
      <c r="F9" s="27">
        <v>15099.09</v>
      </c>
      <c r="G9" s="27">
        <v>15099</v>
      </c>
      <c r="H9" s="27">
        <v>15099</v>
      </c>
      <c r="I9" t="s">
        <v>528</v>
      </c>
      <c r="J9" s="27">
        <v>15099</v>
      </c>
    </row>
    <row r="10" spans="1:11" x14ac:dyDescent="0.2">
      <c r="A10" t="s">
        <v>45</v>
      </c>
      <c r="C10" t="s">
        <v>46</v>
      </c>
      <c r="D10">
        <v>103325</v>
      </c>
      <c r="E10">
        <v>1</v>
      </c>
      <c r="F10" s="27">
        <v>103325</v>
      </c>
      <c r="G10" s="27">
        <v>103325</v>
      </c>
      <c r="H10" s="27">
        <v>103325</v>
      </c>
      <c r="I10" t="s">
        <v>529</v>
      </c>
      <c r="J10" s="27">
        <v>103325</v>
      </c>
    </row>
    <row r="11" spans="1:11" x14ac:dyDescent="0.2">
      <c r="A11" t="s">
        <v>47</v>
      </c>
      <c r="C11" t="s">
        <v>48</v>
      </c>
      <c r="D11">
        <v>31870</v>
      </c>
      <c r="E11">
        <v>1</v>
      </c>
      <c r="F11" s="27">
        <v>31870.19</v>
      </c>
      <c r="G11" s="27">
        <v>31870</v>
      </c>
      <c r="H11" s="27">
        <v>31870</v>
      </c>
      <c r="I11" t="s">
        <v>530</v>
      </c>
      <c r="J11" s="27">
        <v>31870</v>
      </c>
    </row>
    <row r="12" spans="1:11" x14ac:dyDescent="0.2">
      <c r="A12" t="s">
        <v>49</v>
      </c>
      <c r="C12" t="s">
        <v>50</v>
      </c>
      <c r="D12">
        <v>39827</v>
      </c>
      <c r="E12">
        <v>4</v>
      </c>
      <c r="F12" s="27">
        <v>159306.76999999999</v>
      </c>
      <c r="G12" s="27">
        <v>159308</v>
      </c>
      <c r="H12" s="27">
        <v>159308</v>
      </c>
      <c r="I12" t="s">
        <v>531</v>
      </c>
      <c r="J12" s="27">
        <v>39827</v>
      </c>
    </row>
    <row r="13" spans="1:11" x14ac:dyDescent="0.2">
      <c r="A13" t="s">
        <v>51</v>
      </c>
      <c r="C13" t="s">
        <v>52</v>
      </c>
      <c r="D13">
        <v>1913</v>
      </c>
      <c r="E13">
        <v>124</v>
      </c>
      <c r="F13" s="27">
        <v>237258.92</v>
      </c>
      <c r="G13" s="27">
        <v>237212</v>
      </c>
      <c r="H13" s="27">
        <v>237212</v>
      </c>
      <c r="I13" t="s">
        <v>532</v>
      </c>
      <c r="J13" s="27">
        <v>1913</v>
      </c>
    </row>
    <row r="14" spans="1:11" x14ac:dyDescent="0.2">
      <c r="A14" t="s">
        <v>53</v>
      </c>
      <c r="C14" t="s">
        <v>54</v>
      </c>
      <c r="D14">
        <v>38047</v>
      </c>
      <c r="E14">
        <v>1</v>
      </c>
      <c r="F14" s="27">
        <v>38046.769999999997</v>
      </c>
      <c r="G14" s="27">
        <v>38047</v>
      </c>
      <c r="H14" s="27">
        <v>38047</v>
      </c>
      <c r="I14" t="s">
        <v>533</v>
      </c>
      <c r="J14" s="27">
        <v>38047</v>
      </c>
    </row>
    <row r="15" spans="1:11" x14ac:dyDescent="0.2">
      <c r="A15" t="s">
        <v>55</v>
      </c>
      <c r="C15" t="s">
        <v>56</v>
      </c>
      <c r="D15">
        <v>19425</v>
      </c>
      <c r="E15">
        <v>4</v>
      </c>
      <c r="F15" s="27">
        <v>77700.160000000003</v>
      </c>
      <c r="G15" s="27">
        <v>77700</v>
      </c>
      <c r="H15" s="27">
        <v>77700</v>
      </c>
      <c r="I15" t="s">
        <v>534</v>
      </c>
      <c r="J15" s="27">
        <v>19425</v>
      </c>
    </row>
    <row r="16" spans="1:11" x14ac:dyDescent="0.2">
      <c r="A16" t="s">
        <v>57</v>
      </c>
      <c r="C16" t="s">
        <v>58</v>
      </c>
      <c r="D16">
        <v>1913</v>
      </c>
      <c r="E16">
        <v>378</v>
      </c>
      <c r="F16" s="27">
        <v>723257.02</v>
      </c>
      <c r="G16" s="27">
        <v>723258</v>
      </c>
      <c r="H16" s="27">
        <v>723257.02</v>
      </c>
      <c r="I16" t="s">
        <v>535</v>
      </c>
      <c r="J16" s="27">
        <v>1913.3809523809523</v>
      </c>
    </row>
    <row r="17" spans="1:10" x14ac:dyDescent="0.2">
      <c r="A17" t="s">
        <v>59</v>
      </c>
      <c r="C17" t="s">
        <v>60</v>
      </c>
      <c r="D17">
        <v>28529</v>
      </c>
      <c r="E17">
        <v>1</v>
      </c>
      <c r="F17" s="27">
        <v>28528.63</v>
      </c>
      <c r="G17" s="27">
        <v>28529</v>
      </c>
      <c r="H17" s="27">
        <v>28529</v>
      </c>
      <c r="I17" t="s">
        <v>536</v>
      </c>
      <c r="J17" s="27">
        <v>28529</v>
      </c>
    </row>
    <row r="18" spans="1:10" x14ac:dyDescent="0.2">
      <c r="A18" t="s">
        <v>61</v>
      </c>
      <c r="C18" t="s">
        <v>62</v>
      </c>
      <c r="D18">
        <v>27002</v>
      </c>
      <c r="E18">
        <v>1</v>
      </c>
      <c r="F18" s="27">
        <v>27002.18</v>
      </c>
      <c r="G18" s="27">
        <v>27002</v>
      </c>
      <c r="H18" s="27">
        <v>27002</v>
      </c>
      <c r="I18" t="s">
        <v>537</v>
      </c>
      <c r="J18" s="27">
        <v>27002</v>
      </c>
    </row>
    <row r="19" spans="1:10" x14ac:dyDescent="0.2">
      <c r="A19" t="s">
        <v>63</v>
      </c>
      <c r="C19" t="s">
        <v>64</v>
      </c>
      <c r="D19">
        <v>20863</v>
      </c>
      <c r="E19">
        <v>1</v>
      </c>
      <c r="F19" s="27">
        <v>20863.46</v>
      </c>
      <c r="G19" s="27">
        <v>20863</v>
      </c>
      <c r="H19" s="27">
        <v>20863</v>
      </c>
      <c r="I19" t="s">
        <v>538</v>
      </c>
      <c r="J19" s="27">
        <v>20863</v>
      </c>
    </row>
    <row r="20" spans="1:10" x14ac:dyDescent="0.2">
      <c r="A20" t="s">
        <v>65</v>
      </c>
      <c r="C20" t="s">
        <v>66</v>
      </c>
      <c r="D20">
        <v>160811</v>
      </c>
      <c r="E20">
        <v>1</v>
      </c>
      <c r="F20" s="27">
        <v>160811</v>
      </c>
      <c r="G20" s="27">
        <v>160811</v>
      </c>
      <c r="H20" s="27">
        <v>160811</v>
      </c>
      <c r="I20" t="s">
        <v>539</v>
      </c>
      <c r="J20" s="27">
        <v>160811</v>
      </c>
    </row>
    <row r="21" spans="1:10" x14ac:dyDescent="0.2">
      <c r="A21" t="s">
        <v>67</v>
      </c>
      <c r="C21" t="s">
        <v>68</v>
      </c>
      <c r="D21">
        <v>175961</v>
      </c>
      <c r="E21">
        <v>1</v>
      </c>
      <c r="F21" s="27">
        <v>175961</v>
      </c>
      <c r="G21" s="27">
        <v>175961</v>
      </c>
      <c r="H21" s="27">
        <v>175961</v>
      </c>
      <c r="I21" t="s">
        <v>540</v>
      </c>
      <c r="J21" s="27">
        <v>175961</v>
      </c>
    </row>
    <row r="22" spans="1:10" x14ac:dyDescent="0.2">
      <c r="A22" t="s">
        <v>69</v>
      </c>
      <c r="C22" t="s">
        <v>70</v>
      </c>
      <c r="D22">
        <v>0</v>
      </c>
      <c r="E22">
        <v>1</v>
      </c>
      <c r="F22" s="27">
        <v>0</v>
      </c>
      <c r="G22" s="27"/>
      <c r="H22" s="27">
        <v>0</v>
      </c>
      <c r="I22" t="s">
        <v>541</v>
      </c>
      <c r="J22" s="27">
        <v>0</v>
      </c>
    </row>
    <row r="23" spans="1:10" x14ac:dyDescent="0.2">
      <c r="A23" t="s">
        <v>71</v>
      </c>
      <c r="C23" t="s">
        <v>72</v>
      </c>
      <c r="D23">
        <v>59339</v>
      </c>
      <c r="E23">
        <v>1</v>
      </c>
      <c r="F23" s="27">
        <v>59339.42</v>
      </c>
      <c r="G23" s="27">
        <v>59339</v>
      </c>
      <c r="H23" s="27">
        <v>59339</v>
      </c>
      <c r="I23" t="s">
        <v>542</v>
      </c>
      <c r="J23" s="27">
        <v>59339</v>
      </c>
    </row>
    <row r="24" spans="1:10" x14ac:dyDescent="0.2">
      <c r="A24" t="s">
        <v>73</v>
      </c>
      <c r="C24" t="s">
        <v>74</v>
      </c>
      <c r="D24">
        <v>0</v>
      </c>
      <c r="E24">
        <v>1</v>
      </c>
      <c r="F24" s="27">
        <v>0</v>
      </c>
      <c r="G24" s="27"/>
      <c r="H24" s="27">
        <v>0</v>
      </c>
      <c r="I24" t="s">
        <v>543</v>
      </c>
      <c r="J24" s="27">
        <v>0</v>
      </c>
    </row>
    <row r="25" spans="1:10" x14ac:dyDescent="0.2">
      <c r="A25" t="s">
        <v>75</v>
      </c>
      <c r="C25" t="s">
        <v>76</v>
      </c>
      <c r="D25">
        <v>9258</v>
      </c>
      <c r="E25">
        <v>2</v>
      </c>
      <c r="F25" s="27">
        <v>18515.46</v>
      </c>
      <c r="G25" s="27">
        <v>18516</v>
      </c>
      <c r="H25" s="27">
        <v>18516</v>
      </c>
      <c r="I25" t="s">
        <v>544</v>
      </c>
      <c r="J25" s="27">
        <v>9258</v>
      </c>
    </row>
    <row r="26" spans="1:10" x14ac:dyDescent="0.2">
      <c r="A26" t="s">
        <v>77</v>
      </c>
      <c r="C26" t="s">
        <v>78</v>
      </c>
      <c r="D26">
        <v>11755</v>
      </c>
      <c r="E26">
        <v>2</v>
      </c>
      <c r="F26" s="27">
        <v>23509.82</v>
      </c>
      <c r="G26" s="27">
        <v>23510</v>
      </c>
      <c r="H26" s="27">
        <v>23510</v>
      </c>
      <c r="I26" t="s">
        <v>545</v>
      </c>
      <c r="J26" s="27">
        <v>11755</v>
      </c>
    </row>
    <row r="27" spans="1:10" hidden="1" x14ac:dyDescent="0.2">
      <c r="A27" s="28"/>
      <c r="B27" s="28"/>
      <c r="C27" s="28" t="s">
        <v>79</v>
      </c>
      <c r="D27" s="28">
        <v>372498</v>
      </c>
      <c r="E27" s="28">
        <v>17514</v>
      </c>
      <c r="F27" s="29">
        <v>1212437.4100000001</v>
      </c>
      <c r="G27" s="29">
        <v>1212440</v>
      </c>
      <c r="H27" s="29">
        <v>1212440</v>
      </c>
      <c r="I27" t="s">
        <v>546</v>
      </c>
      <c r="J27" s="27">
        <v>69.22690419093297</v>
      </c>
    </row>
    <row r="28" spans="1:10" x14ac:dyDescent="0.2">
      <c r="A28" t="s">
        <v>80</v>
      </c>
      <c r="C28" t="s">
        <v>81</v>
      </c>
      <c r="D28">
        <v>22822</v>
      </c>
      <c r="E28">
        <v>2</v>
      </c>
      <c r="F28" s="27">
        <v>45644.07</v>
      </c>
      <c r="G28" s="27">
        <v>45644</v>
      </c>
      <c r="H28" s="27">
        <v>45644</v>
      </c>
      <c r="I28" t="s">
        <v>547</v>
      </c>
      <c r="J28" s="27">
        <v>22822</v>
      </c>
    </row>
    <row r="29" spans="1:10" x14ac:dyDescent="0.2">
      <c r="A29" t="s">
        <v>82</v>
      </c>
      <c r="C29" t="s">
        <v>83</v>
      </c>
      <c r="D29">
        <v>7211</v>
      </c>
      <c r="E29">
        <v>1</v>
      </c>
      <c r="F29" s="27">
        <v>7211.36</v>
      </c>
      <c r="G29" s="27">
        <v>7211</v>
      </c>
      <c r="H29" s="27">
        <v>7211</v>
      </c>
      <c r="I29" t="s">
        <v>548</v>
      </c>
      <c r="J29" s="27">
        <v>7211</v>
      </c>
    </row>
    <row r="30" spans="1:10" x14ac:dyDescent="0.2">
      <c r="A30" t="s">
        <v>84</v>
      </c>
      <c r="C30" t="s">
        <v>85</v>
      </c>
      <c r="D30">
        <v>8270</v>
      </c>
      <c r="E30">
        <v>1</v>
      </c>
      <c r="F30" s="27">
        <v>8269.6299999999992</v>
      </c>
      <c r="G30" s="27">
        <v>8270</v>
      </c>
      <c r="H30" s="27">
        <v>8270</v>
      </c>
      <c r="I30" t="s">
        <v>549</v>
      </c>
      <c r="J30" s="27">
        <v>8270</v>
      </c>
    </row>
    <row r="31" spans="1:10" x14ac:dyDescent="0.2">
      <c r="A31" t="s">
        <v>86</v>
      </c>
      <c r="C31" t="s">
        <v>87</v>
      </c>
      <c r="D31">
        <v>2412</v>
      </c>
      <c r="E31">
        <v>1</v>
      </c>
      <c r="F31" s="27">
        <v>2411.83</v>
      </c>
      <c r="G31" s="27">
        <v>2412</v>
      </c>
      <c r="H31" s="27">
        <v>2412</v>
      </c>
      <c r="I31" t="s">
        <v>550</v>
      </c>
      <c r="J31" s="27">
        <v>2412</v>
      </c>
    </row>
    <row r="32" spans="1:10" x14ac:dyDescent="0.2">
      <c r="A32" t="s">
        <v>88</v>
      </c>
      <c r="C32" t="s">
        <v>89</v>
      </c>
      <c r="D32">
        <v>17102</v>
      </c>
      <c r="E32">
        <v>1</v>
      </c>
      <c r="F32" s="27">
        <v>17102.04</v>
      </c>
      <c r="G32" s="27">
        <v>17102</v>
      </c>
      <c r="H32" s="27">
        <v>17102</v>
      </c>
      <c r="I32" t="s">
        <v>551</v>
      </c>
      <c r="J32" s="27">
        <v>17102</v>
      </c>
    </row>
    <row r="33" spans="1:10" x14ac:dyDescent="0.2">
      <c r="A33" t="s">
        <v>90</v>
      </c>
      <c r="C33" t="s">
        <v>91</v>
      </c>
      <c r="D33">
        <v>22673</v>
      </c>
      <c r="E33">
        <v>1</v>
      </c>
      <c r="F33" s="27">
        <v>22672.55</v>
      </c>
      <c r="G33" s="27">
        <v>22673</v>
      </c>
      <c r="H33" s="27">
        <v>22673</v>
      </c>
      <c r="I33" t="s">
        <v>552</v>
      </c>
      <c r="J33" s="27">
        <v>22673</v>
      </c>
    </row>
    <row r="34" spans="1:10" x14ac:dyDescent="0.2">
      <c r="A34" t="s">
        <v>92</v>
      </c>
      <c r="C34" t="s">
        <v>93</v>
      </c>
      <c r="D34">
        <v>35411</v>
      </c>
      <c r="E34">
        <v>1</v>
      </c>
      <c r="F34" s="27">
        <v>35411.32</v>
      </c>
      <c r="G34" s="27">
        <v>35411</v>
      </c>
      <c r="H34" s="27">
        <v>35411</v>
      </c>
      <c r="I34" t="s">
        <v>553</v>
      </c>
      <c r="J34" s="27">
        <v>35411</v>
      </c>
    </row>
    <row r="35" spans="1:10" x14ac:dyDescent="0.2">
      <c r="A35" t="s">
        <v>94</v>
      </c>
      <c r="C35" t="s">
        <v>95</v>
      </c>
      <c r="D35">
        <v>1403</v>
      </c>
      <c r="E35">
        <v>378</v>
      </c>
      <c r="F35" s="27">
        <v>530334</v>
      </c>
      <c r="G35" s="27">
        <v>530334</v>
      </c>
      <c r="H35" s="27">
        <v>530334</v>
      </c>
      <c r="I35" t="s">
        <v>554</v>
      </c>
      <c r="J35" s="27">
        <v>1403</v>
      </c>
    </row>
    <row r="36" spans="1:10" x14ac:dyDescent="0.2">
      <c r="A36" t="s">
        <v>96</v>
      </c>
      <c r="C36" t="s">
        <v>97</v>
      </c>
      <c r="D36">
        <v>30389</v>
      </c>
      <c r="E36">
        <v>1</v>
      </c>
      <c r="F36" s="27">
        <v>30388.799999999999</v>
      </c>
      <c r="G36" s="27">
        <v>30389</v>
      </c>
      <c r="H36" s="27">
        <v>30389</v>
      </c>
      <c r="I36" t="s">
        <v>555</v>
      </c>
      <c r="J36" s="27">
        <v>30389</v>
      </c>
    </row>
    <row r="37" spans="1:10" x14ac:dyDescent="0.2">
      <c r="A37" t="s">
        <v>98</v>
      </c>
      <c r="C37" t="s">
        <v>99</v>
      </c>
      <c r="D37">
        <v>0</v>
      </c>
      <c r="E37">
        <v>1</v>
      </c>
      <c r="F37" s="27">
        <v>0</v>
      </c>
      <c r="G37" s="27"/>
      <c r="H37" s="27">
        <v>0</v>
      </c>
      <c r="I37" t="s">
        <v>556</v>
      </c>
      <c r="J37" s="27">
        <v>0</v>
      </c>
    </row>
    <row r="38" spans="1:10" x14ac:dyDescent="0.2">
      <c r="A38" t="s">
        <v>100</v>
      </c>
      <c r="C38" t="s">
        <v>101</v>
      </c>
      <c r="D38">
        <v>16869</v>
      </c>
      <c r="E38">
        <v>8</v>
      </c>
      <c r="F38" s="27">
        <v>134951.54</v>
      </c>
      <c r="G38" s="27">
        <v>134952</v>
      </c>
      <c r="H38" s="27">
        <v>134952</v>
      </c>
      <c r="I38" t="s">
        <v>557</v>
      </c>
      <c r="J38" s="27">
        <v>16869</v>
      </c>
    </row>
    <row r="39" spans="1:10" x14ac:dyDescent="0.2">
      <c r="A39" t="s">
        <v>102</v>
      </c>
      <c r="C39" t="s">
        <v>103</v>
      </c>
      <c r="D39">
        <v>39827</v>
      </c>
      <c r="E39">
        <v>4</v>
      </c>
      <c r="F39" s="27">
        <v>159306.76999999999</v>
      </c>
      <c r="G39" s="27">
        <v>159308</v>
      </c>
      <c r="H39" s="27">
        <v>159308</v>
      </c>
      <c r="I39" t="s">
        <v>558</v>
      </c>
      <c r="J39" s="27">
        <v>39827</v>
      </c>
    </row>
    <row r="40" spans="1:10" x14ac:dyDescent="0.2">
      <c r="A40" t="s">
        <v>104</v>
      </c>
      <c r="C40" t="s">
        <v>105</v>
      </c>
      <c r="D40">
        <v>16315</v>
      </c>
      <c r="E40">
        <v>1</v>
      </c>
      <c r="F40" s="27">
        <v>16314.97</v>
      </c>
      <c r="G40" s="27">
        <v>16315</v>
      </c>
      <c r="H40" s="27">
        <v>16315</v>
      </c>
      <c r="I40" t="s">
        <v>559</v>
      </c>
      <c r="J40" s="27">
        <v>16315</v>
      </c>
    </row>
    <row r="41" spans="1:10" x14ac:dyDescent="0.2">
      <c r="A41" t="s">
        <v>106</v>
      </c>
      <c r="C41" t="s">
        <v>107</v>
      </c>
      <c r="D41">
        <v>24140</v>
      </c>
      <c r="E41">
        <v>1</v>
      </c>
      <c r="F41" s="27">
        <v>24140.17</v>
      </c>
      <c r="G41" s="27">
        <v>24140</v>
      </c>
      <c r="H41" s="27">
        <v>24140</v>
      </c>
      <c r="I41" t="s">
        <v>560</v>
      </c>
      <c r="J41" s="27">
        <v>24140</v>
      </c>
    </row>
    <row r="42" spans="1:10" x14ac:dyDescent="0.2">
      <c r="A42" t="s">
        <v>108</v>
      </c>
      <c r="C42" t="s">
        <v>109</v>
      </c>
      <c r="D42">
        <v>17890</v>
      </c>
      <c r="E42">
        <v>1</v>
      </c>
      <c r="F42" s="27">
        <v>17890.099999999999</v>
      </c>
      <c r="G42" s="27">
        <v>17890</v>
      </c>
      <c r="H42" s="27">
        <v>17890</v>
      </c>
      <c r="I42" t="s">
        <v>561</v>
      </c>
      <c r="J42" s="27">
        <v>17890</v>
      </c>
    </row>
    <row r="43" spans="1:10" x14ac:dyDescent="0.2">
      <c r="A43" t="s">
        <v>110</v>
      </c>
      <c r="C43" t="s">
        <v>111</v>
      </c>
      <c r="D43">
        <v>19926</v>
      </c>
      <c r="E43">
        <v>1</v>
      </c>
      <c r="F43" s="27">
        <v>19926.490000000002</v>
      </c>
      <c r="G43" s="27">
        <v>19926</v>
      </c>
      <c r="H43" s="27">
        <v>19926</v>
      </c>
      <c r="I43" t="s">
        <v>562</v>
      </c>
      <c r="J43" s="27">
        <v>19926</v>
      </c>
    </row>
    <row r="44" spans="1:10" x14ac:dyDescent="0.2">
      <c r="A44" t="s">
        <v>112</v>
      </c>
      <c r="C44" t="s">
        <v>113</v>
      </c>
      <c r="D44">
        <v>21768</v>
      </c>
      <c r="E44">
        <v>2</v>
      </c>
      <c r="F44" s="27">
        <v>43535.3</v>
      </c>
      <c r="G44" s="27">
        <v>43536</v>
      </c>
      <c r="H44" s="27">
        <v>43536</v>
      </c>
      <c r="I44" t="s">
        <v>563</v>
      </c>
      <c r="J44" s="27">
        <v>21768</v>
      </c>
    </row>
    <row r="45" spans="1:10" x14ac:dyDescent="0.2">
      <c r="A45" t="s">
        <v>114</v>
      </c>
      <c r="C45" t="s">
        <v>115</v>
      </c>
      <c r="D45">
        <v>23846</v>
      </c>
      <c r="E45">
        <v>1</v>
      </c>
      <c r="F45" s="27">
        <v>23846.02</v>
      </c>
      <c r="G45" s="27">
        <v>23846</v>
      </c>
      <c r="H45" s="27">
        <v>23846</v>
      </c>
      <c r="I45" t="s">
        <v>564</v>
      </c>
      <c r="J45" s="27">
        <v>23846</v>
      </c>
    </row>
    <row r="46" spans="1:10" x14ac:dyDescent="0.2">
      <c r="A46" t="s">
        <v>116</v>
      </c>
      <c r="C46" t="s">
        <v>117</v>
      </c>
      <c r="D46">
        <v>11755</v>
      </c>
      <c r="E46">
        <v>2</v>
      </c>
      <c r="F46" s="27">
        <v>23509.82</v>
      </c>
      <c r="G46" s="27">
        <v>23510</v>
      </c>
      <c r="H46" s="27">
        <v>23510</v>
      </c>
      <c r="I46" t="s">
        <v>565</v>
      </c>
      <c r="J46" s="27">
        <v>11755</v>
      </c>
    </row>
    <row r="47" spans="1:10" x14ac:dyDescent="0.2">
      <c r="A47" t="s">
        <v>118</v>
      </c>
      <c r="C47" t="s">
        <v>119</v>
      </c>
      <c r="D47">
        <v>17375</v>
      </c>
      <c r="E47">
        <v>1</v>
      </c>
      <c r="F47" s="27">
        <v>17374.66</v>
      </c>
      <c r="G47" s="27">
        <v>17375</v>
      </c>
      <c r="H47" s="27">
        <v>17375</v>
      </c>
      <c r="I47" t="s">
        <v>566</v>
      </c>
      <c r="J47" s="27">
        <v>17375</v>
      </c>
    </row>
    <row r="48" spans="1:10" x14ac:dyDescent="0.2">
      <c r="A48" t="s">
        <v>120</v>
      </c>
      <c r="C48" t="s">
        <v>121</v>
      </c>
      <c r="D48">
        <v>0</v>
      </c>
      <c r="E48">
        <v>1</v>
      </c>
      <c r="F48" s="27">
        <v>0</v>
      </c>
      <c r="G48" s="27"/>
      <c r="H48" s="27">
        <v>0</v>
      </c>
      <c r="I48" t="s">
        <v>567</v>
      </c>
      <c r="J48" s="27">
        <v>0</v>
      </c>
    </row>
    <row r="49" spans="1:10" x14ac:dyDescent="0.2">
      <c r="A49" t="s">
        <v>122</v>
      </c>
      <c r="C49" t="s">
        <v>123</v>
      </c>
      <c r="D49">
        <v>13494</v>
      </c>
      <c r="E49">
        <v>1</v>
      </c>
      <c r="F49" s="27">
        <v>13493.78</v>
      </c>
      <c r="G49" s="27">
        <v>13494</v>
      </c>
      <c r="H49" s="27">
        <v>13494</v>
      </c>
      <c r="I49" t="s">
        <v>568</v>
      </c>
      <c r="J49" s="27">
        <v>13494</v>
      </c>
    </row>
    <row r="50" spans="1:10" x14ac:dyDescent="0.2">
      <c r="A50" t="s">
        <v>124</v>
      </c>
      <c r="C50" t="s">
        <v>125</v>
      </c>
      <c r="D50">
        <v>18702</v>
      </c>
      <c r="E50">
        <v>1</v>
      </c>
      <c r="F50" s="27">
        <v>18702.189999999999</v>
      </c>
      <c r="G50" s="27">
        <v>18702</v>
      </c>
      <c r="H50" s="27">
        <v>18702</v>
      </c>
      <c r="I50" t="s">
        <v>569</v>
      </c>
      <c r="J50" s="27">
        <v>18702</v>
      </c>
    </row>
    <row r="51" spans="1:10" hidden="1" x14ac:dyDescent="0.2">
      <c r="A51" s="28"/>
      <c r="B51" s="28"/>
      <c r="C51" s="28" t="s">
        <v>126</v>
      </c>
      <c r="D51" s="28">
        <v>488359</v>
      </c>
      <c r="E51" s="28">
        <v>3655</v>
      </c>
      <c r="F51" s="29">
        <v>921441.46</v>
      </c>
      <c r="G51" s="29">
        <v>921441</v>
      </c>
      <c r="H51" s="29">
        <v>921441</v>
      </c>
      <c r="I51" t="s">
        <v>570</v>
      </c>
      <c r="J51" s="27">
        <v>252.10424076607387</v>
      </c>
    </row>
    <row r="52" spans="1:10" x14ac:dyDescent="0.2">
      <c r="A52" t="s">
        <v>127</v>
      </c>
      <c r="C52" t="s">
        <v>128</v>
      </c>
      <c r="D52">
        <v>3618</v>
      </c>
      <c r="E52">
        <v>1</v>
      </c>
      <c r="F52" s="27">
        <v>3617.74</v>
      </c>
      <c r="G52" s="27">
        <v>3618</v>
      </c>
      <c r="H52" s="27">
        <v>3618</v>
      </c>
      <c r="I52" t="s">
        <v>571</v>
      </c>
      <c r="J52" s="27">
        <v>3618</v>
      </c>
    </row>
    <row r="53" spans="1:10" x14ac:dyDescent="0.2">
      <c r="A53" t="s">
        <v>129</v>
      </c>
      <c r="C53" t="s">
        <v>130</v>
      </c>
      <c r="D53">
        <v>3289</v>
      </c>
      <c r="E53">
        <v>1</v>
      </c>
      <c r="F53" s="27">
        <v>3288.85</v>
      </c>
      <c r="G53" s="27">
        <v>3289</v>
      </c>
      <c r="H53" s="27">
        <v>3289</v>
      </c>
      <c r="I53" t="s">
        <v>572</v>
      </c>
      <c r="J53" s="27">
        <v>3289</v>
      </c>
    </row>
    <row r="54" spans="1:10" x14ac:dyDescent="0.2">
      <c r="A54" t="s">
        <v>131</v>
      </c>
      <c r="C54" t="s">
        <v>132</v>
      </c>
      <c r="D54">
        <v>8860</v>
      </c>
      <c r="E54">
        <v>1</v>
      </c>
      <c r="F54" s="27">
        <v>8860.32</v>
      </c>
      <c r="G54" s="27">
        <v>8860</v>
      </c>
      <c r="H54" s="27">
        <v>8860</v>
      </c>
      <c r="I54" t="s">
        <v>573</v>
      </c>
      <c r="J54" s="27">
        <v>8860</v>
      </c>
    </row>
    <row r="55" spans="1:10" x14ac:dyDescent="0.2">
      <c r="A55" t="s">
        <v>133</v>
      </c>
      <c r="C55" t="s">
        <v>134</v>
      </c>
      <c r="D55">
        <v>36247</v>
      </c>
      <c r="E55">
        <v>2</v>
      </c>
      <c r="F55" s="27">
        <v>72493.53</v>
      </c>
      <c r="G55" s="27">
        <v>72494</v>
      </c>
      <c r="H55" s="27">
        <v>72494</v>
      </c>
      <c r="I55" t="s">
        <v>574</v>
      </c>
      <c r="J55" s="27">
        <v>36247</v>
      </c>
    </row>
    <row r="56" spans="1:10" x14ac:dyDescent="0.2">
      <c r="A56" t="s">
        <v>135</v>
      </c>
      <c r="C56" t="s">
        <v>136</v>
      </c>
      <c r="D56">
        <v>47805</v>
      </c>
      <c r="E56">
        <v>2</v>
      </c>
      <c r="F56" s="27">
        <v>95610.559999999896</v>
      </c>
      <c r="G56" s="27">
        <v>95610</v>
      </c>
      <c r="H56" s="27">
        <v>95610</v>
      </c>
      <c r="I56" t="s">
        <v>575</v>
      </c>
      <c r="J56" s="27">
        <v>47805</v>
      </c>
    </row>
    <row r="57" spans="1:10" x14ac:dyDescent="0.2">
      <c r="A57" t="s">
        <v>137</v>
      </c>
      <c r="C57" t="s">
        <v>138</v>
      </c>
      <c r="D57">
        <v>18537</v>
      </c>
      <c r="E57">
        <v>3</v>
      </c>
      <c r="F57" s="27">
        <v>55611.96</v>
      </c>
      <c r="G57" s="27">
        <v>55611</v>
      </c>
      <c r="H57" s="27">
        <v>55611</v>
      </c>
      <c r="I57" t="s">
        <v>576</v>
      </c>
      <c r="J57" s="27">
        <v>18537</v>
      </c>
    </row>
    <row r="58" spans="1:10" x14ac:dyDescent="0.2">
      <c r="A58" t="s">
        <v>139</v>
      </c>
      <c r="C58" t="s">
        <v>140</v>
      </c>
      <c r="D58">
        <v>19287</v>
      </c>
      <c r="E58">
        <v>3</v>
      </c>
      <c r="F58" s="27">
        <v>57861.82</v>
      </c>
      <c r="G58" s="27">
        <v>57861</v>
      </c>
      <c r="H58" s="27">
        <v>57861</v>
      </c>
      <c r="I58" t="s">
        <v>577</v>
      </c>
      <c r="J58" s="27">
        <v>19287</v>
      </c>
    </row>
    <row r="59" spans="1:10" x14ac:dyDescent="0.2">
      <c r="A59" t="s">
        <v>141</v>
      </c>
      <c r="C59" t="s">
        <v>142</v>
      </c>
      <c r="D59">
        <v>20207</v>
      </c>
      <c r="E59">
        <v>1</v>
      </c>
      <c r="F59" s="27">
        <v>20206.72</v>
      </c>
      <c r="G59" s="27">
        <v>20207</v>
      </c>
      <c r="H59" s="27">
        <v>20207</v>
      </c>
      <c r="I59" t="s">
        <v>578</v>
      </c>
      <c r="J59" s="27">
        <v>20207</v>
      </c>
    </row>
    <row r="60" spans="1:10" x14ac:dyDescent="0.2">
      <c r="A60" t="s">
        <v>143</v>
      </c>
      <c r="C60" t="s">
        <v>144</v>
      </c>
      <c r="D60">
        <v>13897</v>
      </c>
      <c r="E60">
        <v>1</v>
      </c>
      <c r="F60" s="27">
        <v>13897.17</v>
      </c>
      <c r="G60" s="27">
        <v>13897</v>
      </c>
      <c r="H60" s="27">
        <v>13897</v>
      </c>
      <c r="I60" t="s">
        <v>579</v>
      </c>
      <c r="J60" s="27">
        <v>13897</v>
      </c>
    </row>
    <row r="61" spans="1:10" x14ac:dyDescent="0.2">
      <c r="A61" t="s">
        <v>145</v>
      </c>
      <c r="C61" t="s">
        <v>146</v>
      </c>
      <c r="D61">
        <v>28529</v>
      </c>
      <c r="E61">
        <v>5</v>
      </c>
      <c r="F61" s="27">
        <v>142643.15</v>
      </c>
      <c r="G61" s="27">
        <v>142645</v>
      </c>
      <c r="H61" s="27">
        <v>142645</v>
      </c>
      <c r="I61" t="s">
        <v>580</v>
      </c>
      <c r="J61" s="27">
        <v>28529</v>
      </c>
    </row>
    <row r="62" spans="1:10" x14ac:dyDescent="0.2">
      <c r="A62" t="s">
        <v>147</v>
      </c>
      <c r="C62" t="s">
        <v>148</v>
      </c>
      <c r="D62">
        <v>1424</v>
      </c>
      <c r="E62">
        <v>1</v>
      </c>
      <c r="F62" s="27">
        <v>1423.57</v>
      </c>
      <c r="G62" s="27">
        <v>1424</v>
      </c>
      <c r="H62" s="27">
        <v>1424</v>
      </c>
      <c r="I62" t="s">
        <v>581</v>
      </c>
      <c r="J62" s="27">
        <v>1424</v>
      </c>
    </row>
    <row r="63" spans="1:10" x14ac:dyDescent="0.2">
      <c r="A63" t="s">
        <v>149</v>
      </c>
      <c r="C63" t="s">
        <v>150</v>
      </c>
      <c r="D63">
        <v>26251</v>
      </c>
      <c r="E63">
        <v>1</v>
      </c>
      <c r="F63" s="27">
        <v>26251.360000000001</v>
      </c>
      <c r="G63" s="27">
        <v>26251</v>
      </c>
      <c r="H63" s="27">
        <v>26251</v>
      </c>
      <c r="I63" t="s">
        <v>582</v>
      </c>
      <c r="J63" s="27">
        <v>26251</v>
      </c>
    </row>
    <row r="64" spans="1:10" x14ac:dyDescent="0.2">
      <c r="A64" t="s">
        <v>151</v>
      </c>
      <c r="C64" t="s">
        <v>152</v>
      </c>
      <c r="D64">
        <v>21492</v>
      </c>
      <c r="E64">
        <v>2</v>
      </c>
      <c r="F64" s="27">
        <v>42983.07</v>
      </c>
      <c r="G64" s="27">
        <v>42984</v>
      </c>
      <c r="H64" s="27">
        <v>42984</v>
      </c>
      <c r="I64" t="s">
        <v>583</v>
      </c>
      <c r="J64" s="27">
        <v>21492</v>
      </c>
    </row>
    <row r="65" spans="1:10" x14ac:dyDescent="0.2">
      <c r="A65" t="s">
        <v>153</v>
      </c>
      <c r="C65" t="s">
        <v>154</v>
      </c>
      <c r="D65">
        <v>38323</v>
      </c>
      <c r="E65">
        <v>1</v>
      </c>
      <c r="F65" s="27">
        <v>38323</v>
      </c>
      <c r="G65" s="27">
        <v>38323</v>
      </c>
      <c r="H65" s="27">
        <v>38323</v>
      </c>
      <c r="I65" t="s">
        <v>584</v>
      </c>
      <c r="J65" s="27">
        <v>38323</v>
      </c>
    </row>
    <row r="66" spans="1:10" x14ac:dyDescent="0.2">
      <c r="A66" t="s">
        <v>155</v>
      </c>
      <c r="C66" t="s">
        <v>156</v>
      </c>
      <c r="D66">
        <v>54436</v>
      </c>
      <c r="E66">
        <v>2</v>
      </c>
      <c r="F66" s="27">
        <v>108872.64</v>
      </c>
      <c r="G66" s="27">
        <v>108872</v>
      </c>
      <c r="H66" s="27">
        <v>108872</v>
      </c>
      <c r="I66" t="s">
        <v>585</v>
      </c>
      <c r="J66" s="27">
        <v>54436</v>
      </c>
    </row>
    <row r="67" spans="1:10" x14ac:dyDescent="0.2">
      <c r="A67" t="s">
        <v>157</v>
      </c>
      <c r="C67" t="s">
        <v>158</v>
      </c>
      <c r="D67">
        <v>33477</v>
      </c>
      <c r="E67">
        <v>1</v>
      </c>
      <c r="F67" s="27">
        <v>33477.19</v>
      </c>
      <c r="G67" s="27">
        <v>33477</v>
      </c>
      <c r="H67" s="27">
        <v>33477</v>
      </c>
      <c r="I67" t="s">
        <v>586</v>
      </c>
      <c r="J67" s="27">
        <v>33477</v>
      </c>
    </row>
    <row r="68" spans="1:10" x14ac:dyDescent="0.2">
      <c r="A68" t="s">
        <v>159</v>
      </c>
      <c r="C68" t="s">
        <v>160</v>
      </c>
      <c r="D68">
        <v>17099</v>
      </c>
      <c r="E68">
        <v>1</v>
      </c>
      <c r="F68" s="27">
        <v>17098.830000000002</v>
      </c>
      <c r="G68" s="27">
        <v>17099</v>
      </c>
      <c r="H68" s="27">
        <v>17099</v>
      </c>
      <c r="I68" t="s">
        <v>587</v>
      </c>
      <c r="J68" s="27">
        <v>17099</v>
      </c>
    </row>
    <row r="69" spans="1:10" x14ac:dyDescent="0.2">
      <c r="A69" t="s">
        <v>161</v>
      </c>
      <c r="C69" t="s">
        <v>162</v>
      </c>
      <c r="D69">
        <v>17408</v>
      </c>
      <c r="E69">
        <v>3</v>
      </c>
      <c r="F69" s="27">
        <v>52224.68</v>
      </c>
      <c r="G69" s="27">
        <v>52224</v>
      </c>
      <c r="H69" s="27">
        <v>52224</v>
      </c>
      <c r="I69" t="s">
        <v>588</v>
      </c>
      <c r="J69" s="27">
        <v>17408</v>
      </c>
    </row>
    <row r="70" spans="1:10" x14ac:dyDescent="0.2">
      <c r="A70" t="s">
        <v>163</v>
      </c>
      <c r="C70" t="s">
        <v>164</v>
      </c>
      <c r="D70">
        <v>59339</v>
      </c>
      <c r="E70">
        <v>1</v>
      </c>
      <c r="F70" s="27">
        <v>59339.42</v>
      </c>
      <c r="G70" s="27">
        <v>59339</v>
      </c>
      <c r="H70" s="27">
        <v>59339</v>
      </c>
      <c r="I70" t="s">
        <v>589</v>
      </c>
      <c r="J70" s="27">
        <v>59339</v>
      </c>
    </row>
    <row r="71" spans="1:10" x14ac:dyDescent="0.2">
      <c r="A71" t="s">
        <v>165</v>
      </c>
      <c r="C71" t="s">
        <v>166</v>
      </c>
      <c r="D71">
        <v>22452</v>
      </c>
      <c r="E71">
        <v>3</v>
      </c>
      <c r="F71" s="27">
        <v>67355.88</v>
      </c>
      <c r="G71" s="27">
        <v>67356</v>
      </c>
      <c r="H71" s="27">
        <v>67356</v>
      </c>
      <c r="I71" t="s">
        <v>590</v>
      </c>
      <c r="J71" s="27">
        <v>22452</v>
      </c>
    </row>
    <row r="72" spans="1:10" x14ac:dyDescent="0.2">
      <c r="A72" t="s">
        <v>167</v>
      </c>
      <c r="C72" t="s">
        <v>168</v>
      </c>
      <c r="D72">
        <v>0</v>
      </c>
      <c r="E72">
        <v>1</v>
      </c>
      <c r="F72" s="27">
        <v>0</v>
      </c>
      <c r="G72" s="27"/>
      <c r="H72" s="27">
        <v>0</v>
      </c>
      <c r="I72" t="s">
        <v>591</v>
      </c>
      <c r="J72" s="27">
        <v>0</v>
      </c>
    </row>
    <row r="73" spans="1:10" x14ac:dyDescent="0.2">
      <c r="A73" t="s">
        <v>169</v>
      </c>
      <c r="C73" t="s">
        <v>170</v>
      </c>
      <c r="D73">
        <v>0</v>
      </c>
      <c r="E73">
        <v>1</v>
      </c>
      <c r="F73" s="27">
        <v>0</v>
      </c>
      <c r="G73" s="27"/>
      <c r="H73" s="27">
        <v>0</v>
      </c>
      <c r="I73" t="s">
        <v>592</v>
      </c>
      <c r="J73" s="27">
        <v>0</v>
      </c>
    </row>
    <row r="74" spans="1:10" hidden="1" x14ac:dyDescent="0.2">
      <c r="A74" s="28"/>
      <c r="B74" s="28"/>
      <c r="C74" s="28" t="s">
        <v>171</v>
      </c>
      <c r="D74" s="28">
        <v>457032</v>
      </c>
      <c r="E74" s="28">
        <v>11054</v>
      </c>
      <c r="F74" s="29">
        <v>5236612.3600000003</v>
      </c>
      <c r="G74" s="29">
        <v>5236592</v>
      </c>
      <c r="H74" s="29">
        <v>5236591.67</v>
      </c>
      <c r="I74" t="s">
        <v>593</v>
      </c>
      <c r="J74" s="27">
        <v>473.72824316989323</v>
      </c>
    </row>
    <row r="75" spans="1:10" x14ac:dyDescent="0.2">
      <c r="A75" t="s">
        <v>172</v>
      </c>
      <c r="C75" t="s">
        <v>173</v>
      </c>
      <c r="D75">
        <v>61933</v>
      </c>
      <c r="E75">
        <v>1</v>
      </c>
      <c r="F75" s="27">
        <v>61932.81</v>
      </c>
      <c r="G75" s="27">
        <v>61933</v>
      </c>
      <c r="H75" s="27">
        <v>61933</v>
      </c>
      <c r="I75" t="s">
        <v>594</v>
      </c>
      <c r="J75" s="27">
        <v>61933</v>
      </c>
    </row>
    <row r="76" spans="1:10" x14ac:dyDescent="0.2">
      <c r="A76" t="s">
        <v>174</v>
      </c>
      <c r="C76" t="s">
        <v>175</v>
      </c>
      <c r="D76">
        <v>2806</v>
      </c>
      <c r="E76">
        <v>1</v>
      </c>
      <c r="F76" s="27">
        <v>2806.49</v>
      </c>
      <c r="G76" s="27">
        <v>2806</v>
      </c>
      <c r="H76" s="27">
        <v>2806</v>
      </c>
      <c r="I76" t="s">
        <v>595</v>
      </c>
      <c r="J76" s="27">
        <v>2806</v>
      </c>
    </row>
    <row r="77" spans="1:10" x14ac:dyDescent="0.2">
      <c r="A77" t="s">
        <v>176</v>
      </c>
      <c r="C77" t="s">
        <v>177</v>
      </c>
      <c r="D77">
        <v>0</v>
      </c>
      <c r="E77">
        <v>2</v>
      </c>
      <c r="F77" s="27">
        <v>21048.67</v>
      </c>
      <c r="G77" s="27">
        <v>21049</v>
      </c>
      <c r="H77" s="27">
        <v>21048.67</v>
      </c>
      <c r="I77" t="s">
        <v>596</v>
      </c>
      <c r="J77" s="27">
        <v>10524</v>
      </c>
    </row>
    <row r="78" spans="1:10" x14ac:dyDescent="0.2">
      <c r="A78" t="s">
        <v>178</v>
      </c>
      <c r="C78" t="s">
        <v>179</v>
      </c>
      <c r="D78">
        <v>11531</v>
      </c>
      <c r="E78">
        <v>1</v>
      </c>
      <c r="F78" s="27">
        <v>11530.66</v>
      </c>
      <c r="G78" s="27">
        <v>11531</v>
      </c>
      <c r="H78" s="27">
        <v>11531</v>
      </c>
      <c r="I78" t="s">
        <v>597</v>
      </c>
      <c r="J78" s="27">
        <v>11531</v>
      </c>
    </row>
    <row r="79" spans="1:10" x14ac:dyDescent="0.2">
      <c r="A79" t="s">
        <v>180</v>
      </c>
      <c r="C79" t="s">
        <v>181</v>
      </c>
      <c r="D79">
        <v>16824</v>
      </c>
      <c r="E79">
        <v>77</v>
      </c>
      <c r="F79" s="27">
        <v>1295410.01</v>
      </c>
      <c r="G79" s="27">
        <v>1295448</v>
      </c>
      <c r="H79" s="27">
        <v>1295448</v>
      </c>
      <c r="I79" t="s">
        <v>598</v>
      </c>
      <c r="J79" s="27">
        <v>16824</v>
      </c>
    </row>
    <row r="80" spans="1:10" x14ac:dyDescent="0.2">
      <c r="A80" t="s">
        <v>182</v>
      </c>
      <c r="C80" t="s">
        <v>183</v>
      </c>
      <c r="D80">
        <v>7500</v>
      </c>
      <c r="E80">
        <v>416</v>
      </c>
      <c r="F80" s="27">
        <v>3120051.71</v>
      </c>
      <c r="G80" s="27">
        <v>3120000</v>
      </c>
      <c r="H80" s="27">
        <v>3120000</v>
      </c>
      <c r="I80" t="s">
        <v>599</v>
      </c>
      <c r="J80" s="27">
        <v>7500</v>
      </c>
    </row>
    <row r="81" spans="1:10" x14ac:dyDescent="0.2">
      <c r="A81" t="s">
        <v>184</v>
      </c>
      <c r="C81" t="s">
        <v>185</v>
      </c>
      <c r="D81">
        <v>27923</v>
      </c>
      <c r="E81">
        <v>4</v>
      </c>
      <c r="F81" s="27">
        <v>111692</v>
      </c>
      <c r="G81" s="27">
        <v>111692</v>
      </c>
      <c r="H81" s="27">
        <v>111692</v>
      </c>
      <c r="I81" t="s">
        <v>600</v>
      </c>
      <c r="J81" s="27">
        <v>27923</v>
      </c>
    </row>
    <row r="82" spans="1:10" x14ac:dyDescent="0.2">
      <c r="A82" t="s">
        <v>186</v>
      </c>
      <c r="C82" t="s">
        <v>187</v>
      </c>
      <c r="D82">
        <v>15055</v>
      </c>
      <c r="E82">
        <v>2</v>
      </c>
      <c r="F82" s="27">
        <v>30110.43</v>
      </c>
      <c r="G82" s="27">
        <v>30110</v>
      </c>
      <c r="H82" s="27">
        <v>30110</v>
      </c>
      <c r="I82" t="s">
        <v>601</v>
      </c>
      <c r="J82" s="27">
        <v>15055</v>
      </c>
    </row>
    <row r="83" spans="1:10" x14ac:dyDescent="0.2">
      <c r="A83" t="s">
        <v>188</v>
      </c>
      <c r="C83" t="s">
        <v>189</v>
      </c>
      <c r="D83">
        <v>42335</v>
      </c>
      <c r="E83">
        <v>1</v>
      </c>
      <c r="F83" s="27">
        <v>42335</v>
      </c>
      <c r="G83" s="27">
        <v>42335</v>
      </c>
      <c r="H83" s="27">
        <v>42335</v>
      </c>
      <c r="I83" t="s">
        <v>602</v>
      </c>
      <c r="J83" s="27">
        <v>42335</v>
      </c>
    </row>
    <row r="84" spans="1:10" x14ac:dyDescent="0.2">
      <c r="A84" t="s">
        <v>190</v>
      </c>
      <c r="C84" t="s">
        <v>191</v>
      </c>
      <c r="D84">
        <v>22043</v>
      </c>
      <c r="E84">
        <v>1</v>
      </c>
      <c r="F84" s="27">
        <v>22042.6</v>
      </c>
      <c r="G84" s="27">
        <v>22043</v>
      </c>
      <c r="H84" s="27">
        <v>22043</v>
      </c>
      <c r="I84" t="s">
        <v>603</v>
      </c>
      <c r="J84" s="27">
        <v>22043</v>
      </c>
    </row>
    <row r="85" spans="1:10" x14ac:dyDescent="0.2">
      <c r="A85" t="s">
        <v>192</v>
      </c>
      <c r="C85" t="s">
        <v>193</v>
      </c>
      <c r="D85">
        <v>1455</v>
      </c>
      <c r="E85">
        <v>2</v>
      </c>
      <c r="F85" s="27">
        <v>2910.94</v>
      </c>
      <c r="G85" s="27">
        <v>2910</v>
      </c>
      <c r="H85" s="27">
        <v>2910</v>
      </c>
      <c r="I85" t="s">
        <v>604</v>
      </c>
      <c r="J85" s="27">
        <v>1455</v>
      </c>
    </row>
    <row r="86" spans="1:10" x14ac:dyDescent="0.2">
      <c r="A86" t="s">
        <v>194</v>
      </c>
      <c r="C86" t="s">
        <v>195</v>
      </c>
      <c r="D86">
        <v>105069</v>
      </c>
      <c r="E86">
        <v>1</v>
      </c>
      <c r="F86" s="27">
        <v>105068.57</v>
      </c>
      <c r="G86" s="27">
        <v>105069</v>
      </c>
      <c r="H86" s="27">
        <v>105069</v>
      </c>
      <c r="I86" t="s">
        <v>605</v>
      </c>
      <c r="J86" s="27">
        <v>105069</v>
      </c>
    </row>
    <row r="87" spans="1:10" x14ac:dyDescent="0.2">
      <c r="A87" t="s">
        <v>196</v>
      </c>
      <c r="C87" t="s">
        <v>197</v>
      </c>
      <c r="D87">
        <v>0</v>
      </c>
      <c r="E87">
        <v>1</v>
      </c>
      <c r="F87" s="27">
        <v>0</v>
      </c>
      <c r="G87" s="27"/>
      <c r="H87" s="27">
        <v>0</v>
      </c>
      <c r="I87" t="s">
        <v>606</v>
      </c>
      <c r="J87" s="27">
        <v>0</v>
      </c>
    </row>
    <row r="88" spans="1:10" x14ac:dyDescent="0.2">
      <c r="A88" t="s">
        <v>198</v>
      </c>
      <c r="C88" t="s">
        <v>199</v>
      </c>
      <c r="D88">
        <v>16064</v>
      </c>
      <c r="E88">
        <v>2</v>
      </c>
      <c r="F88" s="27">
        <v>32128.65</v>
      </c>
      <c r="G88" s="27">
        <v>32128</v>
      </c>
      <c r="H88" s="27">
        <v>32128</v>
      </c>
      <c r="I88" t="s">
        <v>607</v>
      </c>
      <c r="J88" s="27">
        <v>16064</v>
      </c>
    </row>
    <row r="89" spans="1:10" x14ac:dyDescent="0.2">
      <c r="A89" t="s">
        <v>200</v>
      </c>
      <c r="C89" t="s">
        <v>201</v>
      </c>
      <c r="D89">
        <v>20616</v>
      </c>
      <c r="E89">
        <v>1</v>
      </c>
      <c r="F89" s="27">
        <v>20615.650000000001</v>
      </c>
      <c r="G89" s="27">
        <v>20616</v>
      </c>
      <c r="H89" s="27">
        <v>20616</v>
      </c>
      <c r="I89" t="s">
        <v>608</v>
      </c>
      <c r="J89" s="27">
        <v>20616</v>
      </c>
    </row>
    <row r="90" spans="1:10" x14ac:dyDescent="0.2">
      <c r="A90" t="s">
        <v>202</v>
      </c>
      <c r="C90" t="s">
        <v>203</v>
      </c>
      <c r="D90">
        <v>16296</v>
      </c>
      <c r="E90">
        <v>4</v>
      </c>
      <c r="F90" s="27">
        <v>65185.17</v>
      </c>
      <c r="G90" s="27">
        <v>65184</v>
      </c>
      <c r="H90" s="27">
        <v>65184</v>
      </c>
      <c r="I90" t="s">
        <v>609</v>
      </c>
      <c r="J90" s="27">
        <v>16296</v>
      </c>
    </row>
    <row r="91" spans="1:10" x14ac:dyDescent="0.2">
      <c r="A91" t="s">
        <v>204</v>
      </c>
      <c r="C91" t="s">
        <v>111</v>
      </c>
      <c r="D91">
        <v>19926</v>
      </c>
      <c r="E91">
        <v>10</v>
      </c>
      <c r="F91" s="27">
        <v>199264.91</v>
      </c>
      <c r="G91" s="27">
        <v>199260</v>
      </c>
      <c r="H91" s="27">
        <v>199260</v>
      </c>
      <c r="I91" t="s">
        <v>610</v>
      </c>
      <c r="J91" s="27">
        <v>19926</v>
      </c>
    </row>
    <row r="92" spans="1:10" x14ac:dyDescent="0.2">
      <c r="A92" t="s">
        <v>205</v>
      </c>
      <c r="C92" t="s">
        <v>206</v>
      </c>
      <c r="D92">
        <v>23846</v>
      </c>
      <c r="E92">
        <v>1</v>
      </c>
      <c r="F92" s="27">
        <v>23846.02</v>
      </c>
      <c r="G92" s="27">
        <v>23846</v>
      </c>
      <c r="H92" s="27">
        <v>23846</v>
      </c>
      <c r="I92" t="s">
        <v>611</v>
      </c>
      <c r="J92" s="27">
        <v>23846</v>
      </c>
    </row>
    <row r="93" spans="1:10" x14ac:dyDescent="0.2">
      <c r="A93" t="s">
        <v>207</v>
      </c>
      <c r="C93" t="s">
        <v>208</v>
      </c>
      <c r="D93">
        <v>22822</v>
      </c>
      <c r="E93">
        <v>2</v>
      </c>
      <c r="F93" s="27">
        <v>45644.07</v>
      </c>
      <c r="G93" s="27">
        <v>45644</v>
      </c>
      <c r="H93" s="27">
        <v>45644</v>
      </c>
      <c r="I93" t="s">
        <v>612</v>
      </c>
      <c r="J93" s="27">
        <v>22822</v>
      </c>
    </row>
    <row r="94" spans="1:10" x14ac:dyDescent="0.2">
      <c r="A94" t="s">
        <v>209</v>
      </c>
      <c r="C94" t="s">
        <v>210</v>
      </c>
      <c r="D94">
        <v>0</v>
      </c>
      <c r="E94">
        <v>1</v>
      </c>
      <c r="F94" s="27">
        <v>0</v>
      </c>
      <c r="G94" s="27"/>
      <c r="H94" s="27">
        <v>0</v>
      </c>
      <c r="I94" t="s">
        <v>613</v>
      </c>
      <c r="J94" s="27">
        <v>0</v>
      </c>
    </row>
    <row r="95" spans="1:10" x14ac:dyDescent="0.2">
      <c r="A95" t="s">
        <v>211</v>
      </c>
      <c r="C95" t="s">
        <v>212</v>
      </c>
      <c r="D95">
        <v>22988</v>
      </c>
      <c r="E95">
        <v>1</v>
      </c>
      <c r="F95" s="27">
        <v>22988</v>
      </c>
      <c r="G95" s="27">
        <v>22988</v>
      </c>
      <c r="H95" s="27">
        <v>22988</v>
      </c>
      <c r="I95" t="s">
        <v>614</v>
      </c>
      <c r="J95" s="27">
        <v>22988</v>
      </c>
    </row>
    <row r="96" spans="1:10" hidden="1" x14ac:dyDescent="0.2">
      <c r="A96" s="28"/>
      <c r="B96" s="28"/>
      <c r="C96" s="28" t="s">
        <v>213</v>
      </c>
      <c r="D96" s="28">
        <v>322247</v>
      </c>
      <c r="E96" s="28">
        <v>2204</v>
      </c>
      <c r="F96" s="29">
        <v>1111967.5799999998</v>
      </c>
      <c r="G96" s="29">
        <v>1111963</v>
      </c>
      <c r="H96" s="29">
        <v>1111963</v>
      </c>
      <c r="I96" t="s">
        <v>615</v>
      </c>
      <c r="J96" s="27">
        <v>504.52041742286752</v>
      </c>
    </row>
    <row r="97" spans="1:10" x14ac:dyDescent="0.2">
      <c r="A97" t="s">
        <v>214</v>
      </c>
      <c r="C97" t="s">
        <v>215</v>
      </c>
      <c r="D97">
        <v>6199</v>
      </c>
      <c r="E97">
        <v>2</v>
      </c>
      <c r="F97" s="27">
        <v>12398.96</v>
      </c>
      <c r="G97" s="27">
        <v>12398</v>
      </c>
      <c r="H97" s="27">
        <v>12398</v>
      </c>
      <c r="I97" t="s">
        <v>616</v>
      </c>
      <c r="J97" s="27">
        <v>6199</v>
      </c>
    </row>
    <row r="98" spans="1:10" x14ac:dyDescent="0.2">
      <c r="A98" t="s">
        <v>216</v>
      </c>
      <c r="C98" t="s">
        <v>217</v>
      </c>
      <c r="D98">
        <v>0</v>
      </c>
      <c r="E98">
        <v>1</v>
      </c>
      <c r="F98" s="27">
        <v>2146.5500000000002</v>
      </c>
      <c r="G98" s="27">
        <v>2147</v>
      </c>
      <c r="H98" s="27">
        <v>2147</v>
      </c>
      <c r="I98" t="s">
        <v>617</v>
      </c>
      <c r="J98" s="27">
        <v>2147</v>
      </c>
    </row>
    <row r="99" spans="1:10" x14ac:dyDescent="0.2">
      <c r="A99" t="s">
        <v>218</v>
      </c>
      <c r="C99" t="s">
        <v>219</v>
      </c>
      <c r="D99">
        <v>3124</v>
      </c>
      <c r="E99">
        <v>1</v>
      </c>
      <c r="F99" s="27">
        <v>3124.41</v>
      </c>
      <c r="G99" s="27">
        <v>3124</v>
      </c>
      <c r="H99" s="27">
        <v>3124</v>
      </c>
      <c r="I99" t="s">
        <v>618</v>
      </c>
      <c r="J99" s="27">
        <v>3124</v>
      </c>
    </row>
    <row r="100" spans="1:10" x14ac:dyDescent="0.2">
      <c r="A100" t="s">
        <v>220</v>
      </c>
      <c r="C100" t="s">
        <v>221</v>
      </c>
      <c r="D100">
        <v>25775</v>
      </c>
      <c r="E100">
        <v>4</v>
      </c>
      <c r="F100" s="27">
        <v>103100</v>
      </c>
      <c r="G100" s="27">
        <v>103100</v>
      </c>
      <c r="H100" s="27">
        <v>103100</v>
      </c>
      <c r="I100" t="s">
        <v>619</v>
      </c>
      <c r="J100" s="27">
        <v>25775</v>
      </c>
    </row>
    <row r="101" spans="1:10" x14ac:dyDescent="0.2">
      <c r="A101" t="s">
        <v>222</v>
      </c>
      <c r="C101" t="s">
        <v>223</v>
      </c>
      <c r="D101">
        <v>8181</v>
      </c>
      <c r="E101">
        <v>4</v>
      </c>
      <c r="F101" s="27">
        <v>32725</v>
      </c>
      <c r="G101" s="27">
        <v>32724</v>
      </c>
      <c r="H101" s="27">
        <v>32724</v>
      </c>
      <c r="I101" t="s">
        <v>620</v>
      </c>
      <c r="J101" s="27">
        <v>8181</v>
      </c>
    </row>
    <row r="102" spans="1:10" x14ac:dyDescent="0.2">
      <c r="A102" t="s">
        <v>224</v>
      </c>
      <c r="C102" t="s">
        <v>225</v>
      </c>
      <c r="D102">
        <v>15134</v>
      </c>
      <c r="E102">
        <v>1</v>
      </c>
      <c r="F102" s="27">
        <v>15133.79</v>
      </c>
      <c r="G102" s="27">
        <v>15134</v>
      </c>
      <c r="H102" s="27">
        <v>15134</v>
      </c>
      <c r="I102" t="s">
        <v>621</v>
      </c>
      <c r="J102" s="27">
        <v>15134</v>
      </c>
    </row>
    <row r="103" spans="1:10" x14ac:dyDescent="0.2">
      <c r="A103" t="s">
        <v>226</v>
      </c>
      <c r="C103" t="s">
        <v>227</v>
      </c>
      <c r="D103">
        <v>23309</v>
      </c>
      <c r="E103">
        <v>2</v>
      </c>
      <c r="F103" s="27">
        <v>46617.8</v>
      </c>
      <c r="G103" s="27">
        <v>46618</v>
      </c>
      <c r="H103" s="27">
        <v>46618</v>
      </c>
      <c r="I103" t="s">
        <v>622</v>
      </c>
      <c r="J103" s="27">
        <v>23309</v>
      </c>
    </row>
    <row r="104" spans="1:10" x14ac:dyDescent="0.2">
      <c r="A104" t="s">
        <v>228</v>
      </c>
      <c r="C104" t="s">
        <v>229</v>
      </c>
      <c r="D104">
        <v>12059</v>
      </c>
      <c r="E104">
        <v>1</v>
      </c>
      <c r="F104" s="27">
        <v>12059.13</v>
      </c>
      <c r="G104" s="27">
        <v>12059</v>
      </c>
      <c r="H104" s="27">
        <v>12059</v>
      </c>
      <c r="I104" t="s">
        <v>623</v>
      </c>
      <c r="J104" s="27">
        <v>12059</v>
      </c>
    </row>
    <row r="105" spans="1:10" x14ac:dyDescent="0.2">
      <c r="A105" t="s">
        <v>230</v>
      </c>
      <c r="C105" t="s">
        <v>231</v>
      </c>
      <c r="D105">
        <v>20579</v>
      </c>
      <c r="E105">
        <v>2</v>
      </c>
      <c r="F105" s="27">
        <v>41158.120000000003</v>
      </c>
      <c r="G105" s="27">
        <v>41158</v>
      </c>
      <c r="H105" s="27">
        <v>41158</v>
      </c>
      <c r="I105" t="s">
        <v>624</v>
      </c>
      <c r="J105" s="27">
        <v>20579</v>
      </c>
    </row>
    <row r="106" spans="1:10" x14ac:dyDescent="0.2">
      <c r="A106" t="s">
        <v>232</v>
      </c>
      <c r="C106" t="s">
        <v>233</v>
      </c>
      <c r="D106">
        <v>21767</v>
      </c>
      <c r="E106">
        <v>1</v>
      </c>
      <c r="F106" s="27">
        <v>21767.07</v>
      </c>
      <c r="G106" s="27">
        <v>21767</v>
      </c>
      <c r="H106" s="27">
        <v>21767</v>
      </c>
      <c r="I106" t="s">
        <v>625</v>
      </c>
      <c r="J106" s="27">
        <v>21767</v>
      </c>
    </row>
    <row r="107" spans="1:10" x14ac:dyDescent="0.2">
      <c r="A107" t="s">
        <v>234</v>
      </c>
      <c r="C107" t="s">
        <v>235</v>
      </c>
      <c r="D107">
        <v>30108</v>
      </c>
      <c r="E107">
        <v>1</v>
      </c>
      <c r="F107" s="27">
        <v>30108.37</v>
      </c>
      <c r="G107" s="27">
        <v>30108</v>
      </c>
      <c r="H107" s="27">
        <v>30108</v>
      </c>
      <c r="I107" t="s">
        <v>626</v>
      </c>
      <c r="J107" s="27">
        <v>30108</v>
      </c>
    </row>
    <row r="108" spans="1:10" x14ac:dyDescent="0.2">
      <c r="A108" t="s">
        <v>236</v>
      </c>
      <c r="C108" t="s">
        <v>237</v>
      </c>
      <c r="D108">
        <v>20086</v>
      </c>
      <c r="E108">
        <v>1</v>
      </c>
      <c r="F108" s="27">
        <v>20086.32</v>
      </c>
      <c r="G108" s="27">
        <v>20086</v>
      </c>
      <c r="H108" s="27">
        <v>20086</v>
      </c>
      <c r="I108" t="s">
        <v>627</v>
      </c>
      <c r="J108" s="27">
        <v>20086</v>
      </c>
    </row>
    <row r="109" spans="1:10" x14ac:dyDescent="0.2">
      <c r="A109" t="s">
        <v>238</v>
      </c>
      <c r="C109" t="s">
        <v>239</v>
      </c>
      <c r="D109">
        <v>1422</v>
      </c>
      <c r="E109">
        <v>1</v>
      </c>
      <c r="F109" s="27">
        <v>1421.98</v>
      </c>
      <c r="G109" s="27">
        <v>1422</v>
      </c>
      <c r="H109" s="27">
        <v>1422</v>
      </c>
      <c r="I109" t="s">
        <v>628</v>
      </c>
      <c r="J109" s="27">
        <v>1422</v>
      </c>
    </row>
    <row r="110" spans="1:10" x14ac:dyDescent="0.2">
      <c r="A110" t="s">
        <v>240</v>
      </c>
      <c r="C110" t="s">
        <v>241</v>
      </c>
      <c r="D110">
        <v>45495</v>
      </c>
      <c r="E110">
        <v>1</v>
      </c>
      <c r="F110" s="27">
        <v>45495.01</v>
      </c>
      <c r="G110" s="27">
        <v>45495</v>
      </c>
      <c r="H110" s="27">
        <v>45495</v>
      </c>
      <c r="I110" t="s">
        <v>629</v>
      </c>
      <c r="J110" s="27">
        <v>45495</v>
      </c>
    </row>
    <row r="111" spans="1:10" x14ac:dyDescent="0.2">
      <c r="A111" t="s">
        <v>242</v>
      </c>
      <c r="C111" t="s">
        <v>243</v>
      </c>
      <c r="D111">
        <v>0</v>
      </c>
      <c r="E111">
        <v>1</v>
      </c>
      <c r="F111" s="27">
        <v>0</v>
      </c>
      <c r="G111" s="27"/>
      <c r="H111" s="27">
        <v>0</v>
      </c>
      <c r="I111" t="s">
        <v>630</v>
      </c>
      <c r="J111" s="27">
        <v>0</v>
      </c>
    </row>
    <row r="112" spans="1:10" x14ac:dyDescent="0.2">
      <c r="A112" t="s">
        <v>244</v>
      </c>
      <c r="C112" t="s">
        <v>245</v>
      </c>
      <c r="D112">
        <v>16296</v>
      </c>
      <c r="E112">
        <v>4</v>
      </c>
      <c r="F112" s="27">
        <v>65185.17</v>
      </c>
      <c r="G112" s="27">
        <v>65184</v>
      </c>
      <c r="H112" s="27">
        <v>65184</v>
      </c>
      <c r="I112" t="s">
        <v>631</v>
      </c>
      <c r="J112" s="27">
        <v>16296</v>
      </c>
    </row>
    <row r="113" spans="1:10" x14ac:dyDescent="0.2">
      <c r="A113" t="s">
        <v>246</v>
      </c>
      <c r="C113" t="s">
        <v>247</v>
      </c>
      <c r="D113">
        <v>24512</v>
      </c>
      <c r="E113">
        <v>22</v>
      </c>
      <c r="F113" s="27">
        <v>539264</v>
      </c>
      <c r="G113" s="27">
        <v>539264</v>
      </c>
      <c r="H113" s="27">
        <v>539264</v>
      </c>
      <c r="I113" t="s">
        <v>632</v>
      </c>
      <c r="J113" s="27">
        <v>24512</v>
      </c>
    </row>
    <row r="114" spans="1:10" x14ac:dyDescent="0.2">
      <c r="A114" t="s">
        <v>248</v>
      </c>
      <c r="C114" t="s">
        <v>249</v>
      </c>
      <c r="D114">
        <v>23773</v>
      </c>
      <c r="E114">
        <v>3</v>
      </c>
      <c r="F114" s="27">
        <v>71319.97</v>
      </c>
      <c r="G114" s="27">
        <v>71319</v>
      </c>
      <c r="H114" s="27">
        <v>71319</v>
      </c>
      <c r="I114" t="s">
        <v>633</v>
      </c>
      <c r="J114" s="27">
        <v>23773</v>
      </c>
    </row>
    <row r="115" spans="1:10" x14ac:dyDescent="0.2">
      <c r="A115" t="s">
        <v>250</v>
      </c>
      <c r="C115" t="s">
        <v>251</v>
      </c>
      <c r="D115">
        <v>17352</v>
      </c>
      <c r="E115">
        <v>2</v>
      </c>
      <c r="F115" s="27">
        <v>34703.43</v>
      </c>
      <c r="G115" s="27">
        <v>34704</v>
      </c>
      <c r="H115" s="27">
        <v>34704</v>
      </c>
      <c r="I115" t="s">
        <v>634</v>
      </c>
      <c r="J115" s="27">
        <v>17352</v>
      </c>
    </row>
    <row r="116" spans="1:10" x14ac:dyDescent="0.2">
      <c r="A116" t="s">
        <v>252</v>
      </c>
      <c r="C116" t="s">
        <v>253</v>
      </c>
      <c r="D116">
        <v>0</v>
      </c>
      <c r="E116">
        <v>1</v>
      </c>
      <c r="F116" s="27">
        <v>0</v>
      </c>
      <c r="G116" s="27"/>
      <c r="H116" s="27">
        <v>0</v>
      </c>
      <c r="I116" t="s">
        <v>635</v>
      </c>
      <c r="J116" s="27">
        <v>0</v>
      </c>
    </row>
    <row r="117" spans="1:10" x14ac:dyDescent="0.2">
      <c r="A117" t="s">
        <v>254</v>
      </c>
      <c r="C117" t="s">
        <v>255</v>
      </c>
      <c r="D117">
        <v>7076</v>
      </c>
      <c r="E117">
        <v>2</v>
      </c>
      <c r="F117" s="27">
        <v>14152.5</v>
      </c>
      <c r="G117" s="27">
        <v>14152</v>
      </c>
      <c r="H117" s="27">
        <v>14152</v>
      </c>
      <c r="I117" t="s">
        <v>636</v>
      </c>
      <c r="J117" s="27">
        <v>7076</v>
      </c>
    </row>
    <row r="118" spans="1:10" hidden="1" x14ac:dyDescent="0.2">
      <c r="A118" s="28"/>
      <c r="B118" s="28"/>
      <c r="C118" s="28" t="s">
        <v>256</v>
      </c>
      <c r="D118" s="28">
        <v>365075</v>
      </c>
      <c r="E118" s="28">
        <v>2269</v>
      </c>
      <c r="F118" s="29">
        <v>1451372.0300000005</v>
      </c>
      <c r="G118" s="29">
        <v>1451373</v>
      </c>
      <c r="H118" s="29">
        <v>1451373</v>
      </c>
      <c r="I118" t="s">
        <v>637</v>
      </c>
      <c r="J118" s="27">
        <v>639.65315116791533</v>
      </c>
    </row>
    <row r="119" spans="1:10" x14ac:dyDescent="0.2">
      <c r="A119" t="s">
        <v>257</v>
      </c>
      <c r="C119" t="s">
        <v>258</v>
      </c>
      <c r="D119">
        <v>5523</v>
      </c>
      <c r="E119">
        <v>1</v>
      </c>
      <c r="F119" s="27">
        <v>5523</v>
      </c>
      <c r="G119" s="27">
        <v>5523</v>
      </c>
      <c r="H119" s="27">
        <v>5523</v>
      </c>
      <c r="I119" t="s">
        <v>638</v>
      </c>
      <c r="J119" s="27">
        <v>5523</v>
      </c>
    </row>
    <row r="120" spans="1:10" x14ac:dyDescent="0.2">
      <c r="A120" t="s">
        <v>259</v>
      </c>
      <c r="C120" t="s">
        <v>260</v>
      </c>
      <c r="D120">
        <v>7500</v>
      </c>
      <c r="E120">
        <v>14</v>
      </c>
      <c r="F120" s="27">
        <v>105000</v>
      </c>
      <c r="G120" s="27">
        <v>105000</v>
      </c>
      <c r="H120" s="27">
        <v>105000</v>
      </c>
      <c r="I120" t="s">
        <v>639</v>
      </c>
      <c r="J120" s="27">
        <v>7500</v>
      </c>
    </row>
    <row r="121" spans="1:10" x14ac:dyDescent="0.2">
      <c r="A121" t="s">
        <v>261</v>
      </c>
      <c r="C121" t="s">
        <v>262</v>
      </c>
      <c r="D121">
        <v>0</v>
      </c>
      <c r="E121">
        <v>1</v>
      </c>
      <c r="F121" s="27">
        <v>2214.5700000000002</v>
      </c>
      <c r="G121" s="27">
        <v>2215</v>
      </c>
      <c r="H121" s="27">
        <v>2215</v>
      </c>
      <c r="I121" t="s">
        <v>640</v>
      </c>
      <c r="J121" s="27">
        <v>2215</v>
      </c>
    </row>
    <row r="122" spans="1:10" x14ac:dyDescent="0.2">
      <c r="A122" t="s">
        <v>263</v>
      </c>
      <c r="C122" t="s">
        <v>264</v>
      </c>
      <c r="D122">
        <v>43854</v>
      </c>
      <c r="E122">
        <v>16</v>
      </c>
      <c r="F122" s="27">
        <v>701664</v>
      </c>
      <c r="G122" s="27">
        <v>701664</v>
      </c>
      <c r="H122" s="27">
        <v>701664</v>
      </c>
      <c r="I122" t="s">
        <v>641</v>
      </c>
      <c r="J122" s="27">
        <v>43854</v>
      </c>
    </row>
    <row r="123" spans="1:10" x14ac:dyDescent="0.2">
      <c r="A123" t="s">
        <v>265</v>
      </c>
      <c r="C123" t="s">
        <v>266</v>
      </c>
      <c r="D123">
        <v>27919</v>
      </c>
      <c r="E123">
        <v>1</v>
      </c>
      <c r="F123" s="27">
        <v>27919.3</v>
      </c>
      <c r="G123" s="27">
        <v>27919</v>
      </c>
      <c r="H123" s="27">
        <v>27919</v>
      </c>
      <c r="I123" t="s">
        <v>642</v>
      </c>
      <c r="J123" s="27">
        <v>27919</v>
      </c>
    </row>
    <row r="124" spans="1:10" x14ac:dyDescent="0.2">
      <c r="A124" t="s">
        <v>267</v>
      </c>
      <c r="C124" t="s">
        <v>268</v>
      </c>
      <c r="D124">
        <v>17178</v>
      </c>
      <c r="E124">
        <v>1</v>
      </c>
      <c r="F124" s="27">
        <v>17178.07</v>
      </c>
      <c r="G124" s="27">
        <v>17178</v>
      </c>
      <c r="H124" s="27">
        <v>17178</v>
      </c>
      <c r="I124" t="s">
        <v>643</v>
      </c>
      <c r="J124" s="27">
        <v>17178</v>
      </c>
    </row>
    <row r="125" spans="1:10" x14ac:dyDescent="0.2">
      <c r="A125" t="s">
        <v>269</v>
      </c>
      <c r="C125" t="s">
        <v>270</v>
      </c>
      <c r="D125">
        <v>9094</v>
      </c>
      <c r="E125">
        <v>1</v>
      </c>
      <c r="F125" s="27">
        <v>9093.68</v>
      </c>
      <c r="G125" s="27">
        <v>9094</v>
      </c>
      <c r="H125" s="27">
        <v>9094</v>
      </c>
      <c r="I125" t="s">
        <v>644</v>
      </c>
      <c r="J125" s="27">
        <v>9094</v>
      </c>
    </row>
    <row r="126" spans="1:10" x14ac:dyDescent="0.2">
      <c r="A126" t="s">
        <v>271</v>
      </c>
      <c r="C126" t="s">
        <v>272</v>
      </c>
      <c r="D126">
        <v>19287</v>
      </c>
      <c r="E126">
        <v>2</v>
      </c>
      <c r="F126" s="27">
        <v>38574.550000000003</v>
      </c>
      <c r="G126" s="27">
        <v>38574</v>
      </c>
      <c r="H126" s="27">
        <v>38574</v>
      </c>
      <c r="I126" t="s">
        <v>645</v>
      </c>
      <c r="J126" s="27">
        <v>19287</v>
      </c>
    </row>
    <row r="127" spans="1:10" x14ac:dyDescent="0.2">
      <c r="A127" t="s">
        <v>273</v>
      </c>
      <c r="C127" t="s">
        <v>274</v>
      </c>
      <c r="D127">
        <v>21492</v>
      </c>
      <c r="E127">
        <v>2</v>
      </c>
      <c r="F127" s="27">
        <v>42983.07</v>
      </c>
      <c r="G127" s="27">
        <v>42984</v>
      </c>
      <c r="H127" s="27">
        <v>42984</v>
      </c>
      <c r="I127" t="s">
        <v>646</v>
      </c>
      <c r="J127" s="27">
        <v>21492</v>
      </c>
    </row>
    <row r="128" spans="1:10" x14ac:dyDescent="0.2">
      <c r="A128" t="s">
        <v>275</v>
      </c>
      <c r="C128" t="s">
        <v>276</v>
      </c>
      <c r="D128">
        <v>54124</v>
      </c>
      <c r="E128">
        <v>6</v>
      </c>
      <c r="F128" s="27">
        <v>324744</v>
      </c>
      <c r="G128" s="27">
        <v>324744</v>
      </c>
      <c r="H128" s="27">
        <v>324744</v>
      </c>
      <c r="I128" t="s">
        <v>647</v>
      </c>
      <c r="J128" s="27">
        <v>54124</v>
      </c>
    </row>
    <row r="129" spans="1:10" x14ac:dyDescent="0.2">
      <c r="A129" t="s">
        <v>277</v>
      </c>
      <c r="C129" t="s">
        <v>278</v>
      </c>
      <c r="D129">
        <v>28467</v>
      </c>
      <c r="E129">
        <v>1</v>
      </c>
      <c r="F129" s="27">
        <v>28467.09</v>
      </c>
      <c r="G129" s="27">
        <v>28467</v>
      </c>
      <c r="H129" s="27">
        <v>28467</v>
      </c>
      <c r="I129" t="s">
        <v>648</v>
      </c>
      <c r="J129" s="27">
        <v>28467</v>
      </c>
    </row>
    <row r="130" spans="1:10" x14ac:dyDescent="0.2">
      <c r="A130" t="s">
        <v>279</v>
      </c>
      <c r="C130" t="s">
        <v>280</v>
      </c>
      <c r="D130">
        <v>50948</v>
      </c>
      <c r="E130">
        <v>1</v>
      </c>
      <c r="F130" s="27">
        <v>50948.37</v>
      </c>
      <c r="G130" s="27">
        <v>50948</v>
      </c>
      <c r="H130" s="27">
        <v>50948</v>
      </c>
      <c r="I130" t="s">
        <v>649</v>
      </c>
      <c r="J130" s="27">
        <v>50948</v>
      </c>
    </row>
    <row r="131" spans="1:10" x14ac:dyDescent="0.2">
      <c r="A131" t="s">
        <v>281</v>
      </c>
      <c r="C131" t="s">
        <v>282</v>
      </c>
      <c r="D131">
        <v>1444</v>
      </c>
      <c r="E131">
        <v>1</v>
      </c>
      <c r="F131" s="27">
        <v>1443.51</v>
      </c>
      <c r="G131" s="27">
        <v>1444</v>
      </c>
      <c r="H131" s="27">
        <v>1444</v>
      </c>
      <c r="I131" t="s">
        <v>650</v>
      </c>
      <c r="J131" s="27">
        <v>1444</v>
      </c>
    </row>
    <row r="132" spans="1:10" x14ac:dyDescent="0.2">
      <c r="A132" t="s">
        <v>283</v>
      </c>
      <c r="C132" t="s">
        <v>284</v>
      </c>
      <c r="D132">
        <v>0</v>
      </c>
      <c r="E132">
        <v>1</v>
      </c>
      <c r="F132" s="27">
        <v>0</v>
      </c>
      <c r="G132" s="27"/>
      <c r="H132" s="27">
        <v>0</v>
      </c>
      <c r="I132" t="s">
        <v>651</v>
      </c>
      <c r="J132" s="27">
        <v>0</v>
      </c>
    </row>
    <row r="133" spans="1:10" x14ac:dyDescent="0.2">
      <c r="A133" t="s">
        <v>285</v>
      </c>
      <c r="C133" t="s">
        <v>286</v>
      </c>
      <c r="D133">
        <v>0</v>
      </c>
      <c r="E133">
        <v>1</v>
      </c>
      <c r="F133" s="27">
        <v>0</v>
      </c>
      <c r="G133" s="27"/>
      <c r="H133" s="27">
        <v>0</v>
      </c>
      <c r="I133" t="s">
        <v>652</v>
      </c>
      <c r="J133" s="27">
        <v>0</v>
      </c>
    </row>
    <row r="134" spans="1:10" x14ac:dyDescent="0.2">
      <c r="A134" t="s">
        <v>287</v>
      </c>
      <c r="C134" t="s">
        <v>288</v>
      </c>
      <c r="D134">
        <v>17374</v>
      </c>
      <c r="E134">
        <v>2</v>
      </c>
      <c r="F134" s="27">
        <v>34747.480000000003</v>
      </c>
      <c r="G134" s="27">
        <v>34748</v>
      </c>
      <c r="H134" s="27">
        <v>34748</v>
      </c>
      <c r="I134" t="s">
        <v>653</v>
      </c>
      <c r="J134" s="27">
        <v>17374</v>
      </c>
    </row>
    <row r="135" spans="1:10" x14ac:dyDescent="0.2">
      <c r="A135" t="s">
        <v>289</v>
      </c>
      <c r="C135" t="s">
        <v>290</v>
      </c>
      <c r="D135">
        <v>17099</v>
      </c>
      <c r="E135">
        <v>1</v>
      </c>
      <c r="F135" s="27">
        <v>17098.830000000002</v>
      </c>
      <c r="G135" s="27">
        <v>17099</v>
      </c>
      <c r="H135" s="27">
        <v>17099</v>
      </c>
      <c r="I135" t="s">
        <v>654</v>
      </c>
      <c r="J135" s="27">
        <v>17099</v>
      </c>
    </row>
    <row r="136" spans="1:10" x14ac:dyDescent="0.2">
      <c r="A136" t="s">
        <v>291</v>
      </c>
      <c r="C136" t="s">
        <v>111</v>
      </c>
      <c r="D136">
        <v>19926</v>
      </c>
      <c r="E136">
        <v>1</v>
      </c>
      <c r="F136" s="27">
        <v>19926.490000000002</v>
      </c>
      <c r="G136" s="27">
        <v>19926</v>
      </c>
      <c r="H136" s="27">
        <v>19926</v>
      </c>
      <c r="I136" t="s">
        <v>655</v>
      </c>
      <c r="J136" s="27">
        <v>19926</v>
      </c>
    </row>
    <row r="137" spans="1:10" x14ac:dyDescent="0.2">
      <c r="A137" t="s">
        <v>292</v>
      </c>
      <c r="C137" t="s">
        <v>293</v>
      </c>
      <c r="D137">
        <v>23846</v>
      </c>
      <c r="E137">
        <v>1</v>
      </c>
      <c r="F137" s="27">
        <v>23846.02</v>
      </c>
      <c r="G137" s="27">
        <v>23846</v>
      </c>
      <c r="H137" s="27">
        <v>23846</v>
      </c>
      <c r="I137" t="s">
        <v>656</v>
      </c>
      <c r="J137" s="27">
        <v>23846</v>
      </c>
    </row>
    <row r="138" spans="1:10" hidden="1" x14ac:dyDescent="0.2">
      <c r="A138" s="28"/>
      <c r="B138" s="28"/>
      <c r="C138" s="28" t="s">
        <v>294</v>
      </c>
      <c r="D138" s="28">
        <v>562105</v>
      </c>
      <c r="E138" s="28">
        <v>119</v>
      </c>
      <c r="F138" s="29">
        <v>1812634.2699999986</v>
      </c>
      <c r="G138" s="29">
        <v>1812624</v>
      </c>
      <c r="H138" s="29">
        <v>1812624</v>
      </c>
      <c r="I138" t="s">
        <v>657</v>
      </c>
      <c r="J138" s="27">
        <v>15232.134453781513</v>
      </c>
    </row>
    <row r="139" spans="1:10" x14ac:dyDescent="0.2">
      <c r="A139" t="s">
        <v>295</v>
      </c>
      <c r="C139" t="s">
        <v>296</v>
      </c>
      <c r="D139">
        <v>59515</v>
      </c>
      <c r="E139">
        <v>1</v>
      </c>
      <c r="F139" s="27">
        <v>59515.01</v>
      </c>
      <c r="G139" s="27">
        <v>59515</v>
      </c>
      <c r="H139" s="27">
        <v>59515</v>
      </c>
      <c r="I139" t="s">
        <v>658</v>
      </c>
      <c r="J139" s="27">
        <v>59515</v>
      </c>
    </row>
    <row r="140" spans="1:10" x14ac:dyDescent="0.2">
      <c r="A140" t="s">
        <v>297</v>
      </c>
      <c r="C140" t="s">
        <v>298</v>
      </c>
      <c r="D140">
        <v>7500</v>
      </c>
      <c r="E140">
        <v>77</v>
      </c>
      <c r="F140" s="27">
        <v>577509.56999999902</v>
      </c>
      <c r="G140" s="27">
        <v>577500</v>
      </c>
      <c r="H140" s="27">
        <v>577500</v>
      </c>
      <c r="I140" t="s">
        <v>659</v>
      </c>
      <c r="J140" s="27">
        <v>7500</v>
      </c>
    </row>
    <row r="141" spans="1:10" x14ac:dyDescent="0.2">
      <c r="A141" t="s">
        <v>299</v>
      </c>
      <c r="C141" t="s">
        <v>300</v>
      </c>
      <c r="D141">
        <v>93973</v>
      </c>
      <c r="E141">
        <v>4</v>
      </c>
      <c r="F141" s="27">
        <v>375892</v>
      </c>
      <c r="G141" s="27">
        <v>375892</v>
      </c>
      <c r="H141" s="27">
        <v>375892</v>
      </c>
      <c r="I141" t="s">
        <v>660</v>
      </c>
      <c r="J141" s="27">
        <v>93973</v>
      </c>
    </row>
    <row r="142" spans="1:10" x14ac:dyDescent="0.2">
      <c r="A142" t="s">
        <v>301</v>
      </c>
      <c r="C142" t="s">
        <v>302</v>
      </c>
      <c r="D142">
        <v>13679</v>
      </c>
      <c r="E142">
        <v>3</v>
      </c>
      <c r="F142" s="27">
        <v>41037.300000000003</v>
      </c>
      <c r="G142" s="27">
        <v>41037</v>
      </c>
      <c r="H142" s="27">
        <v>41037</v>
      </c>
      <c r="I142" t="s">
        <v>661</v>
      </c>
      <c r="J142" s="27">
        <v>13679</v>
      </c>
    </row>
    <row r="143" spans="1:10" x14ac:dyDescent="0.2">
      <c r="A143" t="s">
        <v>303</v>
      </c>
      <c r="C143" t="s">
        <v>304</v>
      </c>
      <c r="D143">
        <v>13782</v>
      </c>
      <c r="E143">
        <v>4</v>
      </c>
      <c r="F143" s="27">
        <v>55127.19</v>
      </c>
      <c r="G143" s="27">
        <v>55128</v>
      </c>
      <c r="H143" s="27">
        <v>55128</v>
      </c>
      <c r="I143" t="s">
        <v>662</v>
      </c>
      <c r="J143" s="27">
        <v>13782</v>
      </c>
    </row>
    <row r="144" spans="1:10" x14ac:dyDescent="0.2">
      <c r="A144" t="s">
        <v>305</v>
      </c>
      <c r="C144" t="s">
        <v>306</v>
      </c>
      <c r="D144">
        <v>16395</v>
      </c>
      <c r="E144">
        <v>2</v>
      </c>
      <c r="F144" s="27">
        <v>32789.67</v>
      </c>
      <c r="G144" s="27">
        <v>32790</v>
      </c>
      <c r="H144" s="27">
        <v>32790</v>
      </c>
      <c r="I144" t="s">
        <v>663</v>
      </c>
      <c r="J144" s="27">
        <v>16395</v>
      </c>
    </row>
    <row r="145" spans="1:10" x14ac:dyDescent="0.2">
      <c r="A145" t="s">
        <v>307</v>
      </c>
      <c r="C145" t="s">
        <v>308</v>
      </c>
      <c r="D145">
        <v>18736</v>
      </c>
      <c r="E145">
        <v>2</v>
      </c>
      <c r="F145" s="27">
        <v>37472.42</v>
      </c>
      <c r="G145" s="27">
        <v>37472</v>
      </c>
      <c r="H145" s="27">
        <v>37472</v>
      </c>
      <c r="I145" t="s">
        <v>664</v>
      </c>
      <c r="J145" s="27">
        <v>18736</v>
      </c>
    </row>
    <row r="146" spans="1:10" x14ac:dyDescent="0.2">
      <c r="A146" t="s">
        <v>309</v>
      </c>
      <c r="C146" t="s">
        <v>310</v>
      </c>
      <c r="D146">
        <v>18860</v>
      </c>
      <c r="E146">
        <v>1</v>
      </c>
      <c r="F146" s="27">
        <v>18860.2</v>
      </c>
      <c r="G146" s="27">
        <v>18860</v>
      </c>
      <c r="H146" s="27">
        <v>18860</v>
      </c>
      <c r="I146" t="s">
        <v>665</v>
      </c>
      <c r="J146" s="27">
        <v>18860</v>
      </c>
    </row>
    <row r="147" spans="1:10" x14ac:dyDescent="0.2">
      <c r="A147" t="s">
        <v>311</v>
      </c>
      <c r="C147" t="s">
        <v>312</v>
      </c>
      <c r="D147">
        <v>9718</v>
      </c>
      <c r="E147">
        <v>1</v>
      </c>
      <c r="F147" s="27">
        <v>9717.74</v>
      </c>
      <c r="G147" s="27">
        <v>9718</v>
      </c>
      <c r="H147" s="27">
        <v>9718</v>
      </c>
      <c r="I147" t="s">
        <v>666</v>
      </c>
      <c r="J147" s="27">
        <v>9718</v>
      </c>
    </row>
    <row r="148" spans="1:10" x14ac:dyDescent="0.2">
      <c r="A148" t="s">
        <v>313</v>
      </c>
      <c r="C148" t="s">
        <v>314</v>
      </c>
      <c r="D148">
        <v>17565</v>
      </c>
      <c r="E148">
        <v>2</v>
      </c>
      <c r="F148" s="27">
        <v>35130.39</v>
      </c>
      <c r="G148" s="27">
        <v>35130</v>
      </c>
      <c r="H148" s="27">
        <v>35130</v>
      </c>
      <c r="I148" t="s">
        <v>667</v>
      </c>
      <c r="J148" s="27">
        <v>17565</v>
      </c>
    </row>
    <row r="149" spans="1:10" x14ac:dyDescent="0.2">
      <c r="A149" t="s">
        <v>315</v>
      </c>
      <c r="C149" t="s">
        <v>316</v>
      </c>
      <c r="D149">
        <v>241484</v>
      </c>
      <c r="E149">
        <v>1</v>
      </c>
      <c r="F149" s="27">
        <v>241484</v>
      </c>
      <c r="G149" s="27">
        <v>241484</v>
      </c>
      <c r="H149" s="27">
        <v>241484</v>
      </c>
      <c r="I149" t="s">
        <v>668</v>
      </c>
      <c r="J149" s="27">
        <v>241484</v>
      </c>
    </row>
    <row r="150" spans="1:10" x14ac:dyDescent="0.2">
      <c r="A150" t="s">
        <v>317</v>
      </c>
      <c r="C150" t="s">
        <v>318</v>
      </c>
      <c r="D150">
        <v>4761</v>
      </c>
      <c r="E150">
        <v>1</v>
      </c>
      <c r="F150" s="27">
        <v>4761.0600000000004</v>
      </c>
      <c r="G150" s="27">
        <v>4761</v>
      </c>
      <c r="H150" s="27">
        <v>4761</v>
      </c>
      <c r="I150" t="s">
        <v>669</v>
      </c>
      <c r="J150" s="27">
        <v>4761</v>
      </c>
    </row>
    <row r="151" spans="1:10" x14ac:dyDescent="0.2">
      <c r="A151" t="s">
        <v>319</v>
      </c>
      <c r="C151" t="s">
        <v>320</v>
      </c>
      <c r="D151">
        <v>0</v>
      </c>
      <c r="E151">
        <v>1</v>
      </c>
      <c r="F151" s="27">
        <v>0</v>
      </c>
      <c r="G151" s="27"/>
      <c r="H151" s="27">
        <v>0</v>
      </c>
      <c r="I151" t="s">
        <v>670</v>
      </c>
      <c r="J151" s="27">
        <v>0</v>
      </c>
    </row>
    <row r="152" spans="1:10" x14ac:dyDescent="0.2">
      <c r="A152" t="s">
        <v>321</v>
      </c>
      <c r="C152" t="s">
        <v>322</v>
      </c>
      <c r="D152">
        <v>17325</v>
      </c>
      <c r="E152">
        <v>17</v>
      </c>
      <c r="F152" s="27">
        <v>294525.28000000003</v>
      </c>
      <c r="G152" s="27">
        <v>294525</v>
      </c>
      <c r="H152" s="27">
        <v>294525</v>
      </c>
      <c r="I152" t="s">
        <v>671</v>
      </c>
      <c r="J152" s="27">
        <v>17325</v>
      </c>
    </row>
    <row r="153" spans="1:10" x14ac:dyDescent="0.2">
      <c r="A153" t="s">
        <v>323</v>
      </c>
      <c r="C153" t="s">
        <v>324</v>
      </c>
      <c r="D153">
        <v>28812</v>
      </c>
      <c r="E153">
        <v>1</v>
      </c>
      <c r="F153" s="27">
        <v>28812.44</v>
      </c>
      <c r="G153" s="27">
        <v>28812</v>
      </c>
      <c r="H153" s="27">
        <v>28812</v>
      </c>
      <c r="I153" t="s">
        <v>672</v>
      </c>
      <c r="J153" s="27">
        <v>28812</v>
      </c>
    </row>
    <row r="154" spans="1:10" x14ac:dyDescent="0.2">
      <c r="A154" t="s">
        <v>325</v>
      </c>
      <c r="C154" t="s">
        <v>326</v>
      </c>
      <c r="D154">
        <v>0</v>
      </c>
      <c r="E154">
        <v>1</v>
      </c>
      <c r="F154" s="27">
        <v>0</v>
      </c>
      <c r="G154" s="27"/>
      <c r="H154" s="27">
        <v>0</v>
      </c>
      <c r="I154" t="s">
        <v>673</v>
      </c>
      <c r="J154" s="27">
        <v>0</v>
      </c>
    </row>
    <row r="155" spans="1:10" hidden="1" x14ac:dyDescent="0.2">
      <c r="A155" s="28"/>
      <c r="B155" s="28"/>
      <c r="C155" s="28" t="s">
        <v>327</v>
      </c>
      <c r="D155" s="28">
        <v>245727</v>
      </c>
      <c r="E155" s="28">
        <v>23</v>
      </c>
      <c r="F155" s="29">
        <v>504722.66</v>
      </c>
      <c r="G155" s="29">
        <v>504722</v>
      </c>
      <c r="H155" s="29">
        <v>504722</v>
      </c>
      <c r="I155" t="s">
        <v>674</v>
      </c>
      <c r="J155" s="27">
        <v>21944.434782608696</v>
      </c>
    </row>
    <row r="156" spans="1:10" x14ac:dyDescent="0.2">
      <c r="A156" t="s">
        <v>328</v>
      </c>
      <c r="C156" t="s">
        <v>329</v>
      </c>
      <c r="D156">
        <v>7676</v>
      </c>
      <c r="E156">
        <v>1</v>
      </c>
      <c r="F156" s="27">
        <v>7676.1</v>
      </c>
      <c r="G156" s="27">
        <v>7676</v>
      </c>
      <c r="H156" s="27">
        <v>7676</v>
      </c>
      <c r="I156" t="s">
        <v>675</v>
      </c>
      <c r="J156" s="27">
        <v>7676</v>
      </c>
    </row>
    <row r="157" spans="1:10" x14ac:dyDescent="0.2">
      <c r="A157" t="s">
        <v>330</v>
      </c>
      <c r="C157" t="s">
        <v>331</v>
      </c>
      <c r="D157">
        <v>1486</v>
      </c>
      <c r="E157">
        <v>1</v>
      </c>
      <c r="F157" s="27">
        <v>1486.41</v>
      </c>
      <c r="G157" s="27">
        <v>1486</v>
      </c>
      <c r="H157" s="27">
        <v>1486</v>
      </c>
      <c r="I157" t="s">
        <v>676</v>
      </c>
      <c r="J157" s="27">
        <v>1486</v>
      </c>
    </row>
    <row r="158" spans="1:10" x14ac:dyDescent="0.2">
      <c r="A158" t="s">
        <v>332</v>
      </c>
      <c r="C158" t="s">
        <v>333</v>
      </c>
      <c r="D158">
        <v>33562</v>
      </c>
      <c r="E158">
        <v>6</v>
      </c>
      <c r="F158" s="27">
        <v>201372</v>
      </c>
      <c r="G158" s="27">
        <v>201372</v>
      </c>
      <c r="H158" s="27">
        <v>201372</v>
      </c>
      <c r="I158" t="s">
        <v>677</v>
      </c>
      <c r="J158" s="27">
        <v>33562</v>
      </c>
    </row>
    <row r="159" spans="1:10" x14ac:dyDescent="0.2">
      <c r="A159" t="s">
        <v>334</v>
      </c>
      <c r="C159" t="s">
        <v>335</v>
      </c>
      <c r="D159">
        <v>14778</v>
      </c>
      <c r="E159">
        <v>1</v>
      </c>
      <c r="F159" s="27">
        <v>14777.53</v>
      </c>
      <c r="G159" s="27">
        <v>14778</v>
      </c>
      <c r="H159" s="27">
        <v>14778</v>
      </c>
      <c r="I159" t="s">
        <v>678</v>
      </c>
      <c r="J159" s="27">
        <v>14778</v>
      </c>
    </row>
    <row r="160" spans="1:10" x14ac:dyDescent="0.2">
      <c r="A160" t="s">
        <v>336</v>
      </c>
      <c r="C160" t="s">
        <v>337</v>
      </c>
      <c r="D160">
        <v>38546</v>
      </c>
      <c r="E160">
        <v>1</v>
      </c>
      <c r="F160" s="27">
        <v>38546.21</v>
      </c>
      <c r="G160" s="27">
        <v>38546</v>
      </c>
      <c r="H160" s="27">
        <v>38546</v>
      </c>
      <c r="I160" t="s">
        <v>679</v>
      </c>
      <c r="J160" s="27">
        <v>38546</v>
      </c>
    </row>
    <row r="161" spans="1:10" x14ac:dyDescent="0.2">
      <c r="A161" t="s">
        <v>338</v>
      </c>
      <c r="C161" t="s">
        <v>339</v>
      </c>
      <c r="D161">
        <v>28104</v>
      </c>
      <c r="E161">
        <v>1</v>
      </c>
      <c r="F161" s="27">
        <v>28104.31</v>
      </c>
      <c r="G161" s="27">
        <v>28104</v>
      </c>
      <c r="H161" s="27">
        <v>28104</v>
      </c>
      <c r="I161" t="s">
        <v>680</v>
      </c>
      <c r="J161" s="27">
        <v>28104</v>
      </c>
    </row>
    <row r="162" spans="1:10" x14ac:dyDescent="0.2">
      <c r="A162" t="s">
        <v>340</v>
      </c>
      <c r="C162" t="s">
        <v>341</v>
      </c>
      <c r="D162">
        <v>17352</v>
      </c>
      <c r="E162">
        <v>2</v>
      </c>
      <c r="F162" s="27">
        <v>34703.43</v>
      </c>
      <c r="G162" s="27">
        <v>34704</v>
      </c>
      <c r="H162" s="27">
        <v>34704</v>
      </c>
      <c r="I162" t="s">
        <v>681</v>
      </c>
      <c r="J162" s="27">
        <v>17352</v>
      </c>
    </row>
    <row r="163" spans="1:10" x14ac:dyDescent="0.2">
      <c r="A163" t="s">
        <v>342</v>
      </c>
      <c r="C163" t="s">
        <v>343</v>
      </c>
      <c r="D163">
        <v>0</v>
      </c>
      <c r="E163">
        <v>1</v>
      </c>
      <c r="F163" s="27">
        <v>0</v>
      </c>
      <c r="G163" s="27"/>
      <c r="H163" s="27">
        <v>0</v>
      </c>
      <c r="I163" t="s">
        <v>682</v>
      </c>
      <c r="J163" s="27">
        <v>0</v>
      </c>
    </row>
    <row r="164" spans="1:10" x14ac:dyDescent="0.2">
      <c r="A164" t="s">
        <v>344</v>
      </c>
      <c r="C164" t="s">
        <v>345</v>
      </c>
      <c r="D164">
        <v>18793</v>
      </c>
      <c r="E164">
        <v>3</v>
      </c>
      <c r="F164" s="27">
        <v>56380.06</v>
      </c>
      <c r="G164" s="27">
        <v>56379</v>
      </c>
      <c r="H164" s="27">
        <v>56379</v>
      </c>
      <c r="I164" t="s">
        <v>683</v>
      </c>
      <c r="J164" s="27">
        <v>18793</v>
      </c>
    </row>
    <row r="165" spans="1:10" x14ac:dyDescent="0.2">
      <c r="A165" t="s">
        <v>346</v>
      </c>
      <c r="C165" t="s">
        <v>347</v>
      </c>
      <c r="D165">
        <v>36247</v>
      </c>
      <c r="E165">
        <v>2</v>
      </c>
      <c r="F165" s="27">
        <v>72493.53</v>
      </c>
      <c r="G165" s="27">
        <v>72494</v>
      </c>
      <c r="H165" s="27">
        <v>72494</v>
      </c>
      <c r="I165" t="s">
        <v>684</v>
      </c>
      <c r="J165" s="27">
        <v>36247</v>
      </c>
    </row>
    <row r="166" spans="1:10" x14ac:dyDescent="0.2">
      <c r="A166" t="s">
        <v>348</v>
      </c>
      <c r="C166" t="s">
        <v>349</v>
      </c>
      <c r="D166">
        <v>23846</v>
      </c>
      <c r="E166">
        <v>1</v>
      </c>
      <c r="F166" s="27">
        <v>23846.02</v>
      </c>
      <c r="G166" s="27">
        <v>23846</v>
      </c>
      <c r="H166" s="27">
        <v>23846</v>
      </c>
      <c r="I166" t="s">
        <v>685</v>
      </c>
      <c r="J166" s="27">
        <v>23846</v>
      </c>
    </row>
    <row r="167" spans="1:10" x14ac:dyDescent="0.2">
      <c r="A167" t="s">
        <v>350</v>
      </c>
      <c r="C167" t="s">
        <v>351</v>
      </c>
      <c r="D167">
        <v>1041</v>
      </c>
      <c r="E167">
        <v>1</v>
      </c>
      <c r="F167" s="27">
        <v>1041.07</v>
      </c>
      <c r="G167" s="27">
        <v>1041</v>
      </c>
      <c r="H167" s="27">
        <v>1041</v>
      </c>
      <c r="I167" t="s">
        <v>686</v>
      </c>
      <c r="J167" s="27">
        <v>1041</v>
      </c>
    </row>
    <row r="168" spans="1:10" x14ac:dyDescent="0.2">
      <c r="A168" t="s">
        <v>352</v>
      </c>
      <c r="C168" t="s">
        <v>353</v>
      </c>
      <c r="D168">
        <v>24296</v>
      </c>
      <c r="E168">
        <v>1</v>
      </c>
      <c r="F168" s="27">
        <v>24295.99</v>
      </c>
      <c r="G168" s="27">
        <v>24296</v>
      </c>
      <c r="H168" s="27">
        <v>24296</v>
      </c>
      <c r="I168" t="s">
        <v>687</v>
      </c>
      <c r="J168" s="27">
        <v>24296</v>
      </c>
    </row>
    <row r="169" spans="1:10" x14ac:dyDescent="0.2">
      <c r="A169" t="s">
        <v>354</v>
      </c>
      <c r="C169" t="s">
        <v>355</v>
      </c>
      <c r="D169">
        <v>0</v>
      </c>
      <c r="E169">
        <v>1</v>
      </c>
      <c r="F169" s="27">
        <v>0</v>
      </c>
      <c r="G169" s="27"/>
      <c r="H169" s="27">
        <v>0</v>
      </c>
      <c r="I169" t="s">
        <v>688</v>
      </c>
      <c r="J169" s="27">
        <v>0</v>
      </c>
    </row>
    <row r="170" spans="1:10" hidden="1" x14ac:dyDescent="0.2">
      <c r="A170" s="28"/>
      <c r="B170" s="28"/>
      <c r="C170" s="28" t="s">
        <v>356</v>
      </c>
      <c r="D170" s="28">
        <v>177768</v>
      </c>
      <c r="E170" s="28">
        <v>18</v>
      </c>
      <c r="F170" s="29">
        <v>251944.91</v>
      </c>
      <c r="G170" s="29">
        <v>251944</v>
      </c>
      <c r="H170" s="29">
        <v>251944</v>
      </c>
      <c r="I170" t="s">
        <v>689</v>
      </c>
      <c r="J170" s="27">
        <v>13996.888888888889</v>
      </c>
    </row>
    <row r="171" spans="1:10" x14ac:dyDescent="0.2">
      <c r="A171" t="s">
        <v>357</v>
      </c>
      <c r="C171" t="s">
        <v>358</v>
      </c>
      <c r="D171">
        <v>3717</v>
      </c>
      <c r="E171">
        <v>1</v>
      </c>
      <c r="F171" s="27">
        <v>3717.14</v>
      </c>
      <c r="G171" s="27">
        <v>3717</v>
      </c>
      <c r="H171" s="27">
        <v>3717</v>
      </c>
      <c r="I171" t="s">
        <v>690</v>
      </c>
      <c r="J171" s="27">
        <v>3717</v>
      </c>
    </row>
    <row r="172" spans="1:10" x14ac:dyDescent="0.2">
      <c r="A172" t="s">
        <v>359</v>
      </c>
      <c r="C172" t="s">
        <v>360</v>
      </c>
      <c r="D172">
        <v>13910</v>
      </c>
      <c r="E172">
        <v>1</v>
      </c>
      <c r="F172" s="27">
        <v>13910.35</v>
      </c>
      <c r="G172" s="27">
        <v>13910</v>
      </c>
      <c r="H172" s="27">
        <v>13910</v>
      </c>
      <c r="I172" t="s">
        <v>691</v>
      </c>
      <c r="J172" s="27">
        <v>13910</v>
      </c>
    </row>
    <row r="173" spans="1:10" x14ac:dyDescent="0.2">
      <c r="A173" t="s">
        <v>361</v>
      </c>
      <c r="C173" t="s">
        <v>362</v>
      </c>
      <c r="D173">
        <v>13742</v>
      </c>
      <c r="E173">
        <v>4</v>
      </c>
      <c r="F173" s="27">
        <v>54968.73</v>
      </c>
      <c r="G173" s="27">
        <v>54968</v>
      </c>
      <c r="H173" s="27">
        <v>54968</v>
      </c>
      <c r="I173" t="s">
        <v>692</v>
      </c>
      <c r="J173" s="27">
        <v>13742</v>
      </c>
    </row>
    <row r="174" spans="1:10" x14ac:dyDescent="0.2">
      <c r="A174" t="s">
        <v>363</v>
      </c>
      <c r="C174" t="s">
        <v>364</v>
      </c>
      <c r="D174">
        <v>20287</v>
      </c>
      <c r="E174">
        <v>1</v>
      </c>
      <c r="F174" s="27">
        <v>20287.46</v>
      </c>
      <c r="G174" s="27">
        <v>20287</v>
      </c>
      <c r="H174" s="27">
        <v>20287</v>
      </c>
      <c r="I174" t="s">
        <v>693</v>
      </c>
      <c r="J174" s="27">
        <v>20287</v>
      </c>
    </row>
    <row r="175" spans="1:10" x14ac:dyDescent="0.2">
      <c r="A175" t="s">
        <v>365</v>
      </c>
      <c r="C175" t="s">
        <v>366</v>
      </c>
      <c r="D175">
        <v>27897</v>
      </c>
      <c r="E175">
        <v>1</v>
      </c>
      <c r="F175" s="27">
        <v>27896.73</v>
      </c>
      <c r="G175" s="27">
        <v>27897</v>
      </c>
      <c r="H175" s="27">
        <v>27897</v>
      </c>
      <c r="I175" t="s">
        <v>694</v>
      </c>
      <c r="J175" s="27">
        <v>27897</v>
      </c>
    </row>
    <row r="176" spans="1:10" x14ac:dyDescent="0.2">
      <c r="A176" t="s">
        <v>367</v>
      </c>
      <c r="C176" t="s">
        <v>368</v>
      </c>
      <c r="D176">
        <v>15306</v>
      </c>
      <c r="E176">
        <v>2</v>
      </c>
      <c r="F176" s="27">
        <v>30611.66</v>
      </c>
      <c r="G176" s="27">
        <v>30612</v>
      </c>
      <c r="H176" s="27">
        <v>30612</v>
      </c>
      <c r="I176" t="s">
        <v>695</v>
      </c>
      <c r="J176" s="27">
        <v>15306</v>
      </c>
    </row>
    <row r="177" spans="1:10" x14ac:dyDescent="0.2">
      <c r="A177" t="s">
        <v>369</v>
      </c>
      <c r="C177" t="s">
        <v>370</v>
      </c>
      <c r="D177">
        <v>0</v>
      </c>
      <c r="E177">
        <v>1</v>
      </c>
      <c r="F177" s="27">
        <v>0</v>
      </c>
      <c r="G177" s="27"/>
      <c r="H177" s="27">
        <v>0</v>
      </c>
      <c r="I177" t="s">
        <v>696</v>
      </c>
      <c r="J177" s="27">
        <v>0</v>
      </c>
    </row>
    <row r="178" spans="1:10" x14ac:dyDescent="0.2">
      <c r="A178" t="s">
        <v>371</v>
      </c>
      <c r="C178" t="s">
        <v>372</v>
      </c>
      <c r="D178">
        <v>17485</v>
      </c>
      <c r="E178">
        <v>1</v>
      </c>
      <c r="F178" s="27">
        <v>17485.2</v>
      </c>
      <c r="G178" s="27">
        <v>17485</v>
      </c>
      <c r="H178" s="27">
        <v>17485</v>
      </c>
      <c r="I178" t="s">
        <v>697</v>
      </c>
      <c r="J178" s="27">
        <v>17485</v>
      </c>
    </row>
    <row r="179" spans="1:10" x14ac:dyDescent="0.2">
      <c r="A179" t="s">
        <v>373</v>
      </c>
      <c r="C179" t="s">
        <v>374</v>
      </c>
      <c r="D179">
        <v>23180</v>
      </c>
      <c r="E179">
        <v>1</v>
      </c>
      <c r="F179" s="27">
        <v>23180.26</v>
      </c>
      <c r="G179" s="27">
        <v>23180</v>
      </c>
      <c r="H179" s="27">
        <v>23180</v>
      </c>
      <c r="I179" t="s">
        <v>698</v>
      </c>
      <c r="J179" s="27">
        <v>23180</v>
      </c>
    </row>
    <row r="180" spans="1:10" x14ac:dyDescent="0.2">
      <c r="A180" t="s">
        <v>375</v>
      </c>
      <c r="C180" t="s">
        <v>105</v>
      </c>
      <c r="D180">
        <v>16315</v>
      </c>
      <c r="E180">
        <v>1</v>
      </c>
      <c r="F180" s="27">
        <v>16314.97</v>
      </c>
      <c r="G180" s="27">
        <v>16315</v>
      </c>
      <c r="H180" s="27">
        <v>16315</v>
      </c>
      <c r="I180" t="s">
        <v>699</v>
      </c>
      <c r="J180" s="27">
        <v>16315</v>
      </c>
    </row>
    <row r="181" spans="1:10" x14ac:dyDescent="0.2">
      <c r="A181" t="s">
        <v>376</v>
      </c>
      <c r="C181" t="s">
        <v>377</v>
      </c>
      <c r="D181">
        <v>17644</v>
      </c>
      <c r="E181">
        <v>2</v>
      </c>
      <c r="F181" s="27">
        <v>35287.79</v>
      </c>
      <c r="G181" s="27">
        <v>35288</v>
      </c>
      <c r="H181" s="27">
        <v>35288</v>
      </c>
      <c r="I181" t="s">
        <v>700</v>
      </c>
      <c r="J181" s="27">
        <v>17644</v>
      </c>
    </row>
    <row r="182" spans="1:10" x14ac:dyDescent="0.2">
      <c r="A182" t="s">
        <v>378</v>
      </c>
      <c r="C182" t="s">
        <v>379</v>
      </c>
      <c r="D182">
        <v>8285</v>
      </c>
      <c r="E182">
        <v>1</v>
      </c>
      <c r="F182" s="27">
        <v>8284.6200000000008</v>
      </c>
      <c r="G182" s="27">
        <v>8285</v>
      </c>
      <c r="H182" s="27">
        <v>8285</v>
      </c>
      <c r="I182" t="s">
        <v>701</v>
      </c>
      <c r="J182" s="27">
        <v>8285</v>
      </c>
    </row>
    <row r="183" spans="1:10" x14ac:dyDescent="0.2">
      <c r="A183" t="s">
        <v>380</v>
      </c>
      <c r="C183" t="s">
        <v>381</v>
      </c>
      <c r="D183">
        <v>0</v>
      </c>
      <c r="E183">
        <v>1</v>
      </c>
      <c r="F183" s="27">
        <v>0</v>
      </c>
      <c r="G183" s="27"/>
      <c r="H183" s="27">
        <v>0</v>
      </c>
      <c r="I183" t="s">
        <v>702</v>
      </c>
      <c r="J183" s="27">
        <v>0</v>
      </c>
    </row>
    <row r="184" spans="1:10" hidden="1" x14ac:dyDescent="0.2">
      <c r="A184" s="28"/>
      <c r="B184" s="28"/>
      <c r="C184" s="28" t="s">
        <v>382</v>
      </c>
      <c r="D184" s="28">
        <v>198101</v>
      </c>
      <c r="E184" s="28">
        <v>18</v>
      </c>
      <c r="F184" s="29">
        <v>340730.03</v>
      </c>
      <c r="G184" s="29">
        <v>340729</v>
      </c>
      <c r="H184" s="29">
        <v>340729</v>
      </c>
      <c r="I184" t="s">
        <v>703</v>
      </c>
      <c r="J184" s="27">
        <v>18929.388888888891</v>
      </c>
    </row>
    <row r="185" spans="1:10" x14ac:dyDescent="0.2">
      <c r="A185" t="s">
        <v>383</v>
      </c>
      <c r="C185" t="s">
        <v>384</v>
      </c>
      <c r="D185">
        <v>2348</v>
      </c>
      <c r="E185">
        <v>2</v>
      </c>
      <c r="F185" s="27">
        <v>4695.33</v>
      </c>
      <c r="G185" s="27">
        <v>4696</v>
      </c>
      <c r="H185" s="27">
        <v>4696</v>
      </c>
      <c r="I185" t="s">
        <v>704</v>
      </c>
      <c r="J185" s="27">
        <v>2348</v>
      </c>
    </row>
    <row r="186" spans="1:10" x14ac:dyDescent="0.2">
      <c r="A186" t="s">
        <v>385</v>
      </c>
      <c r="C186" t="s">
        <v>386</v>
      </c>
      <c r="D186">
        <v>43378</v>
      </c>
      <c r="E186">
        <v>1</v>
      </c>
      <c r="F186" s="27">
        <v>43378.16</v>
      </c>
      <c r="G186" s="27">
        <v>43378</v>
      </c>
      <c r="H186" s="27">
        <v>43378</v>
      </c>
      <c r="I186" t="s">
        <v>705</v>
      </c>
      <c r="J186" s="27">
        <v>43378</v>
      </c>
    </row>
    <row r="187" spans="1:10" x14ac:dyDescent="0.2">
      <c r="A187" t="s">
        <v>387</v>
      </c>
      <c r="C187" t="s">
        <v>388</v>
      </c>
      <c r="D187">
        <v>44085</v>
      </c>
      <c r="E187">
        <v>1</v>
      </c>
      <c r="F187" s="27">
        <v>44085.19</v>
      </c>
      <c r="G187" s="27">
        <v>44085</v>
      </c>
      <c r="H187" s="27">
        <v>44085</v>
      </c>
      <c r="I187" t="s">
        <v>706</v>
      </c>
      <c r="J187" s="27">
        <v>44085</v>
      </c>
    </row>
    <row r="188" spans="1:10" x14ac:dyDescent="0.2">
      <c r="A188" t="s">
        <v>389</v>
      </c>
      <c r="C188" t="s">
        <v>390</v>
      </c>
      <c r="D188">
        <v>0</v>
      </c>
      <c r="E188">
        <v>1</v>
      </c>
      <c r="F188" s="27">
        <v>0</v>
      </c>
      <c r="G188" s="27"/>
      <c r="H188" s="27">
        <v>0</v>
      </c>
      <c r="I188" t="s">
        <v>707</v>
      </c>
      <c r="J188" s="27">
        <v>0</v>
      </c>
    </row>
    <row r="189" spans="1:10" x14ac:dyDescent="0.2">
      <c r="A189" t="s">
        <v>391</v>
      </c>
      <c r="C189" t="s">
        <v>392</v>
      </c>
      <c r="D189">
        <v>17536</v>
      </c>
      <c r="E189">
        <v>2</v>
      </c>
      <c r="F189" s="27">
        <v>35071.25</v>
      </c>
      <c r="G189" s="27">
        <v>35072</v>
      </c>
      <c r="H189" s="27">
        <v>35072</v>
      </c>
      <c r="I189" t="s">
        <v>708</v>
      </c>
      <c r="J189" s="27">
        <v>17536</v>
      </c>
    </row>
    <row r="190" spans="1:10" x14ac:dyDescent="0.2">
      <c r="A190" t="s">
        <v>393</v>
      </c>
      <c r="C190" t="s">
        <v>394</v>
      </c>
      <c r="D190">
        <v>21807</v>
      </c>
      <c r="E190">
        <v>1</v>
      </c>
      <c r="F190" s="27">
        <v>21807.200000000001</v>
      </c>
      <c r="G190" s="27">
        <v>21807</v>
      </c>
      <c r="H190" s="27">
        <v>21807</v>
      </c>
      <c r="I190" t="s">
        <v>709</v>
      </c>
      <c r="J190" s="27">
        <v>21807</v>
      </c>
    </row>
    <row r="191" spans="1:10" x14ac:dyDescent="0.2">
      <c r="A191" t="s">
        <v>395</v>
      </c>
      <c r="C191" t="s">
        <v>396</v>
      </c>
      <c r="D191">
        <v>19528</v>
      </c>
      <c r="E191">
        <v>2</v>
      </c>
      <c r="F191" s="27">
        <v>39055.040000000001</v>
      </c>
      <c r="G191" s="27">
        <v>39056</v>
      </c>
      <c r="H191" s="27">
        <v>39056</v>
      </c>
      <c r="I191" t="s">
        <v>710</v>
      </c>
      <c r="J191" s="27">
        <v>19528</v>
      </c>
    </row>
    <row r="192" spans="1:10" x14ac:dyDescent="0.2">
      <c r="A192" t="s">
        <v>397</v>
      </c>
      <c r="C192" t="s">
        <v>398</v>
      </c>
      <c r="D192">
        <v>19447</v>
      </c>
      <c r="E192">
        <v>2</v>
      </c>
      <c r="F192" s="27">
        <v>38894.870000000003</v>
      </c>
      <c r="G192" s="27">
        <v>38894</v>
      </c>
      <c r="H192" s="27">
        <v>38894</v>
      </c>
      <c r="I192" t="s">
        <v>711</v>
      </c>
      <c r="J192" s="27">
        <v>19447</v>
      </c>
    </row>
    <row r="193" spans="1:10" x14ac:dyDescent="0.2">
      <c r="A193" t="s">
        <v>399</v>
      </c>
      <c r="C193" t="s">
        <v>400</v>
      </c>
      <c r="D193">
        <v>27923</v>
      </c>
      <c r="E193">
        <v>4</v>
      </c>
      <c r="F193" s="27">
        <v>111693.73</v>
      </c>
      <c r="G193" s="27">
        <v>111692</v>
      </c>
      <c r="H193" s="27">
        <v>111692</v>
      </c>
      <c r="I193" t="s">
        <v>712</v>
      </c>
      <c r="J193" s="27">
        <v>27923</v>
      </c>
    </row>
    <row r="194" spans="1:10" x14ac:dyDescent="0.2">
      <c r="A194" t="s">
        <v>401</v>
      </c>
      <c r="C194" t="s">
        <v>402</v>
      </c>
      <c r="D194">
        <v>2049</v>
      </c>
      <c r="E194">
        <v>1</v>
      </c>
      <c r="F194" s="27">
        <v>2049.2600000000002</v>
      </c>
      <c r="G194" s="27">
        <v>2049</v>
      </c>
      <c r="H194" s="27">
        <v>2049</v>
      </c>
      <c r="I194" t="s">
        <v>713</v>
      </c>
      <c r="J194" s="27">
        <v>2049</v>
      </c>
    </row>
    <row r="195" spans="1:10" x14ac:dyDescent="0.2">
      <c r="A195" t="s">
        <v>403</v>
      </c>
      <c r="C195" t="s">
        <v>404</v>
      </c>
      <c r="D195">
        <v>0</v>
      </c>
      <c r="E195">
        <v>1</v>
      </c>
      <c r="F195" s="27">
        <v>0</v>
      </c>
      <c r="G195" s="27"/>
      <c r="H195" s="27">
        <v>0</v>
      </c>
      <c r="I195" t="s">
        <v>714</v>
      </c>
      <c r="J195" s="27">
        <v>0</v>
      </c>
    </row>
    <row r="196" spans="1:10" hidden="1" x14ac:dyDescent="0.2">
      <c r="A196" s="28"/>
      <c r="B196" s="28"/>
      <c r="C196" s="28" t="s">
        <v>405</v>
      </c>
      <c r="D196" s="28">
        <v>162431</v>
      </c>
      <c r="E196" s="28">
        <v>35</v>
      </c>
      <c r="F196" s="29">
        <v>546193.31999999995</v>
      </c>
      <c r="G196" s="29">
        <v>546196</v>
      </c>
      <c r="H196" s="29">
        <v>546196</v>
      </c>
      <c r="I196" t="s">
        <v>715</v>
      </c>
      <c r="J196" s="27">
        <v>15605.6</v>
      </c>
    </row>
    <row r="197" spans="1:10" x14ac:dyDescent="0.2">
      <c r="A197" t="s">
        <v>406</v>
      </c>
      <c r="C197" t="s">
        <v>407</v>
      </c>
      <c r="D197">
        <v>15134</v>
      </c>
      <c r="E197">
        <v>19</v>
      </c>
      <c r="F197" s="27">
        <v>287541.92</v>
      </c>
      <c r="G197" s="27">
        <v>287546</v>
      </c>
      <c r="H197" s="27">
        <v>287546</v>
      </c>
      <c r="I197" t="s">
        <v>716</v>
      </c>
      <c r="J197" s="27">
        <v>15134</v>
      </c>
    </row>
    <row r="198" spans="1:10" x14ac:dyDescent="0.2">
      <c r="A198" t="s">
        <v>408</v>
      </c>
      <c r="C198" t="s">
        <v>409</v>
      </c>
      <c r="D198">
        <v>5321</v>
      </c>
      <c r="E198">
        <v>1</v>
      </c>
      <c r="F198" s="27">
        <v>5321.37</v>
      </c>
      <c r="G198" s="27">
        <v>5321</v>
      </c>
      <c r="H198" s="27">
        <v>5321</v>
      </c>
      <c r="I198" t="s">
        <v>717</v>
      </c>
      <c r="J198" s="27">
        <v>5321</v>
      </c>
    </row>
    <row r="199" spans="1:10" x14ac:dyDescent="0.2">
      <c r="A199" t="s">
        <v>410</v>
      </c>
      <c r="C199" t="s">
        <v>411</v>
      </c>
      <c r="D199">
        <v>24421</v>
      </c>
      <c r="E199">
        <v>1</v>
      </c>
      <c r="F199" s="27">
        <v>24421.31</v>
      </c>
      <c r="G199" s="27">
        <v>24421</v>
      </c>
      <c r="H199" s="27">
        <v>24421</v>
      </c>
      <c r="I199" t="s">
        <v>718</v>
      </c>
      <c r="J199" s="27">
        <v>24421</v>
      </c>
    </row>
    <row r="200" spans="1:10" x14ac:dyDescent="0.2">
      <c r="A200" t="s">
        <v>412</v>
      </c>
      <c r="C200" t="s">
        <v>413</v>
      </c>
      <c r="D200">
        <v>22043</v>
      </c>
      <c r="E200">
        <v>1</v>
      </c>
      <c r="F200" s="27">
        <v>22042.6</v>
      </c>
      <c r="G200" s="27">
        <v>22043</v>
      </c>
      <c r="H200" s="27">
        <v>22043</v>
      </c>
      <c r="I200" t="s">
        <v>719</v>
      </c>
      <c r="J200" s="27">
        <v>22043</v>
      </c>
    </row>
    <row r="201" spans="1:10" x14ac:dyDescent="0.2">
      <c r="A201" t="s">
        <v>414</v>
      </c>
      <c r="C201" t="s">
        <v>415</v>
      </c>
      <c r="D201">
        <v>17146</v>
      </c>
      <c r="E201">
        <v>2</v>
      </c>
      <c r="F201" s="27">
        <v>34292.01</v>
      </c>
      <c r="G201" s="27">
        <v>34292</v>
      </c>
      <c r="H201" s="27">
        <v>34292</v>
      </c>
      <c r="I201" t="s">
        <v>720</v>
      </c>
      <c r="J201" s="27">
        <v>17146</v>
      </c>
    </row>
    <row r="202" spans="1:10" x14ac:dyDescent="0.2">
      <c r="A202" t="s">
        <v>416</v>
      </c>
      <c r="C202" t="s">
        <v>417</v>
      </c>
      <c r="D202">
        <v>25211</v>
      </c>
      <c r="E202">
        <v>2</v>
      </c>
      <c r="F202" s="27">
        <v>50422.44</v>
      </c>
      <c r="G202" s="27">
        <v>50422</v>
      </c>
      <c r="H202" s="27">
        <v>50422</v>
      </c>
      <c r="I202" t="s">
        <v>721</v>
      </c>
      <c r="J202" s="27">
        <v>25211</v>
      </c>
    </row>
    <row r="203" spans="1:10" x14ac:dyDescent="0.2">
      <c r="A203" t="s">
        <v>418</v>
      </c>
      <c r="C203" t="s">
        <v>419</v>
      </c>
      <c r="D203">
        <v>0</v>
      </c>
      <c r="E203">
        <v>1</v>
      </c>
      <c r="F203" s="27">
        <v>0</v>
      </c>
      <c r="G203" s="27"/>
      <c r="H203" s="27">
        <v>0</v>
      </c>
      <c r="I203" t="s">
        <v>722</v>
      </c>
      <c r="J203" s="27">
        <v>0</v>
      </c>
    </row>
    <row r="204" spans="1:10" x14ac:dyDescent="0.2">
      <c r="A204" t="s">
        <v>420</v>
      </c>
      <c r="C204" t="s">
        <v>421</v>
      </c>
      <c r="D204">
        <v>17644</v>
      </c>
      <c r="E204">
        <v>4</v>
      </c>
      <c r="F204" s="27">
        <v>70575.59</v>
      </c>
      <c r="G204" s="27">
        <v>70576</v>
      </c>
      <c r="H204" s="27">
        <v>70576</v>
      </c>
      <c r="I204" t="s">
        <v>723</v>
      </c>
      <c r="J204" s="27">
        <v>17644</v>
      </c>
    </row>
    <row r="205" spans="1:10" x14ac:dyDescent="0.2">
      <c r="A205" t="s">
        <v>422</v>
      </c>
      <c r="C205" t="s">
        <v>423</v>
      </c>
      <c r="D205">
        <v>19447</v>
      </c>
      <c r="E205">
        <v>1</v>
      </c>
      <c r="F205" s="27">
        <v>19447.43</v>
      </c>
      <c r="G205" s="27">
        <v>19447</v>
      </c>
      <c r="H205" s="27">
        <v>19447</v>
      </c>
      <c r="I205" t="s">
        <v>724</v>
      </c>
      <c r="J205" s="27">
        <v>19447</v>
      </c>
    </row>
    <row r="206" spans="1:10" x14ac:dyDescent="0.2">
      <c r="A206" t="s">
        <v>424</v>
      </c>
      <c r="C206" t="s">
        <v>425</v>
      </c>
      <c r="D206">
        <v>16064</v>
      </c>
      <c r="E206">
        <v>2</v>
      </c>
      <c r="F206" s="27">
        <v>32128.65</v>
      </c>
      <c r="G206" s="27">
        <v>32128</v>
      </c>
      <c r="H206" s="27">
        <v>32128</v>
      </c>
      <c r="I206" t="s">
        <v>725</v>
      </c>
      <c r="J206" s="27">
        <v>16064</v>
      </c>
    </row>
    <row r="207" spans="1:10" x14ac:dyDescent="0.2">
      <c r="A207" t="s">
        <v>426</v>
      </c>
      <c r="C207" t="s">
        <v>427</v>
      </c>
      <c r="D207">
        <v>0</v>
      </c>
      <c r="E207">
        <v>1</v>
      </c>
      <c r="F207" s="27">
        <v>0</v>
      </c>
      <c r="G207" s="27"/>
      <c r="H207" s="27">
        <v>0</v>
      </c>
      <c r="I207" t="s">
        <v>726</v>
      </c>
      <c r="J207" s="27">
        <v>0</v>
      </c>
    </row>
    <row r="208" spans="1:10" hidden="1" x14ac:dyDescent="0.2">
      <c r="A208" s="28"/>
      <c r="B208" s="28"/>
      <c r="C208" s="28" t="s">
        <v>428</v>
      </c>
      <c r="D208" s="28">
        <v>156684</v>
      </c>
      <c r="E208" s="28">
        <v>22</v>
      </c>
      <c r="F208" s="29">
        <v>379358.82999999996</v>
      </c>
      <c r="G208" s="29">
        <v>379359</v>
      </c>
      <c r="H208" s="29">
        <v>379359</v>
      </c>
      <c r="I208" t="s">
        <v>727</v>
      </c>
      <c r="J208" s="27">
        <v>17243.590909090908</v>
      </c>
    </row>
    <row r="209" spans="1:10" x14ac:dyDescent="0.2">
      <c r="A209" t="s">
        <v>429</v>
      </c>
      <c r="C209" t="s">
        <v>430</v>
      </c>
      <c r="D209">
        <v>15134</v>
      </c>
      <c r="E209">
        <v>8</v>
      </c>
      <c r="F209" s="27">
        <v>121070.28</v>
      </c>
      <c r="G209" s="27">
        <v>121072</v>
      </c>
      <c r="H209" s="27">
        <v>121072</v>
      </c>
      <c r="I209" t="s">
        <v>728</v>
      </c>
      <c r="J209" s="27">
        <v>15134</v>
      </c>
    </row>
    <row r="210" spans="1:10" x14ac:dyDescent="0.2">
      <c r="A210" t="s">
        <v>431</v>
      </c>
      <c r="C210" t="s">
        <v>432</v>
      </c>
      <c r="D210">
        <v>6573</v>
      </c>
      <c r="E210">
        <v>1</v>
      </c>
      <c r="F210" s="27">
        <v>6573.46</v>
      </c>
      <c r="G210" s="27">
        <v>6573</v>
      </c>
      <c r="H210" s="27">
        <v>6573</v>
      </c>
      <c r="I210" t="s">
        <v>729</v>
      </c>
      <c r="J210" s="27">
        <v>6573</v>
      </c>
    </row>
    <row r="211" spans="1:10" x14ac:dyDescent="0.2">
      <c r="A211" t="s">
        <v>433</v>
      </c>
      <c r="C211" t="s">
        <v>434</v>
      </c>
      <c r="D211">
        <v>29335</v>
      </c>
      <c r="E211">
        <v>1</v>
      </c>
      <c r="F211" s="27">
        <v>29334.95</v>
      </c>
      <c r="G211" s="27">
        <v>29335</v>
      </c>
      <c r="H211" s="27">
        <v>29335</v>
      </c>
      <c r="I211" t="s">
        <v>730</v>
      </c>
      <c r="J211" s="27">
        <v>29335</v>
      </c>
    </row>
    <row r="212" spans="1:10" x14ac:dyDescent="0.2">
      <c r="A212" t="s">
        <v>435</v>
      </c>
      <c r="C212" t="s">
        <v>436</v>
      </c>
      <c r="D212">
        <v>24140</v>
      </c>
      <c r="E212">
        <v>1</v>
      </c>
      <c r="F212" s="27">
        <v>24140.17</v>
      </c>
      <c r="G212" s="27">
        <v>24140</v>
      </c>
      <c r="H212" s="27">
        <v>24140</v>
      </c>
      <c r="I212" t="s">
        <v>731</v>
      </c>
      <c r="J212" s="27">
        <v>24140</v>
      </c>
    </row>
    <row r="213" spans="1:10" x14ac:dyDescent="0.2">
      <c r="A213" t="s">
        <v>437</v>
      </c>
      <c r="C213" t="s">
        <v>438</v>
      </c>
      <c r="D213">
        <v>21768</v>
      </c>
      <c r="E213">
        <v>2</v>
      </c>
      <c r="F213" s="27">
        <v>43535.3</v>
      </c>
      <c r="G213" s="27">
        <v>43536</v>
      </c>
      <c r="H213" s="27">
        <v>43536</v>
      </c>
      <c r="I213" t="s">
        <v>732</v>
      </c>
      <c r="J213" s="27">
        <v>21768</v>
      </c>
    </row>
    <row r="214" spans="1:10" x14ac:dyDescent="0.2">
      <c r="A214" t="s">
        <v>439</v>
      </c>
      <c r="C214" t="s">
        <v>440</v>
      </c>
      <c r="D214">
        <v>0</v>
      </c>
      <c r="E214">
        <v>1</v>
      </c>
      <c r="F214" s="27">
        <v>0</v>
      </c>
      <c r="G214" s="27"/>
      <c r="H214" s="27">
        <v>0</v>
      </c>
      <c r="I214" t="s">
        <v>733</v>
      </c>
      <c r="J214" s="27">
        <v>0</v>
      </c>
    </row>
    <row r="215" spans="1:10" x14ac:dyDescent="0.2">
      <c r="A215" t="s">
        <v>441</v>
      </c>
      <c r="C215" t="s">
        <v>105</v>
      </c>
      <c r="D215">
        <v>16315</v>
      </c>
      <c r="E215">
        <v>1</v>
      </c>
      <c r="F215" s="27">
        <v>16314.97</v>
      </c>
      <c r="G215" s="27">
        <v>16315</v>
      </c>
      <c r="H215" s="27">
        <v>16315</v>
      </c>
      <c r="I215" t="s">
        <v>734</v>
      </c>
      <c r="J215" s="27">
        <v>16315</v>
      </c>
    </row>
    <row r="216" spans="1:10" x14ac:dyDescent="0.2">
      <c r="A216" t="s">
        <v>442</v>
      </c>
      <c r="C216" t="s">
        <v>443</v>
      </c>
      <c r="D216">
        <v>17644</v>
      </c>
      <c r="E216">
        <v>2</v>
      </c>
      <c r="F216" s="27">
        <v>35287.79</v>
      </c>
      <c r="G216" s="27">
        <v>35288</v>
      </c>
      <c r="H216" s="27">
        <v>35288</v>
      </c>
      <c r="I216" t="s">
        <v>735</v>
      </c>
      <c r="J216" s="27">
        <v>17644</v>
      </c>
    </row>
    <row r="217" spans="1:10" x14ac:dyDescent="0.2">
      <c r="A217" t="s">
        <v>444</v>
      </c>
      <c r="C217" t="s">
        <v>445</v>
      </c>
      <c r="D217">
        <v>25775</v>
      </c>
      <c r="E217">
        <v>4</v>
      </c>
      <c r="F217" s="27">
        <v>103101.91</v>
      </c>
      <c r="G217" s="27">
        <v>103100</v>
      </c>
      <c r="H217" s="27">
        <v>103100</v>
      </c>
      <c r="I217" t="s">
        <v>736</v>
      </c>
      <c r="J217" s="27">
        <v>25775</v>
      </c>
    </row>
    <row r="218" spans="1:10" x14ac:dyDescent="0.2">
      <c r="A218" t="s">
        <v>446</v>
      </c>
      <c r="C218" t="s">
        <v>447</v>
      </c>
      <c r="D218">
        <v>0</v>
      </c>
      <c r="E218">
        <v>1</v>
      </c>
      <c r="F218" s="27">
        <v>0</v>
      </c>
      <c r="G218" s="27"/>
      <c r="H218" s="27">
        <v>0</v>
      </c>
      <c r="I218" t="s">
        <v>737</v>
      </c>
      <c r="J218" s="27">
        <v>0</v>
      </c>
    </row>
    <row r="219" spans="1:10" hidden="1" x14ac:dyDescent="0.2">
      <c r="A219" s="28"/>
      <c r="B219" s="28"/>
      <c r="C219" s="28" t="s">
        <v>448</v>
      </c>
      <c r="D219" s="28">
        <v>132030</v>
      </c>
      <c r="E219" s="28">
        <v>23</v>
      </c>
      <c r="F219" s="29">
        <v>418851.03</v>
      </c>
      <c r="G219" s="29">
        <v>418848</v>
      </c>
      <c r="H219" s="29">
        <v>418848</v>
      </c>
      <c r="I219" t="s">
        <v>738</v>
      </c>
      <c r="J219" s="27">
        <v>18210.782608695652</v>
      </c>
    </row>
    <row r="220" spans="1:10" x14ac:dyDescent="0.2">
      <c r="A220" t="s">
        <v>449</v>
      </c>
      <c r="C220" t="s">
        <v>450</v>
      </c>
      <c r="D220">
        <v>24105</v>
      </c>
      <c r="E220">
        <v>8</v>
      </c>
      <c r="F220" s="27">
        <v>192842.92</v>
      </c>
      <c r="G220" s="27">
        <v>192840</v>
      </c>
      <c r="H220" s="27">
        <v>192840</v>
      </c>
      <c r="I220" t="s">
        <v>739</v>
      </c>
      <c r="J220" s="27">
        <v>24105</v>
      </c>
    </row>
    <row r="221" spans="1:10" x14ac:dyDescent="0.2">
      <c r="A221" t="s">
        <v>451</v>
      </c>
      <c r="C221" t="s">
        <v>452</v>
      </c>
      <c r="D221">
        <v>22185</v>
      </c>
      <c r="E221">
        <v>1</v>
      </c>
      <c r="F221" s="27">
        <v>22185.43</v>
      </c>
      <c r="G221" s="27">
        <v>22185</v>
      </c>
      <c r="H221" s="27">
        <v>22185</v>
      </c>
      <c r="I221" t="s">
        <v>740</v>
      </c>
      <c r="J221" s="27">
        <v>22185</v>
      </c>
    </row>
    <row r="222" spans="1:10" x14ac:dyDescent="0.2">
      <c r="A222" t="s">
        <v>453</v>
      </c>
      <c r="C222" t="s">
        <v>454</v>
      </c>
      <c r="D222">
        <v>25211</v>
      </c>
      <c r="E222">
        <v>1</v>
      </c>
      <c r="F222" s="27">
        <v>25211.22</v>
      </c>
      <c r="G222" s="27">
        <v>25211</v>
      </c>
      <c r="H222" s="27">
        <v>25211</v>
      </c>
      <c r="I222" t="s">
        <v>741</v>
      </c>
      <c r="J222" s="27">
        <v>25211</v>
      </c>
    </row>
    <row r="223" spans="1:10" x14ac:dyDescent="0.2">
      <c r="A223" t="s">
        <v>455</v>
      </c>
      <c r="C223" t="s">
        <v>456</v>
      </c>
      <c r="D223">
        <v>17890</v>
      </c>
      <c r="E223">
        <v>1</v>
      </c>
      <c r="F223" s="27">
        <v>17890.099999999999</v>
      </c>
      <c r="G223" s="27">
        <v>17890</v>
      </c>
      <c r="H223" s="27">
        <v>17890</v>
      </c>
      <c r="I223" t="s">
        <v>742</v>
      </c>
      <c r="J223" s="27">
        <v>17890</v>
      </c>
    </row>
    <row r="224" spans="1:10" x14ac:dyDescent="0.2">
      <c r="A224" t="s">
        <v>457</v>
      </c>
      <c r="C224" t="s">
        <v>458</v>
      </c>
      <c r="D224">
        <v>16869</v>
      </c>
      <c r="E224">
        <v>8</v>
      </c>
      <c r="F224" s="27">
        <v>134951.54</v>
      </c>
      <c r="G224" s="27">
        <v>134952</v>
      </c>
      <c r="H224" s="27">
        <v>134952</v>
      </c>
      <c r="I224" t="s">
        <v>743</v>
      </c>
      <c r="J224" s="27">
        <v>16869</v>
      </c>
    </row>
    <row r="225" spans="1:10" x14ac:dyDescent="0.2">
      <c r="A225" t="s">
        <v>459</v>
      </c>
      <c r="C225" t="s">
        <v>460</v>
      </c>
      <c r="D225">
        <v>17485</v>
      </c>
      <c r="E225">
        <v>1</v>
      </c>
      <c r="F225" s="27">
        <v>17485.2</v>
      </c>
      <c r="G225" s="27">
        <v>17485</v>
      </c>
      <c r="H225" s="27">
        <v>17485</v>
      </c>
      <c r="I225" t="s">
        <v>744</v>
      </c>
      <c r="J225" s="27">
        <v>17485</v>
      </c>
    </row>
    <row r="226" spans="1:10" x14ac:dyDescent="0.2">
      <c r="A226" t="s">
        <v>461</v>
      </c>
      <c r="C226" t="s">
        <v>462</v>
      </c>
      <c r="D226">
        <v>0</v>
      </c>
      <c r="E226">
        <v>1</v>
      </c>
      <c r="F226" s="27">
        <v>0</v>
      </c>
      <c r="G226" s="27"/>
      <c r="H226" s="27">
        <v>0</v>
      </c>
      <c r="I226" t="s">
        <v>745</v>
      </c>
      <c r="J226" s="27">
        <v>0</v>
      </c>
    </row>
    <row r="227" spans="1:10" x14ac:dyDescent="0.2">
      <c r="A227" t="s">
        <v>463</v>
      </c>
      <c r="C227" t="s">
        <v>464</v>
      </c>
      <c r="D227">
        <v>8285</v>
      </c>
      <c r="E227">
        <v>1</v>
      </c>
      <c r="F227" s="27">
        <v>8284.6200000000008</v>
      </c>
      <c r="G227" s="27">
        <v>8285</v>
      </c>
      <c r="H227" s="27">
        <v>8285</v>
      </c>
      <c r="I227" t="s">
        <v>746</v>
      </c>
      <c r="J227" s="27">
        <v>8285</v>
      </c>
    </row>
    <row r="228" spans="1:10" x14ac:dyDescent="0.2">
      <c r="A228" t="s">
        <v>465</v>
      </c>
      <c r="C228" t="s">
        <v>466</v>
      </c>
      <c r="D228">
        <v>0</v>
      </c>
      <c r="E228">
        <v>1</v>
      </c>
      <c r="F228" s="27">
        <v>0</v>
      </c>
      <c r="G228" s="27"/>
      <c r="H228" s="27">
        <v>0</v>
      </c>
      <c r="I228" t="s">
        <v>747</v>
      </c>
      <c r="J228" s="27">
        <v>0</v>
      </c>
    </row>
    <row r="229" spans="1:10" hidden="1" x14ac:dyDescent="0.2">
      <c r="A229" s="28"/>
      <c r="B229" s="28"/>
      <c r="C229" s="28" t="s">
        <v>467</v>
      </c>
      <c r="D229" s="28">
        <v>103235</v>
      </c>
      <c r="E229" s="28">
        <v>441</v>
      </c>
      <c r="F229" s="29">
        <v>7395928.879999999</v>
      </c>
      <c r="G229" s="29">
        <v>7396133</v>
      </c>
      <c r="H229" s="29">
        <v>7396133</v>
      </c>
      <c r="I229" t="s">
        <v>748</v>
      </c>
      <c r="J229" s="27">
        <v>16771.276643990928</v>
      </c>
    </row>
    <row r="230" spans="1:10" x14ac:dyDescent="0.2">
      <c r="A230" t="s">
        <v>468</v>
      </c>
      <c r="C230" t="s">
        <v>469</v>
      </c>
      <c r="D230">
        <v>16824</v>
      </c>
      <c r="E230">
        <v>416</v>
      </c>
      <c r="F230" s="27">
        <v>6998578.7400000002</v>
      </c>
      <c r="G230" s="27">
        <v>6998784</v>
      </c>
      <c r="H230" s="27">
        <v>6998784</v>
      </c>
      <c r="I230" t="s">
        <v>749</v>
      </c>
      <c r="J230" s="27">
        <v>16824</v>
      </c>
    </row>
    <row r="231" spans="1:10" x14ac:dyDescent="0.2">
      <c r="A231" t="s">
        <v>470</v>
      </c>
      <c r="C231" t="s">
        <v>471</v>
      </c>
      <c r="D231">
        <v>13477</v>
      </c>
      <c r="E231">
        <v>2</v>
      </c>
      <c r="F231" s="27">
        <v>26953.18</v>
      </c>
      <c r="G231" s="27">
        <v>26954</v>
      </c>
      <c r="H231" s="27">
        <v>26954</v>
      </c>
      <c r="I231" t="s">
        <v>750</v>
      </c>
      <c r="J231" s="27">
        <v>13477</v>
      </c>
    </row>
    <row r="232" spans="1:10" x14ac:dyDescent="0.2">
      <c r="A232" t="s">
        <v>472</v>
      </c>
      <c r="C232" t="s">
        <v>473</v>
      </c>
      <c r="D232">
        <v>24421</v>
      </c>
      <c r="E232">
        <v>1</v>
      </c>
      <c r="F232" s="27">
        <v>24421.31</v>
      </c>
      <c r="G232" s="27">
        <v>24421</v>
      </c>
      <c r="H232" s="27">
        <v>24421</v>
      </c>
      <c r="I232" t="s">
        <v>751</v>
      </c>
      <c r="J232" s="27">
        <v>24421</v>
      </c>
    </row>
    <row r="233" spans="1:10" x14ac:dyDescent="0.2">
      <c r="A233" t="s">
        <v>474</v>
      </c>
      <c r="C233" t="s">
        <v>475</v>
      </c>
      <c r="D233">
        <v>0</v>
      </c>
      <c r="E233">
        <v>1</v>
      </c>
      <c r="F233" s="27">
        <v>0</v>
      </c>
      <c r="G233" s="27"/>
      <c r="H233" s="27">
        <v>0</v>
      </c>
      <c r="I233" t="s">
        <v>752</v>
      </c>
      <c r="J233" s="27">
        <v>0</v>
      </c>
    </row>
    <row r="234" spans="1:10" x14ac:dyDescent="0.2">
      <c r="A234" t="s">
        <v>476</v>
      </c>
      <c r="C234" t="s">
        <v>477</v>
      </c>
      <c r="D234">
        <v>18793</v>
      </c>
      <c r="E234">
        <v>3</v>
      </c>
      <c r="F234" s="27">
        <v>56380.06</v>
      </c>
      <c r="G234" s="27">
        <v>56379</v>
      </c>
      <c r="H234" s="27">
        <v>56379</v>
      </c>
      <c r="I234" t="s">
        <v>753</v>
      </c>
      <c r="J234" s="27">
        <v>18793</v>
      </c>
    </row>
    <row r="235" spans="1:10" x14ac:dyDescent="0.2">
      <c r="A235" t="s">
        <v>478</v>
      </c>
      <c r="C235" t="s">
        <v>479</v>
      </c>
      <c r="D235">
        <v>17325</v>
      </c>
      <c r="E235">
        <v>16</v>
      </c>
      <c r="F235" s="27">
        <v>277200.27</v>
      </c>
      <c r="G235" s="27">
        <v>277200</v>
      </c>
      <c r="H235" s="27">
        <v>17325</v>
      </c>
      <c r="I235" t="s">
        <v>754</v>
      </c>
      <c r="J235" s="27">
        <v>17325</v>
      </c>
    </row>
    <row r="236" spans="1:10" x14ac:dyDescent="0.2">
      <c r="A236" t="s">
        <v>480</v>
      </c>
      <c r="C236" t="s">
        <v>481</v>
      </c>
      <c r="D236">
        <v>12395</v>
      </c>
      <c r="E236">
        <v>1</v>
      </c>
      <c r="F236" s="27">
        <v>12395.32</v>
      </c>
      <c r="G236" s="27">
        <v>12395</v>
      </c>
      <c r="H236" s="27">
        <v>12395</v>
      </c>
      <c r="I236" t="s">
        <v>755</v>
      </c>
      <c r="J236" s="27">
        <v>12395</v>
      </c>
    </row>
    <row r="237" spans="1:10" x14ac:dyDescent="0.2">
      <c r="A237" t="s">
        <v>482</v>
      </c>
      <c r="C237" t="s">
        <v>483</v>
      </c>
      <c r="D237">
        <v>0</v>
      </c>
      <c r="E237">
        <v>1</v>
      </c>
      <c r="F237" s="27">
        <v>0</v>
      </c>
      <c r="G237" s="27"/>
      <c r="H237" s="27">
        <v>0</v>
      </c>
      <c r="I237" t="s">
        <v>756</v>
      </c>
      <c r="J237" s="27">
        <v>0</v>
      </c>
    </row>
    <row r="238" spans="1:10" hidden="1" x14ac:dyDescent="0.2">
      <c r="A238" s="28"/>
      <c r="B238" s="28"/>
      <c r="C238" s="28" t="s">
        <v>484</v>
      </c>
      <c r="D238" s="28">
        <v>110791</v>
      </c>
      <c r="E238" s="28">
        <v>9</v>
      </c>
      <c r="F238" s="29">
        <v>179045.96</v>
      </c>
      <c r="G238" s="29">
        <v>179046</v>
      </c>
      <c r="H238" s="29">
        <v>179046</v>
      </c>
      <c r="I238" t="s">
        <v>757</v>
      </c>
      <c r="J238" s="27">
        <v>19894</v>
      </c>
    </row>
    <row r="239" spans="1:10" x14ac:dyDescent="0.2">
      <c r="A239" t="s">
        <v>485</v>
      </c>
      <c r="C239" t="s">
        <v>486</v>
      </c>
      <c r="D239">
        <v>24105</v>
      </c>
      <c r="E239">
        <v>2</v>
      </c>
      <c r="F239" s="27">
        <v>48210.73</v>
      </c>
      <c r="G239" s="27">
        <v>48210</v>
      </c>
      <c r="H239" s="27">
        <v>48210</v>
      </c>
      <c r="I239" t="s">
        <v>758</v>
      </c>
      <c r="J239" s="27">
        <v>24105</v>
      </c>
    </row>
    <row r="240" spans="1:10" x14ac:dyDescent="0.2">
      <c r="A240" t="s">
        <v>487</v>
      </c>
      <c r="C240" t="s">
        <v>488</v>
      </c>
      <c r="D240">
        <v>24622</v>
      </c>
      <c r="E240">
        <v>2</v>
      </c>
      <c r="F240" s="27">
        <v>49243.95</v>
      </c>
      <c r="G240" s="27">
        <v>49244</v>
      </c>
      <c r="H240" s="27">
        <v>49244</v>
      </c>
      <c r="I240" t="s">
        <v>759</v>
      </c>
      <c r="J240" s="27">
        <v>24622</v>
      </c>
    </row>
    <row r="241" spans="1:10" x14ac:dyDescent="0.2">
      <c r="A241" t="s">
        <v>489</v>
      </c>
      <c r="C241" t="s">
        <v>490</v>
      </c>
      <c r="D241">
        <v>25211</v>
      </c>
      <c r="E241">
        <v>1</v>
      </c>
      <c r="F241" s="27">
        <v>25211.22</v>
      </c>
      <c r="G241" s="27">
        <v>25211</v>
      </c>
      <c r="H241" s="27">
        <v>25211</v>
      </c>
      <c r="I241" t="s">
        <v>760</v>
      </c>
      <c r="J241" s="27">
        <v>25211</v>
      </c>
    </row>
    <row r="242" spans="1:10" x14ac:dyDescent="0.2">
      <c r="A242" t="s">
        <v>491</v>
      </c>
      <c r="C242" t="s">
        <v>492</v>
      </c>
      <c r="D242">
        <v>0</v>
      </c>
      <c r="E242">
        <v>1</v>
      </c>
      <c r="F242" s="27">
        <v>0</v>
      </c>
      <c r="G242" s="27"/>
      <c r="H242" s="27">
        <v>0</v>
      </c>
      <c r="I242" t="s">
        <v>761</v>
      </c>
      <c r="J242" s="27">
        <v>0</v>
      </c>
    </row>
    <row r="243" spans="1:10" x14ac:dyDescent="0.2">
      <c r="A243" t="s">
        <v>493</v>
      </c>
      <c r="C243" t="s">
        <v>494</v>
      </c>
      <c r="D243">
        <v>19528</v>
      </c>
      <c r="E243">
        <v>2</v>
      </c>
      <c r="F243" s="27">
        <v>39055.040000000001</v>
      </c>
      <c r="G243" s="27">
        <v>39056</v>
      </c>
      <c r="H243" s="27">
        <v>39056</v>
      </c>
      <c r="I243" t="s">
        <v>762</v>
      </c>
      <c r="J243" s="27">
        <v>19528</v>
      </c>
    </row>
    <row r="244" spans="1:10" x14ac:dyDescent="0.2">
      <c r="A244" t="s">
        <v>495</v>
      </c>
      <c r="C244" t="s">
        <v>479</v>
      </c>
      <c r="D244">
        <v>17325</v>
      </c>
      <c r="E244">
        <v>1</v>
      </c>
      <c r="F244" s="27">
        <v>17325.02</v>
      </c>
      <c r="G244" s="27">
        <v>17325</v>
      </c>
      <c r="H244" s="27">
        <v>17325</v>
      </c>
      <c r="I244" t="s">
        <v>763</v>
      </c>
      <c r="J244" s="27">
        <v>17325</v>
      </c>
    </row>
    <row r="245" spans="1:10" hidden="1" x14ac:dyDescent="0.2">
      <c r="A245" s="28"/>
      <c r="B245" s="28"/>
      <c r="C245" s="28" t="s">
        <v>496</v>
      </c>
      <c r="D245" s="28">
        <v>107166</v>
      </c>
      <c r="E245" s="28">
        <v>17</v>
      </c>
      <c r="F245" s="29">
        <v>343893.83</v>
      </c>
      <c r="G245" s="29">
        <v>343888</v>
      </c>
      <c r="H245" s="29">
        <v>343888</v>
      </c>
      <c r="I245" t="s">
        <v>764</v>
      </c>
      <c r="J245" s="27">
        <v>20228.705882352941</v>
      </c>
    </row>
    <row r="246" spans="1:10" x14ac:dyDescent="0.2">
      <c r="A246" t="s">
        <v>497</v>
      </c>
      <c r="C246" t="s">
        <v>498</v>
      </c>
      <c r="D246">
        <v>50338</v>
      </c>
      <c r="E246">
        <v>1</v>
      </c>
      <c r="F246" s="27">
        <v>50338.48</v>
      </c>
      <c r="G246" s="27">
        <v>50338</v>
      </c>
      <c r="H246" s="27">
        <v>50338</v>
      </c>
      <c r="I246" t="s">
        <v>765</v>
      </c>
      <c r="J246" s="27">
        <v>50338</v>
      </c>
    </row>
    <row r="247" spans="1:10" x14ac:dyDescent="0.2">
      <c r="A247" t="s">
        <v>499</v>
      </c>
      <c r="C247" t="s">
        <v>500</v>
      </c>
      <c r="D247">
        <v>19926</v>
      </c>
      <c r="E247">
        <v>12</v>
      </c>
      <c r="F247" s="27">
        <v>239117.89</v>
      </c>
      <c r="G247" s="27">
        <v>239112</v>
      </c>
      <c r="H247" s="27">
        <v>239112</v>
      </c>
      <c r="I247" t="s">
        <v>766</v>
      </c>
      <c r="J247" s="27">
        <v>19926</v>
      </c>
    </row>
    <row r="248" spans="1:10" x14ac:dyDescent="0.2">
      <c r="A248" t="s">
        <v>501</v>
      </c>
      <c r="C248" t="s">
        <v>502</v>
      </c>
      <c r="D248">
        <v>19366</v>
      </c>
      <c r="E248">
        <v>1</v>
      </c>
      <c r="F248" s="27">
        <v>19366.21</v>
      </c>
      <c r="G248" s="27">
        <v>19366</v>
      </c>
      <c r="H248" s="27">
        <v>19366</v>
      </c>
      <c r="I248" t="s">
        <v>767</v>
      </c>
      <c r="J248" s="27">
        <v>19366</v>
      </c>
    </row>
    <row r="249" spans="1:10" x14ac:dyDescent="0.2">
      <c r="A249" t="s">
        <v>503</v>
      </c>
      <c r="C249" t="s">
        <v>504</v>
      </c>
      <c r="D249">
        <v>17536</v>
      </c>
      <c r="E249">
        <v>2</v>
      </c>
      <c r="F249" s="27">
        <v>35071.25</v>
      </c>
      <c r="G249" s="27">
        <v>35072</v>
      </c>
      <c r="H249" s="27">
        <v>35072</v>
      </c>
      <c r="I249" t="s">
        <v>768</v>
      </c>
      <c r="J249" s="27">
        <v>17536</v>
      </c>
    </row>
    <row r="250" spans="1:10" x14ac:dyDescent="0.2">
      <c r="A250" t="s">
        <v>505</v>
      </c>
      <c r="C250" t="s">
        <v>506</v>
      </c>
      <c r="D250">
        <v>0</v>
      </c>
      <c r="E250">
        <v>1</v>
      </c>
      <c r="F250" s="27">
        <v>0</v>
      </c>
      <c r="G250" s="27"/>
      <c r="H250" s="27">
        <v>0</v>
      </c>
      <c r="I250" t="s">
        <v>769</v>
      </c>
      <c r="J250" s="27">
        <v>0</v>
      </c>
    </row>
    <row r="251" spans="1:10" hidden="1" x14ac:dyDescent="0.2">
      <c r="A251" s="28"/>
      <c r="B251" s="28"/>
      <c r="C251" s="28" t="s">
        <v>507</v>
      </c>
      <c r="D251" s="28">
        <v>71235</v>
      </c>
      <c r="E251" s="28">
        <v>5</v>
      </c>
      <c r="F251" s="29">
        <v>88608.86</v>
      </c>
      <c r="G251" s="29">
        <v>88609</v>
      </c>
      <c r="H251" s="29">
        <v>88609</v>
      </c>
      <c r="I251" t="s">
        <v>770</v>
      </c>
      <c r="J251" s="27">
        <v>17721.8</v>
      </c>
    </row>
    <row r="252" spans="1:10" x14ac:dyDescent="0.2">
      <c r="A252" t="s">
        <v>508</v>
      </c>
      <c r="C252" t="s">
        <v>509</v>
      </c>
      <c r="D252">
        <v>25049</v>
      </c>
      <c r="E252">
        <v>1</v>
      </c>
      <c r="F252" s="27">
        <v>25048.94</v>
      </c>
      <c r="G252" s="27">
        <v>25049</v>
      </c>
      <c r="H252" s="27">
        <v>25049</v>
      </c>
      <c r="I252" t="s">
        <v>771</v>
      </c>
      <c r="J252" s="27">
        <v>25049</v>
      </c>
    </row>
    <row r="253" spans="1:10" x14ac:dyDescent="0.2">
      <c r="A253" t="s">
        <v>510</v>
      </c>
      <c r="C253" t="s">
        <v>511</v>
      </c>
      <c r="D253">
        <v>28812</v>
      </c>
      <c r="E253">
        <v>1</v>
      </c>
      <c r="F253" s="27">
        <v>28812.44</v>
      </c>
      <c r="G253" s="27">
        <v>28812</v>
      </c>
      <c r="H253" s="27">
        <v>28812</v>
      </c>
      <c r="I253" t="s">
        <v>772</v>
      </c>
      <c r="J253" s="27">
        <v>28812</v>
      </c>
    </row>
    <row r="254" spans="1:10" x14ac:dyDescent="0.2">
      <c r="A254" t="s">
        <v>512</v>
      </c>
      <c r="C254" t="s">
        <v>513</v>
      </c>
      <c r="D254">
        <v>0</v>
      </c>
      <c r="E254">
        <v>1</v>
      </c>
      <c r="F254" s="27">
        <v>0</v>
      </c>
      <c r="G254" s="27"/>
      <c r="H254" s="27">
        <v>0</v>
      </c>
      <c r="I254" t="s">
        <v>773</v>
      </c>
      <c r="J254" s="27">
        <v>0</v>
      </c>
    </row>
    <row r="255" spans="1:10" x14ac:dyDescent="0.2">
      <c r="A255" t="s">
        <v>514</v>
      </c>
      <c r="C255" t="s">
        <v>515</v>
      </c>
      <c r="D255">
        <v>17374</v>
      </c>
      <c r="E255">
        <v>2</v>
      </c>
      <c r="F255" s="27">
        <v>34747.480000000003</v>
      </c>
      <c r="G255" s="27">
        <v>34748</v>
      </c>
      <c r="H255" s="27">
        <v>34748</v>
      </c>
      <c r="I255" t="s">
        <v>774</v>
      </c>
      <c r="J255" s="27">
        <v>17374</v>
      </c>
    </row>
    <row r="256" spans="1:10" hidden="1" x14ac:dyDescent="0.2">
      <c r="A256" s="28"/>
      <c r="B256" s="28"/>
      <c r="C256" s="28" t="s">
        <v>516</v>
      </c>
      <c r="D256" s="28">
        <v>0</v>
      </c>
      <c r="E256" s="28">
        <v>1</v>
      </c>
      <c r="F256" s="29">
        <v>0</v>
      </c>
      <c r="G256" s="29"/>
      <c r="H256" s="27" t="e">
        <v>#N/A</v>
      </c>
      <c r="I256" t="s">
        <v>775</v>
      </c>
      <c r="J256" s="27">
        <v>0</v>
      </c>
    </row>
    <row r="257" spans="1:10" x14ac:dyDescent="0.2">
      <c r="A257" t="s">
        <v>517</v>
      </c>
      <c r="C257" t="s">
        <v>518</v>
      </c>
      <c r="D257">
        <v>0</v>
      </c>
      <c r="E257">
        <v>1</v>
      </c>
      <c r="F257" s="27">
        <v>0</v>
      </c>
      <c r="G257" s="27"/>
      <c r="H257" s="27">
        <v>0</v>
      </c>
      <c r="I257" t="s">
        <v>776</v>
      </c>
      <c r="J257" s="27">
        <v>0</v>
      </c>
    </row>
    <row r="258" spans="1:10" hidden="1" x14ac:dyDescent="0.2">
      <c r="A258" s="28"/>
      <c r="B258" s="28"/>
      <c r="C258" s="28" t="s">
        <v>519</v>
      </c>
      <c r="D258" s="28">
        <v>769386.6</v>
      </c>
      <c r="E258" s="28">
        <v>769386.6</v>
      </c>
      <c r="F258" s="29">
        <v>769386.6</v>
      </c>
      <c r="G258" s="29">
        <v>769386.6</v>
      </c>
      <c r="H258" s="27" t="e">
        <v>#N/A</v>
      </c>
      <c r="I258" t="s">
        <v>777</v>
      </c>
      <c r="J258" s="27">
        <v>1</v>
      </c>
    </row>
    <row r="259" spans="1:10" x14ac:dyDescent="0.2">
      <c r="A259" s="28" t="s">
        <v>520</v>
      </c>
      <c r="B259" s="28"/>
      <c r="C259" s="28" t="s">
        <v>521</v>
      </c>
      <c r="D259" s="28">
        <v>769386.6</v>
      </c>
      <c r="E259" s="28">
        <v>769386.6</v>
      </c>
      <c r="F259" s="29">
        <v>769386.6</v>
      </c>
      <c r="G259" s="29">
        <v>769386.6</v>
      </c>
      <c r="H259" s="27">
        <v>769386.6</v>
      </c>
      <c r="I259" t="s">
        <v>778</v>
      </c>
      <c r="J259" s="27">
        <v>1</v>
      </c>
    </row>
    <row r="260" spans="1:10" x14ac:dyDescent="0.2">
      <c r="C260" t="s">
        <v>522</v>
      </c>
      <c r="D260">
        <v>5638440.5999999996</v>
      </c>
      <c r="E260">
        <v>808880.6</v>
      </c>
      <c r="F260" s="27">
        <v>22294341.009999994</v>
      </c>
      <c r="G260" s="27">
        <v>24243026.600000001</v>
      </c>
      <c r="H260" s="27"/>
    </row>
    <row r="261" spans="1:10" x14ac:dyDescent="0.2">
      <c r="F261" s="27">
        <v>21524954.409999993</v>
      </c>
      <c r="G261" s="27">
        <v>23473640</v>
      </c>
      <c r="H261" s="27"/>
    </row>
    <row r="265" spans="1:10" x14ac:dyDescent="0.2">
      <c r="F265" s="31">
        <v>24205390.409999996</v>
      </c>
      <c r="G265" s="31">
        <v>24974896.600000001</v>
      </c>
      <c r="H265" s="31">
        <v>24974895.289999999</v>
      </c>
      <c r="I265" s="31">
        <v>-769506.19000000507</v>
      </c>
    </row>
    <row r="269" spans="1:10" x14ac:dyDescent="0.2">
      <c r="G269" s="27">
        <v>4587835</v>
      </c>
      <c r="H269" s="27"/>
    </row>
    <row r="271" spans="1:10" x14ac:dyDescent="0.2">
      <c r="F271" s="31">
        <v>28793225.409999996</v>
      </c>
      <c r="G271" s="31">
        <v>29562731.600000001</v>
      </c>
      <c r="H271" s="31">
        <v>29562730.289999999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F02-B700-4D76-8D16-6FB2043456F2}">
  <dimension ref="B2:O29"/>
  <sheetViews>
    <sheetView workbookViewId="0">
      <selection activeCell="E22" sqref="E22"/>
    </sheetView>
  </sheetViews>
  <sheetFormatPr defaultRowHeight="14.25" x14ac:dyDescent="0.2"/>
  <cols>
    <col min="1" max="1" width="9" style="2"/>
    <col min="2" max="2" width="29.125" style="2" customWidth="1"/>
    <col min="3" max="3" width="20.625" style="2" customWidth="1"/>
    <col min="4" max="4" width="19.625" style="2" bestFit="1" customWidth="1"/>
    <col min="5" max="5" width="15.25" style="2" bestFit="1" customWidth="1"/>
    <col min="6" max="7" width="13.75" style="2" bestFit="1" customWidth="1"/>
    <col min="8" max="8" width="9" style="2"/>
    <col min="9" max="13" width="12.625" style="2" bestFit="1" customWidth="1"/>
    <col min="14" max="15" width="16.875" style="2" bestFit="1" customWidth="1"/>
    <col min="16" max="16384" width="9" style="2"/>
  </cols>
  <sheetData>
    <row r="2" spans="2:15" ht="27.75" customHeight="1" x14ac:dyDescent="0.2">
      <c r="B2" s="1" t="s">
        <v>0</v>
      </c>
    </row>
    <row r="4" spans="2:15" ht="15.75" x14ac:dyDescent="0.2">
      <c r="B4" s="3"/>
      <c r="C4" s="3"/>
      <c r="D4" s="3"/>
      <c r="E4" s="4" t="s">
        <v>1</v>
      </c>
    </row>
    <row r="5" spans="2:15" ht="16.5" thickBot="1" x14ac:dyDescent="0.25">
      <c r="B5" s="3" t="s">
        <v>2</v>
      </c>
      <c r="C5" s="3"/>
      <c r="D5" s="3"/>
      <c r="E5" s="3"/>
    </row>
    <row r="6" spans="2:15" ht="33.75" customHeight="1" x14ac:dyDescent="0.2">
      <c r="B6" s="5" t="s">
        <v>3</v>
      </c>
      <c r="C6" s="6" t="s">
        <v>4</v>
      </c>
      <c r="D6" s="6" t="s">
        <v>5</v>
      </c>
      <c r="E6" s="7" t="s">
        <v>6</v>
      </c>
      <c r="I6" s="2" t="s">
        <v>783</v>
      </c>
      <c r="J6" s="2" t="s">
        <v>784</v>
      </c>
      <c r="K6" s="2" t="s">
        <v>787</v>
      </c>
      <c r="L6" s="2" t="s">
        <v>785</v>
      </c>
      <c r="M6" s="2" t="s">
        <v>786</v>
      </c>
      <c r="N6" s="2" t="s">
        <v>786</v>
      </c>
    </row>
    <row r="7" spans="2:15" ht="22.5" customHeight="1" x14ac:dyDescent="0.2">
      <c r="B7" s="8" t="s">
        <v>7</v>
      </c>
      <c r="C7" s="9">
        <v>10401.459999999999</v>
      </c>
      <c r="D7" s="10">
        <v>832.55</v>
      </c>
      <c r="E7" s="11">
        <v>8659764.5099999998</v>
      </c>
      <c r="F7" s="12">
        <f>IF(D7&gt;=1,C7*D7,E7)</f>
        <v>8659735.5229999982</v>
      </c>
      <c r="G7" s="12">
        <f>E7-F7</f>
        <v>28.987000001594424</v>
      </c>
      <c r="I7" s="12">
        <f>$E$23*E7/$E$20*0.65</f>
        <v>1450437.9579979663</v>
      </c>
      <c r="J7" s="12">
        <f>$E$23*E7/$E$20*0.2</f>
        <v>446288.60246091272</v>
      </c>
      <c r="K7" s="12">
        <f>$E$23*E7/$E$20*0.1</f>
        <v>223144.30123045636</v>
      </c>
      <c r="L7" s="12">
        <f t="shared" ref="L7:L21" si="0">$E$23*E7/$E$20*0.05</f>
        <v>111572.15061522818</v>
      </c>
      <c r="M7" s="18">
        <f t="shared" ref="M7:M21" si="1">SUM(I7:L7)</f>
        <v>2231443.0123045635</v>
      </c>
      <c r="N7" s="20">
        <f t="shared" ref="N7:N21" si="2">M7+E7</f>
        <v>10891207.522304563</v>
      </c>
      <c r="O7" s="20">
        <f t="shared" ref="O7:O21" si="3">$E$26*N7/$N$20</f>
        <v>14102203.688573629</v>
      </c>
    </row>
    <row r="8" spans="2:15" ht="22.5" customHeight="1" x14ac:dyDescent="0.2">
      <c r="B8" s="8" t="s">
        <v>8</v>
      </c>
      <c r="C8" s="9">
        <v>102405.31</v>
      </c>
      <c r="D8" s="10">
        <v>3.5</v>
      </c>
      <c r="E8" s="11">
        <v>358418.59</v>
      </c>
      <c r="F8" s="12">
        <f t="shared" ref="F8:F23" si="4">IF(D8&gt;=1,C8*D8,E8)</f>
        <v>358418.58499999996</v>
      </c>
      <c r="G8" s="12">
        <f t="shared" ref="G8:G19" si="5">E8-F8</f>
        <v>5.0000000628642738E-3</v>
      </c>
      <c r="I8" s="12">
        <f t="shared" ref="I8:I21" si="6">$E$23*E8/$E$20*0.65</f>
        <v>60032.109093473533</v>
      </c>
      <c r="J8" s="12">
        <f t="shared" ref="J8:J21" si="7">$E$23*E8/$E$20*0.2</f>
        <v>18471.418182607242</v>
      </c>
      <c r="K8" s="12">
        <f t="shared" ref="K8:K21" si="8">$E$23*E8/$E$20*0.1</f>
        <v>9235.7090913036209</v>
      </c>
      <c r="L8" s="12">
        <f t="shared" si="0"/>
        <v>4617.8545456518104</v>
      </c>
      <c r="M8" s="18">
        <f t="shared" si="1"/>
        <v>92357.090913036198</v>
      </c>
      <c r="N8" s="20">
        <f t="shared" si="2"/>
        <v>450775.68091303622</v>
      </c>
      <c r="O8" s="20">
        <f t="shared" si="3"/>
        <v>583675.45169555198</v>
      </c>
    </row>
    <row r="9" spans="2:15" ht="22.5" customHeight="1" x14ac:dyDescent="0.2">
      <c r="B9" s="8" t="s">
        <v>9</v>
      </c>
      <c r="C9" s="9">
        <v>8440.2000000000007</v>
      </c>
      <c r="D9" s="10">
        <v>346.27</v>
      </c>
      <c r="E9" s="11">
        <v>2922622.86</v>
      </c>
      <c r="F9" s="12">
        <f t="shared" si="4"/>
        <v>2922588.054</v>
      </c>
      <c r="G9" s="12">
        <f t="shared" si="5"/>
        <v>34.80599999986589</v>
      </c>
      <c r="I9" s="12">
        <f t="shared" si="6"/>
        <v>489514.82781794207</v>
      </c>
      <c r="J9" s="12">
        <f t="shared" si="7"/>
        <v>150619.94702090527</v>
      </c>
      <c r="K9" s="12">
        <f t="shared" si="8"/>
        <v>75309.973510452633</v>
      </c>
      <c r="L9" s="12">
        <f t="shared" si="0"/>
        <v>37654.986755226317</v>
      </c>
      <c r="M9" s="18">
        <f t="shared" si="1"/>
        <v>753099.73510452628</v>
      </c>
      <c r="N9" s="20">
        <f t="shared" si="2"/>
        <v>3675722.5951045263</v>
      </c>
      <c r="O9" s="20">
        <f t="shared" si="3"/>
        <v>4759416.1283493852</v>
      </c>
    </row>
    <row r="10" spans="2:15" ht="22.5" customHeight="1" x14ac:dyDescent="0.2">
      <c r="B10" s="8" t="s">
        <v>12</v>
      </c>
      <c r="C10" s="9">
        <v>1192</v>
      </c>
      <c r="D10" s="10">
        <v>30</v>
      </c>
      <c r="E10" s="11">
        <v>35760</v>
      </c>
      <c r="F10" s="12">
        <f>IF(D10&gt;=1,C10*D10,E10)</f>
        <v>35760</v>
      </c>
      <c r="G10" s="12">
        <f>E10-F10</f>
        <v>0</v>
      </c>
      <c r="I10" s="12">
        <f t="shared" si="6"/>
        <v>5989.5002130961266</v>
      </c>
      <c r="J10" s="12">
        <f t="shared" si="7"/>
        <v>1842.9231424911159</v>
      </c>
      <c r="K10" s="12">
        <f t="shared" si="8"/>
        <v>921.46157124555793</v>
      </c>
      <c r="L10" s="12">
        <f t="shared" si="0"/>
        <v>460.73078562277897</v>
      </c>
      <c r="M10" s="18">
        <f t="shared" si="1"/>
        <v>9214.6157124555793</v>
      </c>
      <c r="N10" s="20">
        <f t="shared" si="2"/>
        <v>44974.615712455576</v>
      </c>
      <c r="O10" s="20">
        <f t="shared" si="3"/>
        <v>58234.239894289334</v>
      </c>
    </row>
    <row r="11" spans="2:15" ht="22.5" customHeight="1" x14ac:dyDescent="0.2">
      <c r="B11" s="8" t="s">
        <v>10</v>
      </c>
      <c r="C11" s="10">
        <v>190.56</v>
      </c>
      <c r="D11" s="10">
        <v>195</v>
      </c>
      <c r="E11" s="11">
        <v>37159.5</v>
      </c>
      <c r="F11" s="12">
        <f t="shared" si="4"/>
        <v>37159.199999999997</v>
      </c>
      <c r="G11" s="12">
        <f t="shared" si="5"/>
        <v>0.30000000000291038</v>
      </c>
      <c r="I11" s="12">
        <f t="shared" si="6"/>
        <v>6223.904730664025</v>
      </c>
      <c r="J11" s="12">
        <f t="shared" si="7"/>
        <v>1915.0476094350845</v>
      </c>
      <c r="K11" s="12">
        <f t="shared" si="8"/>
        <v>957.52380471754225</v>
      </c>
      <c r="L11" s="12">
        <f t="shared" si="0"/>
        <v>478.76190235877112</v>
      </c>
      <c r="M11" s="18">
        <f t="shared" si="1"/>
        <v>9575.2380471754223</v>
      </c>
      <c r="N11" s="20">
        <f t="shared" si="2"/>
        <v>46734.738047175422</v>
      </c>
      <c r="O11" s="20">
        <f t="shared" si="3"/>
        <v>60513.289635118701</v>
      </c>
    </row>
    <row r="12" spans="2:15" ht="22.5" customHeight="1" x14ac:dyDescent="0.2">
      <c r="B12" s="8" t="s">
        <v>11</v>
      </c>
      <c r="C12" s="9">
        <v>8623.58</v>
      </c>
      <c r="D12" s="10">
        <v>137.43</v>
      </c>
      <c r="E12" s="11">
        <v>1185139.58</v>
      </c>
      <c r="F12" s="12">
        <f t="shared" si="4"/>
        <v>1185138.5993999999</v>
      </c>
      <c r="G12" s="12">
        <f t="shared" si="5"/>
        <v>0.98060000012628734</v>
      </c>
      <c r="I12" s="12">
        <f t="shared" si="6"/>
        <v>198500.94426618161</v>
      </c>
      <c r="J12" s="12">
        <f t="shared" si="7"/>
        <v>61077.213620363575</v>
      </c>
      <c r="K12" s="12">
        <f t="shared" si="8"/>
        <v>30538.606810181787</v>
      </c>
      <c r="L12" s="12">
        <f t="shared" si="0"/>
        <v>15269.303405090894</v>
      </c>
      <c r="M12" s="18">
        <f t="shared" si="1"/>
        <v>305386.06810181786</v>
      </c>
      <c r="N12" s="20">
        <f t="shared" si="2"/>
        <v>1490525.6481018178</v>
      </c>
      <c r="O12" s="20">
        <f t="shared" si="3"/>
        <v>1929969.3123584259</v>
      </c>
    </row>
    <row r="13" spans="2:15" ht="22.5" customHeight="1" x14ac:dyDescent="0.2">
      <c r="B13" s="8" t="s">
        <v>13</v>
      </c>
      <c r="C13" s="9">
        <v>81748.58</v>
      </c>
      <c r="D13" s="10">
        <v>20</v>
      </c>
      <c r="E13" s="11">
        <v>1634971.5</v>
      </c>
      <c r="F13" s="12">
        <f t="shared" si="4"/>
        <v>1634971.6</v>
      </c>
      <c r="G13" s="12">
        <f t="shared" si="5"/>
        <v>-0.10000000009313226</v>
      </c>
      <c r="I13" s="12">
        <f t="shared" si="6"/>
        <v>273844.01978904061</v>
      </c>
      <c r="J13" s="12">
        <f t="shared" si="7"/>
        <v>84259.698396627893</v>
      </c>
      <c r="K13" s="12">
        <f t="shared" si="8"/>
        <v>42129.849198313947</v>
      </c>
      <c r="L13" s="12">
        <f t="shared" si="0"/>
        <v>21064.924599156973</v>
      </c>
      <c r="M13" s="18">
        <f t="shared" si="1"/>
        <v>421298.49198313942</v>
      </c>
      <c r="N13" s="20">
        <f t="shared" si="2"/>
        <v>2056269.9919831394</v>
      </c>
      <c r="O13" s="20">
        <f t="shared" si="3"/>
        <v>2662509.019891669</v>
      </c>
    </row>
    <row r="14" spans="2:15" ht="22.5" customHeight="1" x14ac:dyDescent="0.2">
      <c r="B14" s="8" t="s">
        <v>14</v>
      </c>
      <c r="C14" s="9">
        <v>1304</v>
      </c>
      <c r="D14" s="13">
        <v>1678</v>
      </c>
      <c r="E14" s="11">
        <v>2188392.83</v>
      </c>
      <c r="F14" s="12">
        <f t="shared" si="4"/>
        <v>2188112</v>
      </c>
      <c r="G14" s="12">
        <f t="shared" si="5"/>
        <v>280.83000000007451</v>
      </c>
      <c r="I14" s="12">
        <f t="shared" si="6"/>
        <v>366537.45306552114</v>
      </c>
      <c r="J14" s="12">
        <f t="shared" si="7"/>
        <v>112780.75478939113</v>
      </c>
      <c r="K14" s="12">
        <f t="shared" si="8"/>
        <v>56390.377394695563</v>
      </c>
      <c r="L14" s="12">
        <f t="shared" si="0"/>
        <v>28195.188697347781</v>
      </c>
      <c r="M14" s="18">
        <f t="shared" si="1"/>
        <v>563903.77394695557</v>
      </c>
      <c r="N14" s="20">
        <f t="shared" si="2"/>
        <v>2752296.6039469559</v>
      </c>
      <c r="O14" s="20">
        <f t="shared" si="3"/>
        <v>3563741.4162517553</v>
      </c>
    </row>
    <row r="15" spans="2:15" ht="22.5" customHeight="1" x14ac:dyDescent="0.2">
      <c r="B15" s="8" t="s">
        <v>15</v>
      </c>
      <c r="C15" s="10">
        <v>95.52</v>
      </c>
      <c r="D15" s="10">
        <v>120</v>
      </c>
      <c r="E15" s="11">
        <v>11462.4</v>
      </c>
      <c r="F15" s="12">
        <f t="shared" si="4"/>
        <v>11462.4</v>
      </c>
      <c r="G15" s="12">
        <f t="shared" si="5"/>
        <v>0</v>
      </c>
      <c r="I15" s="12">
        <f t="shared" si="6"/>
        <v>1919.855907231349</v>
      </c>
      <c r="J15" s="12">
        <f t="shared" si="7"/>
        <v>590.72489453272271</v>
      </c>
      <c r="K15" s="12">
        <f t="shared" si="8"/>
        <v>295.36244726636136</v>
      </c>
      <c r="L15" s="12">
        <f t="shared" si="0"/>
        <v>147.68122363318068</v>
      </c>
      <c r="M15" s="18">
        <f t="shared" si="1"/>
        <v>2953.6244726636137</v>
      </c>
      <c r="N15" s="20">
        <f t="shared" si="2"/>
        <v>14416.024472663614</v>
      </c>
      <c r="O15" s="20">
        <f t="shared" si="3"/>
        <v>18666.2234721561</v>
      </c>
    </row>
    <row r="16" spans="2:15" ht="22.5" customHeight="1" x14ac:dyDescent="0.2">
      <c r="B16" s="8" t="s">
        <v>16</v>
      </c>
      <c r="C16" s="9">
        <v>13925.77</v>
      </c>
      <c r="D16" s="10">
        <v>12.37</v>
      </c>
      <c r="E16" s="11">
        <v>172279.08</v>
      </c>
      <c r="F16" s="12">
        <f t="shared" si="4"/>
        <v>172261.77489999999</v>
      </c>
      <c r="G16" s="12">
        <f t="shared" si="5"/>
        <v>17.305099999997765</v>
      </c>
      <c r="I16" s="12">
        <f t="shared" si="6"/>
        <v>28855.301632326747</v>
      </c>
      <c r="J16" s="12">
        <f t="shared" si="7"/>
        <v>8878.55434840823</v>
      </c>
      <c r="K16" s="12">
        <f t="shared" si="8"/>
        <v>4439.277174204115</v>
      </c>
      <c r="L16" s="12">
        <f t="shared" si="0"/>
        <v>2219.6385871020575</v>
      </c>
      <c r="M16" s="18">
        <f t="shared" si="1"/>
        <v>44392.77174204115</v>
      </c>
      <c r="N16" s="20">
        <f t="shared" si="2"/>
        <v>216671.85174204112</v>
      </c>
      <c r="O16" s="20">
        <f t="shared" si="3"/>
        <v>280552.04903488432</v>
      </c>
    </row>
    <row r="17" spans="2:15" ht="22.5" customHeight="1" x14ac:dyDescent="0.2">
      <c r="B17" s="8" t="s">
        <v>17</v>
      </c>
      <c r="C17" s="10">
        <v>54.12</v>
      </c>
      <c r="D17" s="9">
        <v>1205.82</v>
      </c>
      <c r="E17" s="11">
        <v>65263.86</v>
      </c>
      <c r="F17" s="12">
        <f t="shared" si="4"/>
        <v>65258.978399999993</v>
      </c>
      <c r="G17" s="12">
        <f t="shared" si="5"/>
        <v>4.881600000007893</v>
      </c>
      <c r="I17" s="12">
        <f t="shared" si="6"/>
        <v>10931.149423307488</v>
      </c>
      <c r="J17" s="12">
        <f t="shared" si="7"/>
        <v>3363.4305917869192</v>
      </c>
      <c r="K17" s="12">
        <f t="shared" si="8"/>
        <v>1681.7152958934596</v>
      </c>
      <c r="L17" s="12">
        <f t="shared" si="0"/>
        <v>840.8576479467298</v>
      </c>
      <c r="M17" s="18">
        <f t="shared" si="1"/>
        <v>16817.152958934596</v>
      </c>
      <c r="N17" s="20">
        <f t="shared" si="2"/>
        <v>82081.012958934589</v>
      </c>
      <c r="O17" s="20">
        <f t="shared" si="3"/>
        <v>106280.51676922019</v>
      </c>
    </row>
    <row r="18" spans="2:15" ht="22.5" customHeight="1" x14ac:dyDescent="0.2">
      <c r="B18" s="8" t="s">
        <v>18</v>
      </c>
      <c r="C18" s="10">
        <v>5.55</v>
      </c>
      <c r="D18" s="9">
        <v>4000</v>
      </c>
      <c r="E18" s="11">
        <v>22195.200000000001</v>
      </c>
      <c r="F18" s="12">
        <f t="shared" si="4"/>
        <v>22200</v>
      </c>
      <c r="G18" s="12">
        <f t="shared" si="5"/>
        <v>-4.7999999999992724</v>
      </c>
      <c r="I18" s="12">
        <f t="shared" si="6"/>
        <v>3717.5099309203338</v>
      </c>
      <c r="J18" s="12">
        <f t="shared" si="7"/>
        <v>1143.8492095139488</v>
      </c>
      <c r="K18" s="12">
        <f t="shared" si="8"/>
        <v>571.92460475697442</v>
      </c>
      <c r="L18" s="12">
        <f t="shared" si="0"/>
        <v>285.96230237848721</v>
      </c>
      <c r="M18" s="18">
        <f t="shared" si="1"/>
        <v>5719.2460475697435</v>
      </c>
      <c r="N18" s="20">
        <f t="shared" si="2"/>
        <v>27914.446047569745</v>
      </c>
      <c r="O18" s="20">
        <f t="shared" si="3"/>
        <v>36144.312116938781</v>
      </c>
    </row>
    <row r="19" spans="2:15" ht="22.5" customHeight="1" x14ac:dyDescent="0.2">
      <c r="B19" s="8" t="s">
        <v>19</v>
      </c>
      <c r="C19" s="10">
        <v>511</v>
      </c>
      <c r="D19" s="9">
        <v>1000</v>
      </c>
      <c r="E19" s="11">
        <v>511000</v>
      </c>
      <c r="F19" s="12">
        <f t="shared" si="4"/>
        <v>511000</v>
      </c>
      <c r="G19" s="12">
        <f t="shared" si="5"/>
        <v>0</v>
      </c>
      <c r="I19" s="12">
        <f t="shared" si="6"/>
        <v>85588.216132329995</v>
      </c>
      <c r="J19" s="12">
        <f t="shared" si="7"/>
        <v>26334.835733024614</v>
      </c>
      <c r="K19" s="12">
        <f t="shared" si="8"/>
        <v>13167.417866512307</v>
      </c>
      <c r="L19" s="12">
        <f t="shared" si="0"/>
        <v>6583.7089332561536</v>
      </c>
      <c r="M19" s="18">
        <f t="shared" si="1"/>
        <v>131674.17866512307</v>
      </c>
      <c r="N19" s="20">
        <f t="shared" si="2"/>
        <v>642674.17866512307</v>
      </c>
      <c r="O19" s="20">
        <f t="shared" si="3"/>
        <v>832150.35195698694</v>
      </c>
    </row>
    <row r="20" spans="2:15" ht="22.5" customHeight="1" x14ac:dyDescent="0.2">
      <c r="B20" s="14" t="s">
        <v>20</v>
      </c>
      <c r="C20" s="15"/>
      <c r="D20" s="16">
        <v>17804430</v>
      </c>
      <c r="E20" s="17">
        <f>SUM(E7:E19)</f>
        <v>17804429.909999993</v>
      </c>
      <c r="F20" s="12">
        <f>SUM(F7:F19)</f>
        <v>17804066.714699995</v>
      </c>
      <c r="G20" s="18">
        <f>SUM(G7:G19)</f>
        <v>363.19530000164013</v>
      </c>
      <c r="I20" s="12">
        <f t="shared" si="6"/>
        <v>2982092.75</v>
      </c>
      <c r="J20" s="12">
        <f t="shared" si="7"/>
        <v>917567</v>
      </c>
      <c r="K20" s="12">
        <f t="shared" si="8"/>
        <v>458783.5</v>
      </c>
      <c r="L20" s="12">
        <f t="shared" si="0"/>
        <v>229391.75</v>
      </c>
      <c r="M20" s="18">
        <f t="shared" si="1"/>
        <v>4587835</v>
      </c>
      <c r="N20" s="20">
        <f t="shared" si="2"/>
        <v>22392264.909999993</v>
      </c>
      <c r="O20" s="20">
        <f t="shared" si="3"/>
        <v>28994056</v>
      </c>
    </row>
    <row r="21" spans="2:15" ht="22.5" customHeight="1" x14ac:dyDescent="0.2">
      <c r="B21" s="14" t="s">
        <v>21</v>
      </c>
      <c r="C21" s="15">
        <v>1.37</v>
      </c>
      <c r="D21" s="15"/>
      <c r="E21" s="19">
        <f>E20-E7-E8-E9-E10</f>
        <v>5827863.9499999937</v>
      </c>
      <c r="F21" s="12"/>
      <c r="I21" s="12">
        <f t="shared" si="6"/>
        <v>976118.35487752233</v>
      </c>
      <c r="J21" s="12">
        <f t="shared" si="7"/>
        <v>300344.10919308377</v>
      </c>
      <c r="K21" s="12">
        <f t="shared" si="8"/>
        <v>150172.05459654189</v>
      </c>
      <c r="L21" s="12">
        <f t="shared" si="0"/>
        <v>75086.027298270943</v>
      </c>
      <c r="M21" s="12">
        <f t="shared" si="1"/>
        <v>1501720.5459654189</v>
      </c>
      <c r="N21" s="12">
        <f t="shared" si="2"/>
        <v>7329584.4959654128</v>
      </c>
      <c r="O21" s="20">
        <f t="shared" si="3"/>
        <v>9490526.4914871454</v>
      </c>
    </row>
    <row r="22" spans="2:15" ht="22.5" customHeight="1" x14ac:dyDescent="0.2">
      <c r="B22" s="14"/>
      <c r="C22" s="15"/>
      <c r="D22" s="15"/>
      <c r="E22" s="19">
        <f>E20*C21</f>
        <v>24392068.976699993</v>
      </c>
      <c r="F22" s="12">
        <f>F20*C21</f>
        <v>24391571.399138995</v>
      </c>
      <c r="G22" s="20">
        <f>E22-F22</f>
        <v>497.57756099849939</v>
      </c>
    </row>
    <row r="23" spans="2:15" ht="22.5" customHeight="1" x14ac:dyDescent="0.2">
      <c r="B23" s="14" t="s">
        <v>22</v>
      </c>
      <c r="C23" s="15"/>
      <c r="D23" s="15"/>
      <c r="E23" s="21">
        <v>4587835</v>
      </c>
      <c r="F23" s="12">
        <f t="shared" si="4"/>
        <v>4587835</v>
      </c>
      <c r="G23" s="12">
        <f>E23-F23</f>
        <v>0</v>
      </c>
    </row>
    <row r="24" spans="2:15" ht="22.5" customHeight="1" x14ac:dyDescent="0.2">
      <c r="B24" s="14" t="s">
        <v>23</v>
      </c>
      <c r="C24" s="15"/>
      <c r="D24" s="15"/>
      <c r="E24" s="22"/>
      <c r="F24" s="12"/>
    </row>
    <row r="25" spans="2:15" ht="22.5" customHeight="1" x14ac:dyDescent="0.2">
      <c r="B25" s="14"/>
      <c r="C25" s="15"/>
      <c r="D25" s="15"/>
      <c r="E25" s="22"/>
      <c r="F25" s="12"/>
    </row>
    <row r="26" spans="2:15" ht="22.5" customHeight="1" x14ac:dyDescent="0.2">
      <c r="B26" s="14" t="s">
        <v>24</v>
      </c>
      <c r="C26" s="15"/>
      <c r="D26" s="15"/>
      <c r="E26" s="19">
        <v>28994056</v>
      </c>
      <c r="F26" s="12">
        <f>SUM(F22:F23)</f>
        <v>28979406.399138995</v>
      </c>
      <c r="G26" s="20">
        <f>E26-F26</f>
        <v>14649.600861005485</v>
      </c>
    </row>
    <row r="27" spans="2:15" ht="22.5" customHeight="1" x14ac:dyDescent="0.2">
      <c r="B27" s="14" t="s">
        <v>25</v>
      </c>
      <c r="C27" s="15"/>
      <c r="D27" s="15"/>
      <c r="E27" s="22"/>
      <c r="F27" s="12"/>
    </row>
    <row r="28" spans="2:15" ht="22.5" customHeight="1" x14ac:dyDescent="0.2">
      <c r="B28" s="14"/>
      <c r="C28" s="15"/>
      <c r="D28" s="23">
        <v>587976.11</v>
      </c>
      <c r="E28" s="22"/>
      <c r="F28" s="12"/>
    </row>
    <row r="29" spans="2:15" ht="22.5" customHeight="1" thickBot="1" x14ac:dyDescent="0.25">
      <c r="B29" s="24" t="s">
        <v>25</v>
      </c>
      <c r="C29" s="25"/>
      <c r="D29" s="25"/>
      <c r="E29" s="26"/>
      <c r="F29" s="12"/>
    </row>
  </sheetData>
  <printOptions horizontalCentered="1"/>
  <pageMargins left="0.23622047244094491" right="0.23622047244094491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Cost</vt:lpstr>
      <vt:lpstr>Cost!Print_Area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2024-02-12T11:04:50Z</dcterms:created>
  <dcterms:modified xsi:type="dcterms:W3CDTF">2024-02-29T04:48:31Z</dcterms:modified>
</cp:coreProperties>
</file>