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.Ouf\Odoo\"/>
    </mc:Choice>
  </mc:AlternateContent>
  <xr:revisionPtr revIDLastSave="0" documentId="13_ncr:1_{34ADF5D6-AC95-4B00-8CD9-09BDA50A8390}" xr6:coauthVersionLast="47" xr6:coauthVersionMax="47" xr10:uidLastSave="{00000000-0000-0000-0000-000000000000}"/>
  <bookViews>
    <workbookView xWindow="-120" yWindow="-120" windowWidth="29040" windowHeight="15840" activeTab="2" xr2:uid="{319D70F4-97BB-426E-9FED-E5CA1C4DA58A}"/>
  </bookViews>
  <sheets>
    <sheet name="CC-Tree" sheetId="1" r:id="rId1"/>
    <sheet name="Customers" sheetId="2" r:id="rId2"/>
    <sheet name="Cash Flow" sheetId="3" r:id="rId3"/>
  </sheets>
  <externalReferences>
    <externalReference r:id="rId4"/>
    <externalReference r:id="rId5"/>
  </externalReferences>
  <definedNames>
    <definedName name="_xlnm._FilterDatabase" localSheetId="2" hidden="1">'Cash Flow'!$A$1:$S$50</definedName>
    <definedName name="_xlnm._FilterDatabase" localSheetId="0" hidden="1">'CC-Tree'!$A$1:$B$320</definedName>
    <definedName name="_xlnm.Recorder">#REF!</definedName>
    <definedName name="TopSheetSummary">'[1]T.SHEET-INDIRECTS'!#REF!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" i="3" l="1"/>
  <c r="D47" i="3"/>
  <c r="D46" i="3"/>
  <c r="D44" i="3"/>
  <c r="D43" i="3"/>
  <c r="D42" i="3"/>
  <c r="D41" i="3"/>
  <c r="D40" i="3"/>
  <c r="D39" i="3"/>
  <c r="D37" i="3"/>
  <c r="D36" i="3"/>
  <c r="D35" i="3"/>
  <c r="D34" i="3"/>
  <c r="D33" i="3"/>
  <c r="D32" i="3"/>
  <c r="D31" i="3"/>
  <c r="D29" i="3"/>
  <c r="D28" i="3"/>
  <c r="D27" i="3"/>
  <c r="D26" i="3"/>
  <c r="D25" i="3"/>
  <c r="D24" i="3"/>
  <c r="D23" i="3"/>
  <c r="D21" i="3"/>
  <c r="D19" i="3"/>
  <c r="D18" i="3"/>
  <c r="D17" i="3"/>
  <c r="D12" i="3"/>
  <c r="D11" i="3"/>
  <c r="D10" i="3"/>
  <c r="D9" i="3"/>
  <c r="D8" i="3"/>
  <c r="D7" i="3"/>
  <c r="D6" i="3"/>
  <c r="D5" i="3"/>
  <c r="D4" i="3"/>
  <c r="D3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2" i="2"/>
  <c r="S50" i="3"/>
  <c r="R50" i="3"/>
  <c r="Q50" i="3"/>
  <c r="P50" i="3"/>
  <c r="O50" i="3"/>
  <c r="N50" i="3"/>
  <c r="M50" i="3"/>
  <c r="L50" i="3"/>
  <c r="K50" i="3"/>
  <c r="J50" i="3"/>
  <c r="I50" i="3"/>
  <c r="H50" i="3"/>
  <c r="S49" i="3"/>
  <c r="R49" i="3"/>
  <c r="Q49" i="3"/>
  <c r="P49" i="3"/>
  <c r="O49" i="3"/>
  <c r="N49" i="3"/>
  <c r="M49" i="3"/>
  <c r="L49" i="3"/>
  <c r="K49" i="3"/>
  <c r="J49" i="3"/>
  <c r="I49" i="3"/>
  <c r="H49" i="3"/>
  <c r="S48" i="3"/>
  <c r="R48" i="3"/>
  <c r="Q48" i="3"/>
  <c r="P48" i="3"/>
  <c r="O48" i="3"/>
  <c r="N48" i="3"/>
  <c r="M48" i="3"/>
  <c r="L48" i="3"/>
  <c r="K48" i="3"/>
  <c r="J48" i="3"/>
  <c r="I48" i="3"/>
  <c r="H48" i="3"/>
  <c r="S47" i="3"/>
  <c r="R47" i="3"/>
  <c r="Q47" i="3"/>
  <c r="P47" i="3"/>
  <c r="O47" i="3"/>
  <c r="N47" i="3"/>
  <c r="M47" i="3"/>
  <c r="L47" i="3"/>
  <c r="K47" i="3"/>
  <c r="J47" i="3"/>
  <c r="I47" i="3"/>
  <c r="H47" i="3"/>
  <c r="S46" i="3"/>
  <c r="R46" i="3"/>
  <c r="Q46" i="3"/>
  <c r="P46" i="3"/>
  <c r="O46" i="3"/>
  <c r="N46" i="3"/>
  <c r="M46" i="3"/>
  <c r="L46" i="3"/>
  <c r="K46" i="3"/>
  <c r="J46" i="3"/>
  <c r="I46" i="3"/>
  <c r="H46" i="3"/>
  <c r="S45" i="3"/>
  <c r="R45" i="3"/>
  <c r="Q45" i="3"/>
  <c r="P45" i="3"/>
  <c r="O45" i="3"/>
  <c r="N45" i="3"/>
  <c r="M45" i="3"/>
  <c r="L45" i="3"/>
  <c r="K45" i="3"/>
  <c r="J45" i="3"/>
  <c r="I45" i="3"/>
  <c r="H45" i="3"/>
  <c r="S44" i="3"/>
  <c r="R44" i="3"/>
  <c r="Q44" i="3"/>
  <c r="P44" i="3"/>
  <c r="O44" i="3"/>
  <c r="N44" i="3"/>
  <c r="M44" i="3"/>
  <c r="L44" i="3"/>
  <c r="K44" i="3"/>
  <c r="J44" i="3"/>
  <c r="I44" i="3"/>
  <c r="H44" i="3"/>
  <c r="S43" i="3"/>
  <c r="R43" i="3"/>
  <c r="Q43" i="3"/>
  <c r="P43" i="3"/>
  <c r="O43" i="3"/>
  <c r="N43" i="3"/>
  <c r="M43" i="3"/>
  <c r="L43" i="3"/>
  <c r="K43" i="3"/>
  <c r="J43" i="3"/>
  <c r="I43" i="3"/>
  <c r="H43" i="3"/>
  <c r="S42" i="3"/>
  <c r="R42" i="3"/>
  <c r="Q42" i="3"/>
  <c r="P42" i="3"/>
  <c r="O42" i="3"/>
  <c r="N42" i="3"/>
  <c r="M42" i="3"/>
  <c r="L42" i="3"/>
  <c r="K42" i="3"/>
  <c r="J42" i="3"/>
  <c r="I42" i="3"/>
  <c r="H42" i="3"/>
  <c r="S41" i="3"/>
  <c r="R41" i="3"/>
  <c r="Q41" i="3"/>
  <c r="P41" i="3"/>
  <c r="O41" i="3"/>
  <c r="N41" i="3"/>
  <c r="M41" i="3"/>
  <c r="L41" i="3"/>
  <c r="K41" i="3"/>
  <c r="J41" i="3"/>
  <c r="I41" i="3"/>
  <c r="H41" i="3"/>
  <c r="S40" i="3"/>
  <c r="R40" i="3"/>
  <c r="Q40" i="3"/>
  <c r="P40" i="3"/>
  <c r="O40" i="3"/>
  <c r="N40" i="3"/>
  <c r="M40" i="3"/>
  <c r="L40" i="3"/>
  <c r="K40" i="3"/>
  <c r="J40" i="3"/>
  <c r="I40" i="3"/>
  <c r="H40" i="3"/>
  <c r="S39" i="3"/>
  <c r="R39" i="3"/>
  <c r="Q39" i="3"/>
  <c r="P39" i="3"/>
  <c r="O39" i="3"/>
  <c r="N39" i="3"/>
  <c r="M39" i="3"/>
  <c r="L39" i="3"/>
  <c r="K39" i="3"/>
  <c r="J39" i="3"/>
  <c r="I39" i="3"/>
  <c r="H39" i="3"/>
  <c r="S38" i="3"/>
  <c r="R38" i="3"/>
  <c r="Q38" i="3"/>
  <c r="P38" i="3"/>
  <c r="O38" i="3"/>
  <c r="N38" i="3"/>
  <c r="M38" i="3"/>
  <c r="L38" i="3"/>
  <c r="K38" i="3"/>
  <c r="J38" i="3"/>
  <c r="I38" i="3"/>
  <c r="H38" i="3"/>
  <c r="S37" i="3"/>
  <c r="R37" i="3"/>
  <c r="Q37" i="3"/>
  <c r="P37" i="3"/>
  <c r="O37" i="3"/>
  <c r="N37" i="3"/>
  <c r="M37" i="3"/>
  <c r="L37" i="3"/>
  <c r="K37" i="3"/>
  <c r="J37" i="3"/>
  <c r="I37" i="3"/>
  <c r="H37" i="3"/>
  <c r="S36" i="3"/>
  <c r="R36" i="3"/>
  <c r="Q36" i="3"/>
  <c r="P36" i="3"/>
  <c r="O36" i="3"/>
  <c r="N36" i="3"/>
  <c r="M36" i="3"/>
  <c r="L36" i="3"/>
  <c r="K36" i="3"/>
  <c r="J36" i="3"/>
  <c r="I36" i="3"/>
  <c r="H36" i="3"/>
  <c r="S35" i="3"/>
  <c r="R35" i="3"/>
  <c r="Q35" i="3"/>
  <c r="P35" i="3"/>
  <c r="O35" i="3"/>
  <c r="N35" i="3"/>
  <c r="M35" i="3"/>
  <c r="L35" i="3"/>
  <c r="K35" i="3"/>
  <c r="J35" i="3"/>
  <c r="I35" i="3"/>
  <c r="H35" i="3"/>
  <c r="S34" i="3"/>
  <c r="R34" i="3"/>
  <c r="Q34" i="3"/>
  <c r="P34" i="3"/>
  <c r="O34" i="3"/>
  <c r="N34" i="3"/>
  <c r="M34" i="3"/>
  <c r="L34" i="3"/>
  <c r="K34" i="3"/>
  <c r="J34" i="3"/>
  <c r="I34" i="3"/>
  <c r="H34" i="3"/>
  <c r="S33" i="3"/>
  <c r="R33" i="3"/>
  <c r="Q33" i="3"/>
  <c r="P33" i="3"/>
  <c r="O33" i="3"/>
  <c r="N33" i="3"/>
  <c r="M33" i="3"/>
  <c r="L33" i="3"/>
  <c r="K33" i="3"/>
  <c r="J33" i="3"/>
  <c r="I33" i="3"/>
  <c r="H33" i="3"/>
  <c r="S32" i="3"/>
  <c r="R32" i="3"/>
  <c r="Q32" i="3"/>
  <c r="P32" i="3"/>
  <c r="O32" i="3"/>
  <c r="N32" i="3"/>
  <c r="M32" i="3"/>
  <c r="L32" i="3"/>
  <c r="K32" i="3"/>
  <c r="J32" i="3"/>
  <c r="I32" i="3"/>
  <c r="H32" i="3"/>
  <c r="S31" i="3"/>
  <c r="R31" i="3"/>
  <c r="Q31" i="3"/>
  <c r="P31" i="3"/>
  <c r="O31" i="3"/>
  <c r="N31" i="3"/>
  <c r="M31" i="3"/>
  <c r="L31" i="3"/>
  <c r="K31" i="3"/>
  <c r="J31" i="3"/>
  <c r="I31" i="3"/>
  <c r="H31" i="3"/>
  <c r="S30" i="3"/>
  <c r="R30" i="3"/>
  <c r="Q30" i="3"/>
  <c r="P30" i="3"/>
  <c r="O30" i="3"/>
  <c r="N30" i="3"/>
  <c r="M30" i="3"/>
  <c r="L30" i="3"/>
  <c r="K30" i="3"/>
  <c r="J30" i="3"/>
  <c r="I30" i="3"/>
  <c r="H30" i="3"/>
  <c r="S29" i="3"/>
  <c r="R29" i="3"/>
  <c r="Q29" i="3"/>
  <c r="P29" i="3"/>
  <c r="O29" i="3"/>
  <c r="N29" i="3"/>
  <c r="M29" i="3"/>
  <c r="L29" i="3"/>
  <c r="K29" i="3"/>
  <c r="J29" i="3"/>
  <c r="I29" i="3"/>
  <c r="H29" i="3"/>
  <c r="S28" i="3"/>
  <c r="R28" i="3"/>
  <c r="Q28" i="3"/>
  <c r="P28" i="3"/>
  <c r="O28" i="3"/>
  <c r="N28" i="3"/>
  <c r="M28" i="3"/>
  <c r="L28" i="3"/>
  <c r="K28" i="3"/>
  <c r="J28" i="3"/>
  <c r="I28" i="3"/>
  <c r="H28" i="3"/>
  <c r="S27" i="3"/>
  <c r="R27" i="3"/>
  <c r="Q27" i="3"/>
  <c r="P27" i="3"/>
  <c r="O27" i="3"/>
  <c r="N27" i="3"/>
  <c r="M27" i="3"/>
  <c r="L27" i="3"/>
  <c r="K27" i="3"/>
  <c r="J27" i="3"/>
  <c r="I27" i="3"/>
  <c r="H27" i="3"/>
  <c r="S26" i="3"/>
  <c r="R26" i="3"/>
  <c r="Q26" i="3"/>
  <c r="P26" i="3"/>
  <c r="O26" i="3"/>
  <c r="N26" i="3"/>
  <c r="M26" i="3"/>
  <c r="L26" i="3"/>
  <c r="K26" i="3"/>
  <c r="J26" i="3"/>
  <c r="I26" i="3"/>
  <c r="H26" i="3"/>
  <c r="S25" i="3"/>
  <c r="R25" i="3"/>
  <c r="Q25" i="3"/>
  <c r="P25" i="3"/>
  <c r="O25" i="3"/>
  <c r="N25" i="3"/>
  <c r="M25" i="3"/>
  <c r="L25" i="3"/>
  <c r="K25" i="3"/>
  <c r="J25" i="3"/>
  <c r="I25" i="3"/>
  <c r="H25" i="3"/>
  <c r="S24" i="3"/>
  <c r="R24" i="3"/>
  <c r="Q24" i="3"/>
  <c r="P24" i="3"/>
  <c r="O24" i="3"/>
  <c r="N24" i="3"/>
  <c r="M24" i="3"/>
  <c r="L24" i="3"/>
  <c r="K24" i="3"/>
  <c r="J24" i="3"/>
  <c r="I24" i="3"/>
  <c r="H24" i="3"/>
  <c r="S23" i="3"/>
  <c r="R23" i="3"/>
  <c r="Q23" i="3"/>
  <c r="P23" i="3"/>
  <c r="O23" i="3"/>
  <c r="N23" i="3"/>
  <c r="M23" i="3"/>
  <c r="L23" i="3"/>
  <c r="K23" i="3"/>
  <c r="J23" i="3"/>
  <c r="I23" i="3"/>
  <c r="H23" i="3"/>
  <c r="S22" i="3"/>
  <c r="R22" i="3"/>
  <c r="Q22" i="3"/>
  <c r="P22" i="3"/>
  <c r="O22" i="3"/>
  <c r="N22" i="3"/>
  <c r="M22" i="3"/>
  <c r="L22" i="3"/>
  <c r="K22" i="3"/>
  <c r="J22" i="3"/>
  <c r="I22" i="3"/>
  <c r="H22" i="3"/>
  <c r="S21" i="3"/>
  <c r="R21" i="3"/>
  <c r="Q21" i="3"/>
  <c r="P21" i="3"/>
  <c r="O21" i="3"/>
  <c r="N21" i="3"/>
  <c r="M21" i="3"/>
  <c r="L21" i="3"/>
  <c r="K21" i="3"/>
  <c r="J21" i="3"/>
  <c r="I21" i="3"/>
  <c r="H21" i="3"/>
  <c r="S20" i="3"/>
  <c r="R20" i="3"/>
  <c r="Q20" i="3"/>
  <c r="P20" i="3"/>
  <c r="O20" i="3"/>
  <c r="N20" i="3"/>
  <c r="M20" i="3"/>
  <c r="L20" i="3"/>
  <c r="K20" i="3"/>
  <c r="J20" i="3"/>
  <c r="I20" i="3"/>
  <c r="H20" i="3"/>
  <c r="S19" i="3"/>
  <c r="R19" i="3"/>
  <c r="Q19" i="3"/>
  <c r="P19" i="3"/>
  <c r="O19" i="3"/>
  <c r="N19" i="3"/>
  <c r="M19" i="3"/>
  <c r="L19" i="3"/>
  <c r="K19" i="3"/>
  <c r="J19" i="3"/>
  <c r="I19" i="3"/>
  <c r="H19" i="3"/>
  <c r="S18" i="3"/>
  <c r="R18" i="3"/>
  <c r="Q18" i="3"/>
  <c r="P18" i="3"/>
  <c r="O18" i="3"/>
  <c r="N18" i="3"/>
  <c r="M18" i="3"/>
  <c r="L18" i="3"/>
  <c r="K18" i="3"/>
  <c r="J18" i="3"/>
  <c r="I18" i="3"/>
  <c r="H18" i="3"/>
  <c r="S17" i="3"/>
  <c r="R17" i="3"/>
  <c r="Q17" i="3"/>
  <c r="P17" i="3"/>
  <c r="O17" i="3"/>
  <c r="N17" i="3"/>
  <c r="M17" i="3"/>
  <c r="L17" i="3"/>
  <c r="K17" i="3"/>
  <c r="J17" i="3"/>
  <c r="I17" i="3"/>
  <c r="H17" i="3"/>
  <c r="S16" i="3"/>
  <c r="R16" i="3"/>
  <c r="Q16" i="3"/>
  <c r="P16" i="3"/>
  <c r="O16" i="3"/>
  <c r="N16" i="3"/>
  <c r="M16" i="3"/>
  <c r="L16" i="3"/>
  <c r="K16" i="3"/>
  <c r="J16" i="3"/>
  <c r="I16" i="3"/>
  <c r="H16" i="3"/>
  <c r="S15" i="3"/>
  <c r="R15" i="3"/>
  <c r="Q15" i="3"/>
  <c r="P15" i="3"/>
  <c r="O15" i="3"/>
  <c r="N15" i="3"/>
  <c r="M15" i="3"/>
  <c r="L15" i="3"/>
  <c r="K15" i="3"/>
  <c r="J15" i="3"/>
  <c r="I15" i="3"/>
  <c r="H15" i="3"/>
  <c r="S14" i="3"/>
  <c r="R14" i="3"/>
  <c r="Q14" i="3"/>
  <c r="P14" i="3"/>
  <c r="O14" i="3"/>
  <c r="N14" i="3"/>
  <c r="M14" i="3"/>
  <c r="L14" i="3"/>
  <c r="K14" i="3"/>
  <c r="J14" i="3"/>
  <c r="I14" i="3"/>
  <c r="H14" i="3"/>
  <c r="S13" i="3"/>
  <c r="R13" i="3"/>
  <c r="Q13" i="3"/>
  <c r="P13" i="3"/>
  <c r="O13" i="3"/>
  <c r="N13" i="3"/>
  <c r="M13" i="3"/>
  <c r="L13" i="3"/>
  <c r="K13" i="3"/>
  <c r="J13" i="3"/>
  <c r="I13" i="3"/>
  <c r="H13" i="3"/>
  <c r="S12" i="3"/>
  <c r="R12" i="3"/>
  <c r="Q12" i="3"/>
  <c r="P12" i="3"/>
  <c r="O12" i="3"/>
  <c r="N12" i="3"/>
  <c r="M12" i="3"/>
  <c r="L12" i="3"/>
  <c r="K12" i="3"/>
  <c r="J12" i="3"/>
  <c r="I12" i="3"/>
  <c r="H12" i="3"/>
  <c r="S11" i="3"/>
  <c r="R11" i="3"/>
  <c r="Q11" i="3"/>
  <c r="P11" i="3"/>
  <c r="O11" i="3"/>
  <c r="N11" i="3"/>
  <c r="M11" i="3"/>
  <c r="L11" i="3"/>
  <c r="K11" i="3"/>
  <c r="J11" i="3"/>
  <c r="I11" i="3"/>
  <c r="H11" i="3"/>
  <c r="S10" i="3"/>
  <c r="R10" i="3"/>
  <c r="Q10" i="3"/>
  <c r="P10" i="3"/>
  <c r="O10" i="3"/>
  <c r="N10" i="3"/>
  <c r="M10" i="3"/>
  <c r="L10" i="3"/>
  <c r="K10" i="3"/>
  <c r="J10" i="3"/>
  <c r="I10" i="3"/>
  <c r="H10" i="3"/>
  <c r="S9" i="3"/>
  <c r="R9" i="3"/>
  <c r="Q9" i="3"/>
  <c r="P9" i="3"/>
  <c r="O9" i="3"/>
  <c r="N9" i="3"/>
  <c r="M9" i="3"/>
  <c r="L9" i="3"/>
  <c r="K9" i="3"/>
  <c r="J9" i="3"/>
  <c r="I9" i="3"/>
  <c r="H9" i="3"/>
  <c r="S8" i="3"/>
  <c r="R8" i="3"/>
  <c r="Q8" i="3"/>
  <c r="P8" i="3"/>
  <c r="O8" i="3"/>
  <c r="N8" i="3"/>
  <c r="M8" i="3"/>
  <c r="L8" i="3"/>
  <c r="K8" i="3"/>
  <c r="J8" i="3"/>
  <c r="I8" i="3"/>
  <c r="H8" i="3"/>
  <c r="S7" i="3"/>
  <c r="R7" i="3"/>
  <c r="Q7" i="3"/>
  <c r="P7" i="3"/>
  <c r="O7" i="3"/>
  <c r="N7" i="3"/>
  <c r="M7" i="3"/>
  <c r="L7" i="3"/>
  <c r="K7" i="3"/>
  <c r="J7" i="3"/>
  <c r="I7" i="3"/>
  <c r="H7" i="3"/>
  <c r="S6" i="3"/>
  <c r="R6" i="3"/>
  <c r="Q6" i="3"/>
  <c r="P6" i="3"/>
  <c r="O6" i="3"/>
  <c r="N6" i="3"/>
  <c r="M6" i="3"/>
  <c r="L6" i="3"/>
  <c r="K6" i="3"/>
  <c r="J6" i="3"/>
  <c r="I6" i="3"/>
  <c r="H6" i="3"/>
  <c r="S5" i="3"/>
  <c r="R5" i="3"/>
  <c r="Q5" i="3"/>
  <c r="P5" i="3"/>
  <c r="O5" i="3"/>
  <c r="N5" i="3"/>
  <c r="M5" i="3"/>
  <c r="L5" i="3"/>
  <c r="K5" i="3"/>
  <c r="J5" i="3"/>
  <c r="I5" i="3"/>
  <c r="H5" i="3"/>
  <c r="S4" i="3"/>
  <c r="R4" i="3"/>
  <c r="Q4" i="3"/>
  <c r="P4" i="3"/>
  <c r="O4" i="3"/>
  <c r="N4" i="3"/>
  <c r="M4" i="3"/>
  <c r="L4" i="3"/>
  <c r="K4" i="3"/>
  <c r="J4" i="3"/>
  <c r="I4" i="3"/>
  <c r="H4" i="3"/>
  <c r="S3" i="3"/>
  <c r="R3" i="3"/>
  <c r="Q3" i="3"/>
  <c r="P3" i="3"/>
  <c r="O3" i="3"/>
  <c r="N3" i="3"/>
  <c r="M3" i="3"/>
  <c r="L3" i="3"/>
  <c r="K3" i="3"/>
  <c r="J3" i="3"/>
  <c r="I3" i="3"/>
  <c r="H3" i="3"/>
  <c r="S2" i="3"/>
  <c r="R2" i="3"/>
  <c r="Q2" i="3"/>
  <c r="P2" i="3"/>
  <c r="O2" i="3"/>
  <c r="N2" i="3"/>
  <c r="M2" i="3"/>
  <c r="L2" i="3"/>
  <c r="K2" i="3"/>
  <c r="J2" i="3"/>
  <c r="I2" i="3"/>
  <c r="H2" i="3"/>
</calcChain>
</file>

<file path=xl/sharedStrings.xml><?xml version="1.0" encoding="utf-8"?>
<sst xmlns="http://schemas.openxmlformats.org/spreadsheetml/2006/main" count="1190" uniqueCount="530">
  <si>
    <t>رقــم المركــز</t>
  </si>
  <si>
    <t>إســم المركـــز</t>
  </si>
  <si>
    <t>مشروع_ الهيئة الملكية بالجبيل _مغلق</t>
  </si>
  <si>
    <t>مشروع_ وزارة الداخلية  MOI _2018 # مغلق</t>
  </si>
  <si>
    <t>مشروع _ مجمع العقاريه_2019# مغلق</t>
  </si>
  <si>
    <t>مشروع_ فارغ 1 # مغلق</t>
  </si>
  <si>
    <t>مشروع_ فاميلي ميديكال- قطوف_2018 # مغلق</t>
  </si>
  <si>
    <t>مشروع_ بلدية حوطة سدير_2018 # مغلق</t>
  </si>
  <si>
    <t>مشروع_ فارغ 2 # مغلق</t>
  </si>
  <si>
    <t>مشروع_ بلدية خميس مشيط _2018 # مغلق</t>
  </si>
  <si>
    <t>مشروع_علم الرياض _2018 # مغلق</t>
  </si>
  <si>
    <t>مشروع_مستشفي خريص _2018 # مغلق</t>
  </si>
  <si>
    <t>مشروع _كاب 4 رينج _ مواقع 117-118-119_# مغلق</t>
  </si>
  <si>
    <t>مشروع_ كاب 2( مكة والمدينه ) _2018</t>
  </si>
  <si>
    <t>مشروع_ كاب 5 # مغلق</t>
  </si>
  <si>
    <t>مشروع_فارغ 4 # مغلق</t>
  </si>
  <si>
    <t>مشروع_عرفات _2018 # مغلق</t>
  </si>
  <si>
    <t>مشروع_ كاست استيل ABVR _2018 # مغلق</t>
  </si>
  <si>
    <t>مشروع_ كاست قواطع الداخليه Partitions. # مغلق</t>
  </si>
  <si>
    <t>مشروع_هيئة الامر بالمعروف_ الشايع # مغلق</t>
  </si>
  <si>
    <t>مشروع_مدارس الدمام SCC -_2018 # مغلق</t>
  </si>
  <si>
    <t>مشروع _ فارغ 5 # مغلق</t>
  </si>
  <si>
    <t>مشروع_ فارغ 6 # مغلق</t>
  </si>
  <si>
    <t>مشروع_كاب 4- رينج _2018# مغلق</t>
  </si>
  <si>
    <t>مشروع_ كاب 4- اعمدة _2018 # مغلق</t>
  </si>
  <si>
    <t>مشروع_ اسكان سابك الراشد _2018 # مغلق</t>
  </si>
  <si>
    <t>مشروع_ استكمال مبني بلدية وادي الدواسر _2018</t>
  </si>
  <si>
    <t>مشروع _ فرغ 7 # مغلق</t>
  </si>
  <si>
    <t>مشروع_ كلية الاداب والعلوم - نجران # مغلق</t>
  </si>
  <si>
    <t>مشروع_ بنك الراجحي-_2018 # مغلق</t>
  </si>
  <si>
    <t>مشروع_  فارغ 8 # مغلق</t>
  </si>
  <si>
    <t>مشروع_ كاب 2 السيف_2018</t>
  </si>
  <si>
    <t>مشروع_فارغ 9 # مغلق</t>
  </si>
  <si>
    <t>مشروع_ فيلا خاصه الهاشم_2018 # مغلق</t>
  </si>
  <si>
    <t>مشروع_توسعه مستشفي الملك فيصل_2018 # مغلق</t>
  </si>
  <si>
    <t>مشروع_فارغ 10 # مغلق</t>
  </si>
  <si>
    <t>مشروع_ شركة الكهرباء تركيب زجاج-ليندنر_2018 # مغلق</t>
  </si>
  <si>
    <t>مشروع_ شركة الكهرباء توريد وتركيب # مغلق</t>
  </si>
  <si>
    <t>مشروع_ شابورجيWF28 U GLASS_2018 # مغلق</t>
  </si>
  <si>
    <t>مشروع_ شابورجيWF12  ALUMIM_2018 # مغلق</t>
  </si>
  <si>
    <t>مشروع_ فارغ 11 # مغلق</t>
  </si>
  <si>
    <t>مشروع_ مكتب وزاره الماليه بلقرن_2018 # مغلق</t>
  </si>
  <si>
    <t>مشروع_ مكتب وزاره الماليه محايل عسير_2018 # مغلق</t>
  </si>
  <si>
    <t>مشروع_ فارغ 12 # مغلق</t>
  </si>
  <si>
    <t>مشروع _ انشاء المكتبه والمطاعم _جامعه الجوف # مغلق</t>
  </si>
  <si>
    <t>مشروع _ارامكو مواقف السيارات_الراشد_2019 # مغلق</t>
  </si>
  <si>
    <t>مشروع_ ارامكو اسكان 2 مطرفية_ازميل _# مغلق</t>
  </si>
  <si>
    <t>مشروع _المترو اريل_2018 # مغلق</t>
  </si>
  <si>
    <t>مشروع _ شركة ليندنر توريد زجاج والعموله # مغلق</t>
  </si>
  <si>
    <t>مشروع_ فارغ 13 # مغلق</t>
  </si>
  <si>
    <t>مشروع_مجمع االامير تركي-# مغلق</t>
  </si>
  <si>
    <t>مشروع _ مبني المرافق الرئيسي_ ازميل # مغلق</t>
  </si>
  <si>
    <t>مشروع _ مبني المطرفيه_ ازميل # مغلق</t>
  </si>
  <si>
    <t>مشروع_ طريف مول - ابواب وشبابيك # مغلق</t>
  </si>
  <si>
    <t>مشروع_ طريف مول - مشربيات # مغلق</t>
  </si>
  <si>
    <t>مشروع_ المنيوم  السعودي الالمانى # مغلق</t>
  </si>
  <si>
    <t>مشروع_ سكاي لايت_ السعودي الالماني # مغلق</t>
  </si>
  <si>
    <t>مشروع _ خزانات نجران العالي-شركة المسار # مغلق</t>
  </si>
  <si>
    <t>مشروع_ فيلا ا جميل _ _2018</t>
  </si>
  <si>
    <t>مشروع _فارغ15 # مغلق</t>
  </si>
  <si>
    <t>مشروع _فارغ 16 # مغلق</t>
  </si>
  <si>
    <t>مشروع ريع بخش - خالد الموسي_2018# مغلق</t>
  </si>
  <si>
    <t>مشروع _فارغ 17 # مغلق</t>
  </si>
  <si>
    <t>مشروع_ شارما تبوك 1 ازميل_2018# مغلق</t>
  </si>
  <si>
    <t>مشروع _ كاب 2 b2 شركة العراب_2018</t>
  </si>
  <si>
    <t>مشروع _ مرافق2-ستيل_ازميل_2018 # مغلق</t>
  </si>
  <si>
    <t>مشروع_ المطار السعودية للالكتروميكانيك LC3_# مغلق</t>
  </si>
  <si>
    <t>مشروع_ المترو 3 - ارميتال_2018</t>
  </si>
  <si>
    <t>مشروع _ مياسم - بكين_2018 # مغلق</t>
  </si>
  <si>
    <t>مشروع _ فارغ 18 # مغلق</t>
  </si>
  <si>
    <t>مشروع _ متحف الباحة الاقليمى - مرامر # مغلق</t>
  </si>
  <si>
    <t>مشروع _ زجاج ضد الرصاص_شركة بيجه # مغلق</t>
  </si>
  <si>
    <t>مشروع _ فارغ 20 # مغلق</t>
  </si>
  <si>
    <t>مشروع _ حرس الحدود_ايرباص_ الراشد_2018</t>
  </si>
  <si>
    <t>مشروع _ فارغ 21 # مغلق</t>
  </si>
  <si>
    <t>مشروع_ مركز التدريب AIR BUS TC (PART 2_</t>
  </si>
  <si>
    <t>مشروع _ايبسو اعمال المنيوم - الراشد_2018 # مغلق</t>
  </si>
  <si>
    <t>مشروع _ فيلا الزيد ._ 2018 # مغلق</t>
  </si>
  <si>
    <t>مشروع _كاب 2 C استيل _ايه بي في روك_# مغلق</t>
  </si>
  <si>
    <t>مشروع_ مستشفي الاطفال _جودت _2019 # مغلق</t>
  </si>
  <si>
    <t>مشروع_ جامعة الملك سعود _ الحكير_2018 # مغلق</t>
  </si>
  <si>
    <t>مشروع _بلدية الارطاوية_ابانمي_2018 # مغلق</t>
  </si>
  <si>
    <t>مشروع _ كاب 2 A_ السيف _2019</t>
  </si>
  <si>
    <t>مشروع _ سابك مطرفية _لوفر_ الراشد_2019 # مغلق</t>
  </si>
  <si>
    <t>مشروع _ايبسو_ ضدالرصاص الرياض الراشد_2019 # مغلق</t>
  </si>
  <si>
    <t>مشروع _ايبسو_ ضدالرصاص المدينه الراشد_2019 # مغلق</t>
  </si>
  <si>
    <t>مشروع _ايبسو_ ضدالرصاص الدمام _ الراشد_2019</t>
  </si>
  <si>
    <t>مشروع_ فندق الريان_شركة فيجن المتقدمة_2019 # مغلق</t>
  </si>
  <si>
    <t>مشروع _كاب 2 C ابواب وشبابيك _ايه بي في روك # مغلق</t>
  </si>
  <si>
    <t>مشروع _ديبا STARS 5_ لادا _2019 # مغلق</t>
  </si>
  <si>
    <t>مشروع_مدارس تحفيظ القران_ازميل 2019 # مغلق</t>
  </si>
  <si>
    <t>مشروع_ كاب 1 موقع 56 شبابيك امنيه_ الراجحي # مغلق</t>
  </si>
  <si>
    <t>مشروع _ ماسك_الفنية المتميزه للاعمار_2019 # مغلق</t>
  </si>
  <si>
    <t>مشروع _ قاعة وزارة السياحة_ 2019 # مغلق</t>
  </si>
  <si>
    <t>مشروع _ايبسو_  الدمام _ الراشد_PO13695_2019 # مغلق</t>
  </si>
  <si>
    <t>مشروع _ايبسو_  المدينة_ الراشد_PO13696_2019 # مغلق</t>
  </si>
  <si>
    <t>مشروع_ فارغ 22 # مغلق</t>
  </si>
  <si>
    <t>قصر السلام - ماك -2019 # مغلق</t>
  </si>
  <si>
    <t>جامعة الملك فيصل -2019 # مغلق</t>
  </si>
  <si>
    <t>مشروع _ ديسكا _ الشركة الاولي_ 2019 # مغلق</t>
  </si>
  <si>
    <t>مشروع _ المختبر العلمى ABV- RSL _2019 # مغلق</t>
  </si>
  <si>
    <t>مشروع _فارغ22 # مغلق</t>
  </si>
  <si>
    <t>مشروع_الامن العام كاب 2C_جيزان الراشد_13908</t>
  </si>
  <si>
    <t>مشروع_قوات الطوارئ كاب 2C_م 35_جيزان الراشد</t>
  </si>
  <si>
    <t>مشروع _فارغ23 # مغلق</t>
  </si>
  <si>
    <t>مشروع _فارغ 25 # مغلق</t>
  </si>
  <si>
    <t>مشروع _ توريد زجاج مدينة شعيبه منا _ الراشد # مغلق</t>
  </si>
  <si>
    <t>مشروع _المحطة الغربيه كلادينج _اريل_2019 # مغلق</t>
  </si>
  <si>
    <t>مشروع_الامن العام  كاب 2C_م 34_الباحة</t>
  </si>
  <si>
    <t>مشروع _ ارامكو الراشد ضهران كرتنول شيتات</t>
  </si>
  <si>
    <t>فارغ_ارامكو الراشد ضهران كرتنول شيتات # مغلق</t>
  </si>
  <si>
    <t>مشروع_كاب 1 شبابيك امنيه موقع 151 _ الراجحي # مغلق</t>
  </si>
  <si>
    <t>مشروع _مترو الزامل محجوز # مغلق</t>
  </si>
  <si>
    <t>مشروع _ فيلل ارامكو 1_ الجبيل_ارفاد # مغلق</t>
  </si>
  <si>
    <t>مشروع _ برج ساب السيف -ليندنر</t>
  </si>
  <si>
    <t>مشروع _ ماسك جده _ موبكو. # مغلق</t>
  </si>
  <si>
    <t>مشروع _  زجاج ضد الرصاص 36&amp;156 _شركة بيجه # مغلق</t>
  </si>
  <si>
    <t>مشروع _ شبك ملعب كوره _المنزل الماسي # مغلق</t>
  </si>
  <si>
    <t>مشروع _ جامعة  الغد # مغلق</t>
  </si>
  <si>
    <t>مشروع _المترو  باكس</t>
  </si>
  <si>
    <t>مشروع _ اكاديميه الامير محمد بن نايف # مغلق</t>
  </si>
  <si>
    <t>مشروع _ قاعة وزارة الداخلية ABVR # مغلق</t>
  </si>
  <si>
    <t>مشروع _ فندق سيفوتيل _ موبكو</t>
  </si>
  <si>
    <t>مشروع _ كاب 4 ضد الرصاص 6 اماكن العراب</t>
  </si>
  <si>
    <t>مشروع _ محطة المترو _3E2 LIN 3 _ شركة ANM</t>
  </si>
  <si>
    <t>مشروع _ شركة اساس  عينات # مغلق</t>
  </si>
  <si>
    <t>مشروع _غرفه الامير _الرياض المدينة الدمام # مغلق</t>
  </si>
  <si>
    <t>مشروع _ الراشد كاب 2 C قوات الطواري35 # مغلق</t>
  </si>
  <si>
    <t>مشروع _ الراشد كاب 2 C الامن العام 32 رقم # مغلق</t>
  </si>
  <si>
    <t>المبنى الادارى لشركة رضا الوطنية للجلفنة # مغلق</t>
  </si>
  <si>
    <t>مشروع _تحت التعديل # مغلق</t>
  </si>
  <si>
    <t>مشروع _اعمال اضافيه _ ماسك شبابيك_ رام # مغلق</t>
  </si>
  <si>
    <t>مشروع _مدارس الاحساء _ ازميل</t>
  </si>
  <si>
    <t>مشروع _ ارامكو 2 _ ازميل # مغلق</t>
  </si>
  <si>
    <t>مشروع _ ارامكو الظهران 2 رقم _16101/15240 # مغلق</t>
  </si>
  <si>
    <t>مشروع _ فيلا خاصه _ جفران بن ظافر # مغلق</t>
  </si>
  <si>
    <t>مشروع _ ارميتال فك وتركيب زجاج # مغلق</t>
  </si>
  <si>
    <t>مشروع _ الديوانية # مغلق</t>
  </si>
  <si>
    <t>مشروع _ فارغ # مغلق</t>
  </si>
  <si>
    <t>مشروع _ كاب 2 استيل مكة _شركة بكينE1&amp;E2 # مغلق</t>
  </si>
  <si>
    <t>مشروع _ فيلا  الامام _ ارامكو # مغلق</t>
  </si>
  <si>
    <t>مشروع _ لوفر وكانوبي ضد الحريق _رضايات المحدوده</t>
  </si>
  <si>
    <t>مشروع _ شبابيك امنيه ضدد الرصاص _الراجحي # مغلق</t>
  </si>
  <si>
    <t>مشروع_عينة سالمكو_10158 # مغلق</t>
  </si>
  <si>
    <t>مشروع _ الراجحي كاب 1 موقع 147 # مغلق</t>
  </si>
  <si>
    <t>مشروع _ هيلتون جاردن ان</t>
  </si>
  <si>
    <t>مشروع_فيلا ا/مسلم العازمى # مغلق</t>
  </si>
  <si>
    <t>مشروع _ مركز شركة جوجر _محمود نصار # مغلق</t>
  </si>
  <si>
    <t>مشروع _ NCB_شركة التعفف للاعمال الكهربائيه</t>
  </si>
  <si>
    <t>مشروع _ C76 _ ملغي # مغلق</t>
  </si>
  <si>
    <t>مشروع كاست مواقف السيارات _شركة ماركو</t>
  </si>
  <si>
    <t>مشروع _ سما _شركة البناء التخصصيه SPCC # مغلق</t>
  </si>
  <si>
    <t>مشروع _ المركز الرئيسي مورجانتي القديه # مغلق</t>
  </si>
  <si>
    <t>مشروع _ ارامكو الخنينى</t>
  </si>
  <si>
    <t>مشروع _قصر العدل  شركة فريسينه السعودية # مغلق</t>
  </si>
  <si>
    <t>يونى ديكور UNIDECORE # مغلق</t>
  </si>
  <si>
    <t>مشروع _ مستشفي الرعايه _ سابك_شركة الفوزان</t>
  </si>
  <si>
    <t>مشروع _ سما _ تكنال _ السعودي الامريكي - مغلق</t>
  </si>
  <si>
    <t>مشروع _ فندق قلعة الضيوف مكه BR7</t>
  </si>
  <si>
    <t>مشروع _داري قريش _شركة غنيم # مغلق</t>
  </si>
  <si>
    <t>شركة المواطن الدوليه مشروع هيئة الاتصالات - CITC</t>
  </si>
  <si>
    <t>مشروع _مستشفي سابك الاعمال المدنيه _# مغلق</t>
  </si>
  <si>
    <t>مشروع _ مطار الجوف _ الفوزان _# مغلق</t>
  </si>
  <si>
    <t>مشروع _ الارشيف سنتر _ شركة سفاري</t>
  </si>
  <si>
    <t>مشروع _ مجمع الحقيط السكني</t>
  </si>
  <si>
    <t>مشروع _  # مغلق</t>
  </si>
  <si>
    <t>مشروع _ نادي الصحي _ شركة الحقيط # مغلق</t>
  </si>
  <si>
    <t>مشروع_ تحت التعديل # مغلق</t>
  </si>
  <si>
    <t>مشروع _ بزنس بارك _ الكفاح</t>
  </si>
  <si>
    <t>مشروع _ صالة متعددة جامعة جده_ # مغلق</t>
  </si>
  <si>
    <t>مشروع _ المركز المالي _ برج 205 و208_KAFD</t>
  </si>
  <si>
    <t>مشروع_ مطار الباحه اعمال معدنيه _ الفوزان _# مغلق</t>
  </si>
  <si>
    <t>مشروع _ مركز الملك عبدالله المالي موقع 309 _ موبكو</t>
  </si>
  <si>
    <t>مشروع_ بارك اند رايد _ فريسنيه # مغلق</t>
  </si>
  <si>
    <t>مشروع_ فيلا احمد سعد الناصر</t>
  </si>
  <si>
    <t>مشروع _Skywalk Bridge S-67_KAFD</t>
  </si>
  <si>
    <t>مشروع _ فلل السيف _شركة الصفو5 # مغلق</t>
  </si>
  <si>
    <t>مشروع _ تجديد وتحديث أنظمة هافاك_# مغلق</t>
  </si>
  <si>
    <t>مشروع _ معرض الدفاع العالمي _WDSC</t>
  </si>
  <si>
    <t>مشروع _ مطعم سنيور ساسي_ EAST DELTA # مغلق</t>
  </si>
  <si>
    <t>مشروع _ Yacht Club- اليخت # مغلق</t>
  </si>
  <si>
    <t>مشروع _ promenade - jeddah-mbl # مغلق</t>
  </si>
  <si>
    <t>مشروع_ Octo city Boulevard_Impact # مغلق</t>
  </si>
  <si>
    <t>مشروع_ الشقيق _b2 &amp;c _ الراشد_17324</t>
  </si>
  <si>
    <t>مشروع _مطار الملك خالد_ شركة سادكو # مغلق</t>
  </si>
  <si>
    <t>مشروع _ البحر الاحمر _شركة الكفاح _# مغلق</t>
  </si>
  <si>
    <t>مشروع _ monorail crane_ المتكاملة العربيه # مغلق</t>
  </si>
  <si>
    <t>مشروع _ ASHAR _ شركة البناء _SPCC# مغلق</t>
  </si>
  <si>
    <t>مشروع _ شركة التعفف STS_مستشفي مرجان</t>
  </si>
  <si>
    <t>مشروع _ فيلا خاصه ناصر العسيري</t>
  </si>
  <si>
    <t>مشروع _ مقر مبني سابك _ الجبيل _شابورجي</t>
  </si>
  <si>
    <t>مشروع _ IT LAB _ شيدكو # مغلق</t>
  </si>
  <si>
    <t>UNIDICORE يونى ديكور 5.06 زجاج بولستراد المركز الم</t>
  </si>
  <si>
    <t>WTS  الراشد</t>
  </si>
  <si>
    <t>مشروع _ لوسنت لطب الاسنان _ شركة لوسنت - مغلق</t>
  </si>
  <si>
    <t>مشروع _ مدارس مسك اعمال حديد_بيتور# مغلق</t>
  </si>
  <si>
    <t>مشروع _ فيلا سلطان # مغلق</t>
  </si>
  <si>
    <t>مشروع _ KAFD 00250-PARCEL 310</t>
  </si>
  <si>
    <t>مشروع _ New Satellite Pant Water _الراشد</t>
  </si>
  <si>
    <t>مشروع _ مستشفي سليمان الحبيب</t>
  </si>
  <si>
    <t>مشروع _ حائق الملك عبداللة العالمية _ محموعة زايد</t>
  </si>
  <si>
    <t>مشروع _ KAP2E METAL KAP ACP _ المديمه - مغلق</t>
  </si>
  <si>
    <t>مشروع _ مستشفي سابك للاعمده الحديدية _ الفوزان</t>
  </si>
  <si>
    <t>مشروع _Steel Work Supports at P2.13 for ARAM# مغلق</t>
  </si>
  <si>
    <t>مشروع _تحت التعديل</t>
  </si>
  <si>
    <t>مشروع _ طريق خريص شركة امد</t>
  </si>
  <si>
    <t>مشروع _ شركة مواطن الاتصالات _حديد</t>
  </si>
  <si>
    <t>مشروع _ شركة مواطن _ المنيوم</t>
  </si>
  <si>
    <t>مشروع_كلية الفنون والاداب جامعة الملك فيصل _ ازميل</t>
  </si>
  <si>
    <t>مشروع_نيوم - حديد _ بكين</t>
  </si>
  <si>
    <t>مشروع كاب 5 جي 4 موقع 69 بكين</t>
  </si>
  <si>
    <t>مشروع مترو 3J1 اريل الحديد</t>
  </si>
  <si>
    <t>مشروع _ فيلا عبدالعزيز محمد عنيق</t>
  </si>
  <si>
    <t>مشروع _ مواد جوجوريو # مغلق</t>
  </si>
  <si>
    <t>مشروع _ المركز المالي 507 _ KFD_ 1634</t>
  </si>
  <si>
    <t>مشروع _ جامعة تبوك _C10_ التعفف</t>
  </si>
  <si>
    <t>مشروع رعاية البنات _ الحمزي30001# مغلق</t>
  </si>
  <si>
    <t>مشروع _ captail gate- ex 10_ عادل السيف</t>
  </si>
  <si>
    <t>مشروع _ برج لاما _ وسائل التعمير</t>
  </si>
  <si>
    <t>مشروع _ STC SQUARE PROJECT</t>
  </si>
  <si>
    <t>مشروع _ كاس السعوديه للفروسيه _ سرعة الانجاز</t>
  </si>
  <si>
    <t>مشروع _ مدارس المدينه بكين- موبكو</t>
  </si>
  <si>
    <t>مشروع _ مصنع انظمة  المنطقة الصناعية _ المنصورة</t>
  </si>
  <si>
    <t>مشروع _  فيلا خاصة _الخطوط الراقية للديكور</t>
  </si>
  <si>
    <t>مشروع _ مستشفي فقيه _ شركة الخريجي للتجارة والمقاو</t>
  </si>
  <si>
    <t>مشروع _ التخصصي _ امد العربيه</t>
  </si>
  <si>
    <t>مشروع _ عيادة طبيه _ اسس الثبات</t>
  </si>
  <si>
    <t>مشروع _ بوابة المملكة _[KINGDOM GATE _ الفهد</t>
  </si>
  <si>
    <t>مشروع _ الشقيق نفق 3 b2 &amp; c _ 1530 _rtcc</t>
  </si>
  <si>
    <t>مشروع _ استيل روف _ قطوف الجزيرة</t>
  </si>
  <si>
    <t>مشروع _ مستشفي مديده_ شركة مديدة للرعاية الصحية</t>
  </si>
  <si>
    <t>مشروع _ الحمرا حديد _ شابورجي</t>
  </si>
  <si>
    <t>مشروع _MADINAH GATE E16 BUS STATION</t>
  </si>
  <si>
    <t>مشروع _ سنداله بكين</t>
  </si>
  <si>
    <t>مشروع _ فندق نوفيتل  المدينه _ OCC</t>
  </si>
  <si>
    <t>مشروع _ فندق مكارم المدينه _ الخريجي</t>
  </si>
  <si>
    <t>مشروع _ Air product neom _ شركة نسمة يونيت</t>
  </si>
  <si>
    <t>مشروع _ Petrol Station محطة البنزين</t>
  </si>
  <si>
    <t>مشروع _ المشراق استيل _ السعودية للتعمير</t>
  </si>
  <si>
    <t>مشروع _ المشراق  المنيوم _ السعودية للتعمير</t>
  </si>
  <si>
    <t>مشروع _ VIB PRIDGE_ MDL BEAST</t>
  </si>
  <si>
    <t>مشروع _ الحمرا SEVEN FACADE _ شابورجي</t>
  </si>
  <si>
    <t>مشروع_Economy Based Compound</t>
  </si>
  <si>
    <t>مشروع_مسجد شرورة</t>
  </si>
  <si>
    <t>مشروع _ فندق الشورى المركزى _شركة البحر الاحمر</t>
  </si>
  <si>
    <t>مشروع _ مشروع الاسكان  المنطقة الجنوبية _ شابورجى</t>
  </si>
  <si>
    <t>مشروع _ اكيا المدينه يوسف  مروان</t>
  </si>
  <si>
    <t>مشروع _ امالا_ شركه حسن علام _ اعمال ستيل</t>
  </si>
  <si>
    <t>مشروع _سنداله C4  - أعمال تركيب زجاج ملون _ بكين</t>
  </si>
  <si>
    <t>هايلوكس غمارتين 2013/ا ن ق 3605</t>
  </si>
  <si>
    <t>سياره يارس 2016 لوحه رقم  ح ه ح 9157</t>
  </si>
  <si>
    <t>دينا ايسوز2013 /ا ن و 2483-2463</t>
  </si>
  <si>
    <t>سياره نيسان باثفندر2015 لوحه رقم ح ي ب  2883</t>
  </si>
  <si>
    <t>باص 14 راكب تيوتا 2014/ ا و ط 8228</t>
  </si>
  <si>
    <t>هايلوكس غمارتين 2015 / ا و ا 1712</t>
  </si>
  <si>
    <t>باص14 راكب  هاي اس 2014/ ا ي م 8804</t>
  </si>
  <si>
    <t>هايلوكس  غماره  2015ا ول 6158</t>
  </si>
  <si>
    <t>سياره باص14 راكب هاي اس 2014لوحه رقم ب ب ق 2275</t>
  </si>
  <si>
    <t>سياره هايلكوس غماره لوحة رقم ب ب ا 6776</t>
  </si>
  <si>
    <t>سيارة دينا  ونش موديل 2004 لوحة ا ح ك 6322</t>
  </si>
  <si>
    <t>سيارة لوري نيسان موديل 2005 لوحة رقم ا ر د 2275</t>
  </si>
  <si>
    <t>سيارة باص متسوبيشي موديل 2006 لوحة  ا س ه 9287</t>
  </si>
  <si>
    <t>باص نيكاي صيني 29 راكب موديل 2021 لوحة رقم ب س ل 2</t>
  </si>
  <si>
    <t>سياره اكسنت _ 2016  لوحه رقم  ح ل ع 3550_ استبعاد</t>
  </si>
  <si>
    <t>باص  كوستر 26موديل 2015 ابيض لوحه رقم -ب ا ص 4340</t>
  </si>
  <si>
    <t>باص 29 راكب هونداي _ 2013  رقم ا ن ر 6515_استبعاد</t>
  </si>
  <si>
    <t>باص كوستر موديل 2014 32راكب لوحه رقم ا ه ص 3826</t>
  </si>
  <si>
    <t>رافعة شوكية فوركلفت CAT DP 30</t>
  </si>
  <si>
    <t>دباب1و2</t>
  </si>
  <si>
    <t>باص نيكاي  29 راكب موديل 2021 لوحة رقم ب س ل 2405</t>
  </si>
  <si>
    <t>سياره غمارتين جاك  لوحة رقم (ا ي م  4034)</t>
  </si>
  <si>
    <t>لوري ا ع م 2496 شاحنه 2005</t>
  </si>
  <si>
    <t>باص هيونداي موديل 2016 لوجة رقم ( ب د ق 4534 )</t>
  </si>
  <si>
    <t>باص تاتا مكيف ب ر س 7784 موديل 2016</t>
  </si>
  <si>
    <t>سيارة _ باص تويوتا كوستر 23 راكب لوحة ب ص ط 3367</t>
  </si>
  <si>
    <t>سياره_ باص تويوتا كوستر 23 راكب لوحة ل ص ب 7321 _</t>
  </si>
  <si>
    <t>سيارة كيا اسبرتاج ر د ط 1889 م جهاد</t>
  </si>
  <si>
    <t>سيارة نيسان اكس تريل2015رقم لوحة ح ن ك 8528</t>
  </si>
  <si>
    <t>سيارة هايلوكس 2023  ب ص م 9134 احمد وحيد</t>
  </si>
  <si>
    <t>سيارة اكسبلورر   ر د ك 9320 م حامد</t>
  </si>
  <si>
    <t>سيارة هايلكس غمارة _ 2022_لوحة ب ص د 2192</t>
  </si>
  <si>
    <t>سياره_ فورد تيريتوري _2023_لوحة ر د و 4930 _ عبد ا</t>
  </si>
  <si>
    <t>سياره_ تويوتا هايلكس غماتين_ 2023_ ب ص و_</t>
  </si>
  <si>
    <t>سياره_ تويوتا هايلكس غماتين_ 2023_ ب ص و_ 1953</t>
  </si>
  <si>
    <t>سيارة _ نيسان اكس تريل لوحة 2495</t>
  </si>
  <si>
    <t>ادارة المشروعات _تركيبات _306000</t>
  </si>
  <si>
    <t>ادارة المكتب الفني_تصنيع 304000</t>
  </si>
  <si>
    <t>ادارة الانتاج والجوده_تصنيع 304000</t>
  </si>
  <si>
    <t>ادارة الصيانة_تصنيع 304000</t>
  </si>
  <si>
    <t>مصنع الزجاج _تصنيع 304000</t>
  </si>
  <si>
    <t>مصنع الحديد الجديد_تصنيع 304000</t>
  </si>
  <si>
    <t>مصروف عمومي المشاريع_تركيب 306000</t>
  </si>
  <si>
    <t>منصرف عينات _تصنيع 304000</t>
  </si>
  <si>
    <t>مصروف عمومي مشاريع الابواب الخشبيه 301000</t>
  </si>
  <si>
    <t>مصنع الابواب الخشبيه والمعدنيه 3010001</t>
  </si>
  <si>
    <t>عمومى تصنيع_304000</t>
  </si>
  <si>
    <t>ارض المدينة الصناعية بالخرج  تصنيع_304000</t>
  </si>
  <si>
    <t>خامات مصنع المنصورة  تصنيع_304000</t>
  </si>
  <si>
    <t>الادارة العليا _ 303000</t>
  </si>
  <si>
    <t>الادارة المالية _ 303000</t>
  </si>
  <si>
    <t>ادارة المشتريات والمخازن _ 303000</t>
  </si>
  <si>
    <t>ادارة الموارد البشريه_ 303000</t>
  </si>
  <si>
    <t>ادارة البوفية والضيافه_303000</t>
  </si>
  <si>
    <t>مصروف وعمومي الادارات_303000</t>
  </si>
  <si>
    <t>ادارة السعوده_303000</t>
  </si>
  <si>
    <t>ادارة التطوير_303000</t>
  </si>
  <si>
    <t>مصروف عمومي ادارة الابواب الخشبيه 303000</t>
  </si>
  <si>
    <t>ادارة تقنية المعلومات  _303000</t>
  </si>
  <si>
    <t>ادارة المبيعات والتسويق والتسعير_302000</t>
  </si>
  <si>
    <t>مصنع الابواب الخشبية والمعدنية</t>
  </si>
  <si>
    <t>سيارة راف فور 2015 لوحه رقم ح ن ب 5282_ استبعاد</t>
  </si>
  <si>
    <t>لاغي</t>
  </si>
  <si>
    <t>سياره نيسان باثفندر2016 لوحه رقم ر ا ي 9710</t>
  </si>
  <si>
    <t>سياره مازدا 2016 لوحة ح و و 8023 _ استبعاد</t>
  </si>
  <si>
    <t>تحت التعديل</t>
  </si>
  <si>
    <t>سيارة كورولا 2021 ابيض لوحة د ي ق 3132</t>
  </si>
  <si>
    <t>سيارة تحت التعديل</t>
  </si>
  <si>
    <t>سيارة لاند كروزر لوحة رقم 4257 د ع د / د صابر</t>
  </si>
  <si>
    <t>سيارة كيا اسبرتاج ر د ط 1943 محمود نصار0</t>
  </si>
  <si>
    <t>تيوتا راف فور 2014/ ح س ه 1230 استبعاد</t>
  </si>
  <si>
    <t>Plan_Id</t>
  </si>
  <si>
    <t>خطة الو سيستمز 2024</t>
  </si>
  <si>
    <t>id</t>
  </si>
  <si>
    <t>display_name</t>
  </si>
  <si>
    <t>vat</t>
  </si>
  <si>
    <t>category_id</t>
  </si>
  <si>
    <t>property_account_payable_id/code</t>
  </si>
  <si>
    <t>property_account_receivable_id/code</t>
  </si>
  <si>
    <t>ref</t>
  </si>
  <si>
    <t>city</t>
  </si>
  <si>
    <t>country_code</t>
  </si>
  <si>
    <t>property_account_receivable_id/currency_id/.id</t>
  </si>
  <si>
    <t>property_account_receivable_id/opening_balance</t>
  </si>
  <si>
    <t>property_account_payable_id/opening_balance</t>
  </si>
  <si>
    <t>street</t>
  </si>
  <si>
    <t>street2</t>
  </si>
  <si>
    <t>state_id/name</t>
  </si>
  <si>
    <t>مؤسسة قواعد الاعمار للمقاولات</t>
  </si>
  <si>
    <t>2010306</t>
  </si>
  <si>
    <t>101011303</t>
  </si>
  <si>
    <t>Riyadh</t>
  </si>
  <si>
    <t>SA</t>
  </si>
  <si>
    <t>شركة بى اى سى العربية المحدودة</t>
  </si>
  <si>
    <t>شارع العليا -الرياض11372-الممكة العربية السعودية</t>
  </si>
  <si>
    <t>شركة تحالف بكين و موبكو للمقاولات</t>
  </si>
  <si>
    <t>شركة الخطوط الراقية للديكور</t>
  </si>
  <si>
    <t>شارع العويقلية-حى غرناطه-الرياض13242-المملكة العربية السعودية</t>
  </si>
  <si>
    <t xml:space="preserve">شركة الخريجى للتجارة و المقاولات </t>
  </si>
  <si>
    <t>ص.ب 17100 جدة 21484 المملكة العربية السعودية</t>
  </si>
  <si>
    <t>شركة الربع العالى للتجارة والمقاولات المحدودة</t>
  </si>
  <si>
    <t>المملكة العربية السعودية-شرورة</t>
  </si>
  <si>
    <t>شركة الراشد للتجارة والمقاولات</t>
  </si>
  <si>
    <t>شارع الملك سعود ص.ب. 307-الرياض 11411</t>
  </si>
  <si>
    <t>شركة ازميل للمقاولات العامة</t>
  </si>
  <si>
    <t>المملكة العربية السعودية-الجبيل</t>
  </si>
  <si>
    <t>شركة اى بى فى روك المحدودة</t>
  </si>
  <si>
    <t>المملكة العربية السعودية-الرياض</t>
  </si>
  <si>
    <t>شركة مؤنس محمد الشايب للاعمال المدنية</t>
  </si>
  <si>
    <t>المملكة العربية السعودية-الرياض11435-ص ب 19481- رمز بريدى -41221-تقاطع شارع الامير سلطان بن عبدالعزيز مع طريق الملك فهد</t>
  </si>
  <si>
    <t>جاري عملاء_مكتب وزارة الماليه بعسير - الهلاليه</t>
  </si>
  <si>
    <t>شركة فجن المتقدمة</t>
  </si>
  <si>
    <t>جاري عملاء_شركة الكهرباء سكيكو- كلادينج_10040</t>
  </si>
  <si>
    <t>جاري عملاء_شركة الكهرباء سكيكو- زجاج_10039</t>
  </si>
  <si>
    <t xml:space="preserve"> شركة شابورجي بالونجي ميد ايست المحدوده  </t>
  </si>
  <si>
    <t>ص.ب.300587, الرياض المملكة العربية السعودية</t>
  </si>
  <si>
    <t>شركة السيف مهندسون ومقاولون</t>
  </si>
  <si>
    <t>شركة مجموعة الحقيط</t>
  </si>
  <si>
    <t>الشركة الاولي للمقاولات السعوديه</t>
  </si>
  <si>
    <t>شركة العراب للمقاولات</t>
  </si>
  <si>
    <t>شركة ارميتال للصناعات المعدنيه المحدوده</t>
  </si>
  <si>
    <t>المملكة العربية السعودية - الرياض</t>
  </si>
  <si>
    <t>شركة مرامر المحدودة</t>
  </si>
  <si>
    <t>المملكة العربية السعودية-الرياض-شارع الأمير ماجد حى الريان</t>
  </si>
  <si>
    <t>شركة بيجة السعودية المحدودة</t>
  </si>
  <si>
    <t>شركة الراجحى للبناء والتعمير</t>
  </si>
  <si>
    <t>الآعمال المدنية المشروع المشترك</t>
  </si>
  <si>
    <t>ص ب 28708 -الرياض11447-الممكة العربية السعودية</t>
  </si>
  <si>
    <t>المشروع المشترك للأعمال المدنية</t>
  </si>
  <si>
    <t>الرياض نيو موبيليتي بناء,شارع العليا (الشمال),حي الصحافة, رقم صندوق بريد ١١٦٢٥,الرياض, السعودية</t>
  </si>
  <si>
    <t>شركة امد العربية للاستثمار المحدودة</t>
  </si>
  <si>
    <t>المملكة العربية السعودية- الرياض12371-6818- 3918طريق الملك عبدالله بن عبدالعزيز - جامعة الملك سعود</t>
  </si>
  <si>
    <t>شركة إدارة و تطوير مركز الملك عبدالله المالى</t>
  </si>
  <si>
    <t xml:space="preserve"> 6469الطريق الدائري الشمالي - حي العقيق الوحدة رقم 17-ص.ب 3212 الرياض13519- المملكة العربية السعودية</t>
  </si>
  <si>
    <t>شركة وادي البناء للمقاولات العامة المحدودة</t>
  </si>
  <si>
    <t>المملكة العربية السعودية-الخبر</t>
  </si>
  <si>
    <t xml:space="preserve"> شركة مورجانتي العربية السعودية المحدودة</t>
  </si>
  <si>
    <t>شركة فريسينه السعودية العربية</t>
  </si>
  <si>
    <t xml:space="preserve">
ص.ب: 6881 (جدة 21452) أو 8852 حفص بن المغيرة – النعيم جدة 2134-23526</t>
  </si>
  <si>
    <t>شركة التصميم والتنفيذ للمقاولات</t>
  </si>
  <si>
    <t xml:space="preserve"> شركة المواطن الدولية </t>
  </si>
  <si>
    <t>ص.ب 53721-الرياض 11593-المملكة العربية السعودية</t>
  </si>
  <si>
    <t>شركة الخنينى العالمية</t>
  </si>
  <si>
    <t>المكاتب الإدارية مدينة الجبيل ص.ب10261-مدينة الجبيل الصناعية 31961-المملكة العربية السعودية</t>
  </si>
  <si>
    <t>شركة التعفف للأعمال الكهربائية</t>
  </si>
  <si>
    <t>ص.ب53279-جده21583-المملكة العربية السعودية</t>
  </si>
  <si>
    <t>شركة سفاري المحدوده</t>
  </si>
  <si>
    <t>ص ب 7710-الرياض11472-المملكة العربية السعودية</t>
  </si>
  <si>
    <t>شركة يوسف مرون للمقاولات</t>
  </si>
  <si>
    <t>المملكة العربية السعودية-الرياض ص.ب 26504</t>
  </si>
  <si>
    <t>شركة غنيم الدولية لاعمال المقاولات المحدودة</t>
  </si>
  <si>
    <t>شركة الفوزان للتجارة و المقاولات العامة</t>
  </si>
  <si>
    <t xml:space="preserve"> 3591طريق عمر بن عبدالعزيز-حى جرير-الرياض-المملكة العربية السعودية </t>
  </si>
  <si>
    <t>شركة رضايات المحدودة - قسم الانشاءات والصيانة</t>
  </si>
  <si>
    <t>الجبيل المملكة العربية السعودية</t>
  </si>
  <si>
    <t xml:space="preserve"> شركة الكفاح للمقاولات العامة</t>
  </si>
  <si>
    <t>المملكة العربية السعودية- الدمام</t>
  </si>
  <si>
    <t xml:space="preserve"> شركة بايتور السعودية العربية للانشاءات</t>
  </si>
  <si>
    <t>المملكة العربية السعودية -ص.ب.30980، الرمز البريدى 31952 بمدينة الخبر</t>
  </si>
  <si>
    <t>شركة قادة البناء الحديث المحدودة</t>
  </si>
  <si>
    <t xml:space="preserve">شركة شرق الدلتا السعودية المحدودة </t>
  </si>
  <si>
    <t>جاري عملاء _ فيلا خاصه ناصر العسيري</t>
  </si>
  <si>
    <t>شركه شيد المحدوده</t>
  </si>
  <si>
    <t xml:space="preserve"> شركة مجموعة الدكتور سليمان الحبيب للخدمات الطبية</t>
  </si>
  <si>
    <t>1075طريق الأمير ماجد-الفيحاء-جده 22245-3380</t>
  </si>
  <si>
    <t>جاري عملاء_ عبدالعزيز بن محمد بن حماد عنيق</t>
  </si>
  <si>
    <t>شركة سرعة الانجاز للصناعة</t>
  </si>
  <si>
    <t>شركة طرفة الابداع لاقامة و تنظيم المعارض</t>
  </si>
  <si>
    <t>شركة احمد محمد السيف واولادة للتجارة والاستثمار</t>
  </si>
  <si>
    <t>المملكة العربية السعودية-الرياض7749-12253- طريق الملك عبدالله بن عبدالعزيز الفرعي - الورود2227</t>
  </si>
  <si>
    <t xml:space="preserve"> شركة محمد محمد الراشد للتجارة والمقاولات</t>
  </si>
  <si>
    <t>المملكة العربية السعودية -الرياض12391-8594-4599 الطريق الدائرى الشمالى الفرعى- حى النخيل</t>
  </si>
  <si>
    <t>شركة قطوف الجزيره للاستثمار والتجارة</t>
  </si>
  <si>
    <t>ص.ب 11673-الرياض -المملكة العربية السعودية</t>
  </si>
  <si>
    <t>شركة وسائل التعمير للمقاولات</t>
  </si>
  <si>
    <t>المملكة العربية السعودية-الرياض-حى الملقا-شارع انس ابن مالك 13524</t>
  </si>
  <si>
    <t>شركة مديدة للرعاية الطبية</t>
  </si>
  <si>
    <t>شركة نسما للصناعات المتحدة</t>
  </si>
  <si>
    <t>شارع الأمير ماجد-الخبر 31952 -المملكة العربية السعودية</t>
  </si>
  <si>
    <t>شركة مدل بيست</t>
  </si>
  <si>
    <t>4599الطريق الدائرى الشمنالى-الفرعى-حى النخيل وحدة رقم 6 الرياض 12391-8594 المملكة العربية السعودية</t>
  </si>
  <si>
    <t>شركه اساس الثبات التجاريه</t>
  </si>
  <si>
    <t>المملكة العربية السعودية-الرياض-3278 طريق الثمامه-حى الياسمين</t>
  </si>
  <si>
    <t>COST CENTER CODE</t>
  </si>
  <si>
    <t>Customer No.</t>
  </si>
  <si>
    <t xml:space="preserve">Project Name </t>
  </si>
  <si>
    <t xml:space="preserve">main contractor </t>
  </si>
  <si>
    <t>Days to due</t>
  </si>
  <si>
    <t>Method to pay</t>
  </si>
  <si>
    <t xml:space="preserve">KAP2-ALArab  </t>
  </si>
  <si>
    <t xml:space="preserve">Alarab </t>
  </si>
  <si>
    <t>LC</t>
  </si>
  <si>
    <t>Sofitel</t>
  </si>
  <si>
    <t>MOBCO</t>
  </si>
  <si>
    <t>Transfaer</t>
  </si>
  <si>
    <t>Madeedah</t>
  </si>
  <si>
    <t>Madeedah Hospitals</t>
  </si>
  <si>
    <t xml:space="preserve">Air Product Neom Green Hydrogen </t>
  </si>
  <si>
    <t>NESMA UNITED INDUSTRIES</t>
  </si>
  <si>
    <t>Takhasusi hub</t>
  </si>
  <si>
    <t xml:space="preserve">Amad Arabia Investment </t>
  </si>
  <si>
    <t>KAP-02 BEC</t>
  </si>
  <si>
    <t>BEC</t>
  </si>
  <si>
    <t xml:space="preserve">KAP 4 BULLET PROOF </t>
  </si>
  <si>
    <t xml:space="preserve">Training Center Najarn &amp; Al Zabnah </t>
  </si>
  <si>
    <t>RTCC</t>
  </si>
  <si>
    <t>Cheq</t>
  </si>
  <si>
    <t>RRS</t>
  </si>
  <si>
    <t>ELHAMRA ( 7 Project)</t>
  </si>
  <si>
    <t>SHAPOORJI PALLONJI MIDEAST</t>
  </si>
  <si>
    <t>Riyadh Metro (Armetal)</t>
  </si>
  <si>
    <t>Armetal</t>
  </si>
  <si>
    <t>New Care Medical Clinics Building</t>
  </si>
  <si>
    <t>ESSENCE OF STABILITY</t>
  </si>
  <si>
    <t>KAIG</t>
  </si>
  <si>
    <t xml:space="preserve">ZAID ALHUSSAIN </t>
  </si>
  <si>
    <t>AL mishraq project - saudico-Aluminum</t>
  </si>
  <si>
    <t>SAUDI CONSTRUCTIONEERS Ltd.</t>
  </si>
  <si>
    <t>AL mishraq project - saudico-Steel</t>
  </si>
  <si>
    <t>STC AQALAT SMART SQUARE PROJECT</t>
  </si>
  <si>
    <t>Riyadh Avenue</t>
  </si>
  <si>
    <t xml:space="preserve">NESMA </t>
  </si>
  <si>
    <t>BACS - RIYADH METRO</t>
  </si>
  <si>
    <t>BACS</t>
  </si>
  <si>
    <t>Shura Central Hotel 1 (HC1)</t>
  </si>
  <si>
    <t>SINDALHA ISLAND Cluster 4</t>
  </si>
  <si>
    <t>Amaala Projects Steel</t>
  </si>
  <si>
    <t>HASSAN ALLAM CONSTRUCTION</t>
  </si>
  <si>
    <t xml:space="preserve">Dr. Suleiman AL-Habib Hospital-Jeddah </t>
  </si>
  <si>
    <t>Dr. Suleiman AL-Habib Hospital</t>
  </si>
  <si>
    <t>Al-Faqih Hospital</t>
  </si>
  <si>
    <t>Elkhereiji Commerce Contracting Co.</t>
  </si>
  <si>
    <t>MADINA SCHOOLS</t>
  </si>
  <si>
    <t>BEC- MOBCO</t>
  </si>
  <si>
    <t xml:space="preserve">MADINAH GATE </t>
  </si>
  <si>
    <t>Marco</t>
  </si>
  <si>
    <t>KAP 5</t>
  </si>
  <si>
    <t>IKEA MADINA</t>
  </si>
  <si>
    <t>YOUSSEF MARROUN CONT</t>
  </si>
  <si>
    <t>Makarem El Madena Hotel</t>
  </si>
  <si>
    <t>Novotel Madinah Hotel</t>
  </si>
  <si>
    <t xml:space="preserve">Orient Construction Company </t>
  </si>
  <si>
    <t>3E2 Station</t>
  </si>
  <si>
    <t>ANM</t>
  </si>
  <si>
    <t>KAFD-Sky Walk Link Bridge-S67</t>
  </si>
  <si>
    <t>BAYTUR</t>
  </si>
  <si>
    <t xml:space="preserve">KAP2-A Riyadh </t>
  </si>
  <si>
    <t xml:space="preserve">Elseif </t>
  </si>
  <si>
    <t>SABIC HOSPITAL</t>
  </si>
  <si>
    <t>Alfawzan</t>
  </si>
  <si>
    <t>lamah tower</t>
  </si>
  <si>
    <t>Building Methods Contracting CO.</t>
  </si>
  <si>
    <t>Citc ALU Damam-Abha-Tabouk</t>
  </si>
  <si>
    <t xml:space="preserve">ALMOWATIN </t>
  </si>
  <si>
    <t>UNIVERSITY HOSPITAL-TABUK</t>
  </si>
  <si>
    <t>AL TAAFUF</t>
  </si>
  <si>
    <t>ACC</t>
  </si>
  <si>
    <t>AL Hugayet Residential</t>
  </si>
  <si>
    <t>Abdel Hadi Al Hugayet Contracting</t>
  </si>
  <si>
    <t xml:space="preserve">KFU PM </t>
  </si>
  <si>
    <t>Al Kefah</t>
  </si>
  <si>
    <t>C76</t>
  </si>
  <si>
    <t>Raziat</t>
  </si>
  <si>
    <t xml:space="preserve">KFU Schools </t>
  </si>
  <si>
    <t xml:space="preserve">Azmeel </t>
  </si>
  <si>
    <t xml:space="preserve">ARAMCO MARTIME </t>
  </si>
  <si>
    <t>Alkhonini</t>
  </si>
  <si>
    <t xml:space="preserve">WATER TRANSMISSION </t>
  </si>
  <si>
    <t>KINGDOM GATE TOWER</t>
  </si>
  <si>
    <t>SINDALHA ISLAND Cluster 6</t>
  </si>
  <si>
    <t>KAFD-PARCEL NO.5.07 &amp; 5.08</t>
  </si>
  <si>
    <t>KAFD</t>
  </si>
  <si>
    <t>Privet Villa E</t>
  </si>
  <si>
    <t>High Lines Decoration Company</t>
  </si>
  <si>
    <t>SHURA HW-02</t>
  </si>
  <si>
    <t>SHURA HW-03</t>
  </si>
  <si>
    <t>TRIM</t>
  </si>
  <si>
    <t>Customer Name</t>
  </si>
  <si>
    <t>THE RED SEA REAL ESTATE COMPANY</t>
  </si>
  <si>
    <t>Alinma Bank</t>
  </si>
  <si>
    <t>الشركة العربية السعودية للمقاولات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</si>
</sst>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0.00_ ;[Red]\-0.00\ "/>
    <numFmt numFmtId="165" formatCode="yyyy\-mm\-dd;@"/>
    <numFmt numFmtId="166" formatCode="0_ ;[Red]\-0\ "/>
  </numFmts>
  <fonts count="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8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color theme="0"/>
      <name val="PT Bold Heading"/>
      <charset val="178"/>
    </font>
    <font>
      <sz val="12"/>
      <color theme="4" tint="-0.499984740745262"/>
      <name val="Times New Roman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4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" fontId="0" fillId="0" borderId="0" xfId="0" applyNumberFormat="1"/>
    <xf numFmtId="49" fontId="4" fillId="2" borderId="1" xfId="1" applyNumberFormat="1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 wrapText="1"/>
    </xf>
    <xf numFmtId="165" fontId="4" fillId="2" borderId="1" xfId="1" applyNumberFormat="1" applyFont="1" applyFill="1" applyBorder="1" applyAlignment="1">
      <alignment horizontal="center" vertical="center" wrapText="1"/>
    </xf>
    <xf numFmtId="0" fontId="1" fillId="0" borderId="0" xfId="1"/>
    <xf numFmtId="49" fontId="5" fillId="3" borderId="2" xfId="1" applyNumberFormat="1" applyFont="1" applyFill="1" applyBorder="1" applyAlignment="1">
      <alignment horizontal="center" vertical="center"/>
    </xf>
    <xf numFmtId="164" fontId="5" fillId="3" borderId="2" xfId="1" applyNumberFormat="1" applyFont="1" applyFill="1" applyBorder="1" applyAlignment="1">
      <alignment horizontal="center" vertical="center"/>
    </xf>
    <xf numFmtId="43" fontId="5" fillId="3" borderId="2" xfId="2" applyFont="1" applyFill="1" applyBorder="1" applyAlignment="1">
      <alignment horizontal="center" vertical="center"/>
    </xf>
    <xf numFmtId="49" fontId="5" fillId="4" borderId="3" xfId="1" applyNumberFormat="1" applyFont="1" applyFill="1" applyBorder="1" applyAlignment="1">
      <alignment horizontal="center" vertical="center"/>
    </xf>
    <xf numFmtId="164" fontId="5" fillId="4" borderId="3" xfId="1" applyNumberFormat="1" applyFont="1" applyFill="1" applyBorder="1" applyAlignment="1">
      <alignment horizontal="center" vertical="center"/>
    </xf>
    <xf numFmtId="43" fontId="5" fillId="4" borderId="3" xfId="2" applyFont="1" applyFill="1" applyBorder="1" applyAlignment="1">
      <alignment horizontal="center"/>
    </xf>
    <xf numFmtId="49" fontId="1" fillId="0" borderId="0" xfId="1" applyNumberFormat="1"/>
    <xf numFmtId="43" fontId="0" fillId="0" borderId="0" xfId="2" applyFont="1" applyFill="1" applyAlignment="1">
      <alignment horizontal="center"/>
    </xf>
    <xf numFmtId="166" fontId="5" fillId="3" borderId="2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5" fillId="3" borderId="2" xfId="1" applyNumberFormat="1" applyFont="1" applyFill="1" applyBorder="1" applyAlignment="1">
      <alignment horizontal="center" vertical="center"/>
    </xf>
  </cellXfs>
  <cellStyles count="3">
    <cellStyle name="Comma 2" xfId="2" xr:uid="{5649CB05-1BAE-4645-9913-9686C4E0C8FE}"/>
    <cellStyle name="Normal" xfId="0" builtinId="0"/>
    <cellStyle name="Normal 2" xfId="1" xr:uid="{13CEC91E-7793-492F-995A-4F24B369AD9C}"/>
  </cellStyles>
  <dxfs count="0"/>
  <tableStyles count="1" defaultTableStyle="TableStyleMedium2" defaultPivotStyle="PivotStyleLight16">
    <tableStyle name="Invisible" pivot="0" table="0" count="0" xr9:uid="{B2C2583D-EBEF-4E55-906B-2F8E08010EA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brahim%20Khalifa/Kap%2005/Prototype%20%2337/Budget%20Files/BUDGET%20BLDG%2383%20Site%23349%20REF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A.Ouf\Odoo\Cash%20flow-Mr%20Ahmed.xlsx" TargetMode="External"/><Relationship Id="rId1" Type="http://schemas.openxmlformats.org/officeDocument/2006/relationships/externalLinkPath" Target="Cash%20flow-Mr%20Ahm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AP SHEET"/>
      <sheetName val="TOPSHEET"/>
      <sheetName val="T.SHEET-INDIRECTS"/>
      <sheetName val="T.SHEET-STAFF"/>
      <sheetName val="T.SHEET-EQUIPMENT"/>
      <sheetName val="Summary ALL (Site #349)"/>
      <sheetName val="SW(1180)-DIV.2"/>
      <sheetName val="SW(1180)-DIV.3"/>
      <sheetName val="SW(1180)-DIV.10"/>
      <sheetName val="SW(1180)-DIV.13"/>
      <sheetName val="SW(1180)-DIV.15"/>
      <sheetName val="SW(1180)-DIV.16"/>
      <sheetName val="SW(1180)-Summary"/>
      <sheetName val="MB(1181)-DIV.2"/>
      <sheetName val="MB(1181)-DIV.3"/>
      <sheetName val="MB(1181)-DIV.4"/>
      <sheetName val="MB(1181)-DIV.5"/>
      <sheetName val="MB(1181)-DIV.6"/>
      <sheetName val="MB(1181)-DIV.7"/>
      <sheetName val="MB(1181)-DIV.8"/>
      <sheetName val="MB(1181)-DIV.9"/>
      <sheetName val="MB(1181)-DIV.10"/>
      <sheetName val="MB(1181)-DIV.11"/>
      <sheetName val="MB(1181)-DIV.12"/>
      <sheetName val="MB(1181)-DIV.14"/>
      <sheetName val="MB(1181)-DIV.15"/>
      <sheetName val="MB(1181)-DIV.16"/>
      <sheetName val="MB(1181)-Summary"/>
      <sheetName val="GBA(1182)-DIV.2"/>
      <sheetName val="GBA(1182)-DIV.3"/>
      <sheetName val="GBA(1182)-DIV.4"/>
      <sheetName val="GBA(1182)-DIV.5"/>
      <sheetName val="GBA(1182)-DIV.7"/>
      <sheetName val="GBA(1182)-DIV.8"/>
      <sheetName val="GBA(1182)-DIV.9"/>
      <sheetName val="GBA(1182)-DIV.10"/>
      <sheetName val="GBA(1182)-DIV.11"/>
      <sheetName val="GBA(1182)-DIV.12"/>
      <sheetName val="GBA(1182)-DIV.15"/>
      <sheetName val="GBA(1182)-DIV.16"/>
      <sheetName val="GBA(1182)Summary "/>
      <sheetName val="SRB(1182)-DIV.2"/>
      <sheetName val="SRB(1182)-DIV.3"/>
      <sheetName val="SRB(1182)-DIV.4"/>
      <sheetName val="SRB(1182)-DIV.5"/>
      <sheetName val="SRB(1182)-DIV.7"/>
      <sheetName val="SRB(1182)-DIV.8"/>
      <sheetName val="SRB(1182)-DIV.9"/>
      <sheetName val="SRB(1182)-DIV.10"/>
      <sheetName val="SRB(1182)-DIV.11"/>
      <sheetName val="SRB(1182)-DIV.12"/>
      <sheetName val="SRB(1182)-DIV.15"/>
      <sheetName val="SRB(1182)-DIV.16"/>
      <sheetName val="SRB(1182)-Summary"/>
      <sheetName val="ELR(1173)-DIV.2"/>
      <sheetName val="ELR(1173)-DIV.3"/>
      <sheetName val="ELR(1173)-DIV.4"/>
      <sheetName val="ELR(1173)-DIV.5"/>
      <sheetName val="ELR(1173)-DIV.7"/>
      <sheetName val="ELR(1173)-DIV.8"/>
      <sheetName val="ELR(1173)-DIV.9"/>
      <sheetName val="ELR(1173)-DIV.15"/>
      <sheetName val="ELR(1173)-DIV.16"/>
      <sheetName val="ELR(1173-Summary)"/>
      <sheetName val="SR-DIV.3"/>
      <sheetName val="SR-DIV.8"/>
      <sheetName val="SR-DIV.15"/>
      <sheetName val="SR-DIV.16"/>
      <sheetName val="SR-Summary"/>
      <sheetName val="GENERAL-DIV.2"/>
      <sheetName val="GENERAL-DIV.3"/>
      <sheetName val="GENERAL-DIV.16"/>
      <sheetName val="GENERA-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  <sheetName val="Due Date"/>
      <sheetName val="Sheet4"/>
      <sheetName val="Sheet6"/>
      <sheetName val="Sheet5"/>
      <sheetName val="Cash Flow"/>
      <sheetName val="Sheet1 (2)"/>
      <sheetName val="Cusomers_Invoices_Source_File"/>
      <sheetName val="Cusomers_Invoices_Budget_to_Imp"/>
    </sheetNames>
    <sheetDataSet>
      <sheetData sheetId="0">
        <row r="1">
          <cell r="A1" t="str">
            <v>COST CENTER CODE</v>
          </cell>
          <cell r="B1" t="str">
            <v xml:space="preserve">Project Name </v>
          </cell>
          <cell r="C1" t="str">
            <v xml:space="preserve">main contractor </v>
          </cell>
          <cell r="D1" t="str">
            <v>Engineer</v>
          </cell>
          <cell r="E1" t="str">
            <v>Remaining Amount from 2023</v>
          </cell>
          <cell r="F1" t="str">
            <v>ADV.</v>
          </cell>
          <cell r="G1" t="str">
            <v>TOTAL WORKS</v>
          </cell>
          <cell r="H1" t="str">
            <v>ADV. PAYMENT</v>
          </cell>
          <cell r="I1" t="str">
            <v>RETENTION</v>
          </cell>
          <cell r="J1" t="str">
            <v>VAT</v>
          </cell>
          <cell r="K1" t="str">
            <v>NET AMUNT DUE</v>
          </cell>
        </row>
        <row r="2">
          <cell r="A2">
            <v>10077</v>
          </cell>
          <cell r="B2" t="str">
            <v xml:space="preserve">KAP2-ALArab  </v>
          </cell>
          <cell r="C2" t="str">
            <v xml:space="preserve">Alarab </v>
          </cell>
          <cell r="D2" t="str">
            <v>Mohamed AbdALNabi</v>
          </cell>
          <cell r="E2">
            <v>1124741.53</v>
          </cell>
          <cell r="F2">
            <v>893942.74</v>
          </cell>
          <cell r="G2">
            <v>190500.6</v>
          </cell>
          <cell r="H2">
            <v>38100.120000000003</v>
          </cell>
          <cell r="I2">
            <v>19050.060000000001</v>
          </cell>
          <cell r="J2">
            <v>26670.083999999999</v>
          </cell>
          <cell r="K2">
            <v>160020.50400000002</v>
          </cell>
        </row>
        <row r="3">
          <cell r="A3">
            <v>10137</v>
          </cell>
          <cell r="B3" t="str">
            <v>Sofitel</v>
          </cell>
          <cell r="C3" t="str">
            <v>MOBCO</v>
          </cell>
          <cell r="D3" t="str">
            <v>Mohamed AbdALNabi</v>
          </cell>
          <cell r="E3">
            <v>84431</v>
          </cell>
          <cell r="F3">
            <v>0</v>
          </cell>
          <cell r="I3">
            <v>0</v>
          </cell>
          <cell r="J3">
            <v>0</v>
          </cell>
          <cell r="K3">
            <v>0</v>
          </cell>
        </row>
        <row r="4">
          <cell r="A4">
            <v>10245</v>
          </cell>
          <cell r="B4" t="str">
            <v>Madeedah</v>
          </cell>
          <cell r="C4" t="str">
            <v>Madeedah Hospitals</v>
          </cell>
          <cell r="D4" t="str">
            <v>Mohamed AbdALNabi</v>
          </cell>
          <cell r="E4">
            <v>2968013.38</v>
          </cell>
          <cell r="F4">
            <v>1097038.6399999999</v>
          </cell>
          <cell r="G4">
            <v>283088.24</v>
          </cell>
          <cell r="H4">
            <v>84926.471999999994</v>
          </cell>
          <cell r="I4">
            <v>14154.412</v>
          </cell>
          <cell r="J4">
            <v>29724.265199999994</v>
          </cell>
          <cell r="K4">
            <v>213731.62119999997</v>
          </cell>
        </row>
        <row r="5">
          <cell r="A5">
            <v>10251</v>
          </cell>
          <cell r="B5" t="str">
            <v xml:space="preserve">Air Product Neom Green Hydrogen </v>
          </cell>
          <cell r="C5" t="str">
            <v>NESMA UNITED INDUSTRIES</v>
          </cell>
          <cell r="D5" t="str">
            <v>Mohamed AbdALNabi</v>
          </cell>
          <cell r="E5">
            <v>1371081.3</v>
          </cell>
          <cell r="F5">
            <v>54020.59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</row>
        <row r="6">
          <cell r="A6">
            <v>10240</v>
          </cell>
          <cell r="B6" t="str">
            <v>Takhasusi hub</v>
          </cell>
          <cell r="C6" t="str">
            <v xml:space="preserve">Amad Arabia Investment </v>
          </cell>
          <cell r="D6" t="str">
            <v>Mohamed AbdALNabi</v>
          </cell>
          <cell r="E6">
            <v>9709700</v>
          </cell>
          <cell r="F6">
            <v>2902349.57</v>
          </cell>
          <cell r="H6">
            <v>0</v>
          </cell>
          <cell r="J6">
            <v>0</v>
          </cell>
          <cell r="K6">
            <v>0</v>
          </cell>
        </row>
        <row r="7">
          <cell r="A7">
            <v>10012</v>
          </cell>
          <cell r="B7" t="str">
            <v>KAP-02 BEC</v>
          </cell>
          <cell r="C7" t="str">
            <v>BEC</v>
          </cell>
          <cell r="D7" t="str">
            <v xml:space="preserve">Ibrahim Mahmoud </v>
          </cell>
          <cell r="E7">
            <v>311000</v>
          </cell>
          <cell r="F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</row>
        <row r="8">
          <cell r="A8">
            <v>10138</v>
          </cell>
          <cell r="B8" t="str">
            <v xml:space="preserve">KAP 4 BULLET PROOF </v>
          </cell>
          <cell r="C8" t="str">
            <v xml:space="preserve">Alarab </v>
          </cell>
          <cell r="D8" t="str">
            <v xml:space="preserve">Ibrahim Mahmoud </v>
          </cell>
          <cell r="E8">
            <v>660831.71</v>
          </cell>
          <cell r="F8">
            <v>146040.71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</row>
        <row r="9">
          <cell r="A9">
            <v>10088</v>
          </cell>
          <cell r="B9" t="str">
            <v xml:space="preserve">Training Center Najarn &amp; Al Zabnah </v>
          </cell>
          <cell r="C9" t="str">
            <v>RTCC</v>
          </cell>
          <cell r="D9" t="str">
            <v xml:space="preserve">Ibrahim Mahmoud </v>
          </cell>
          <cell r="E9">
            <v>250077</v>
          </cell>
          <cell r="I9">
            <v>0</v>
          </cell>
          <cell r="J9">
            <v>0</v>
          </cell>
          <cell r="K9">
            <v>0</v>
          </cell>
        </row>
        <row r="10">
          <cell r="A10">
            <v>10088</v>
          </cell>
          <cell r="B10" t="str">
            <v>RRS</v>
          </cell>
          <cell r="C10" t="str">
            <v>RTCC</v>
          </cell>
          <cell r="D10" t="str">
            <v xml:space="preserve">Ibrahim Mahmoud </v>
          </cell>
          <cell r="E10">
            <v>633372</v>
          </cell>
          <cell r="F10">
            <v>146040.71</v>
          </cell>
          <cell r="I10">
            <v>0</v>
          </cell>
          <cell r="J10">
            <v>0</v>
          </cell>
          <cell r="K10">
            <v>0</v>
          </cell>
        </row>
        <row r="11">
          <cell r="A11">
            <v>10256</v>
          </cell>
          <cell r="B11" t="str">
            <v>ELHAMRA ( 7 Project)</v>
          </cell>
          <cell r="C11" t="str">
            <v>SHAPOORJI PALLONJI MIDEAST</v>
          </cell>
          <cell r="D11" t="str">
            <v xml:space="preserve">Ibrahim Mahmoud </v>
          </cell>
          <cell r="E11">
            <v>55421743</v>
          </cell>
          <cell r="F11">
            <v>11084348.600000001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</row>
        <row r="12">
          <cell r="A12">
            <v>10080</v>
          </cell>
          <cell r="B12" t="str">
            <v>Riyadh Metro (Armetal)</v>
          </cell>
          <cell r="C12" t="str">
            <v>Armetal</v>
          </cell>
          <cell r="D12" t="str">
            <v>Asharf Youns</v>
          </cell>
          <cell r="E12">
            <v>7423814.1960000051</v>
          </cell>
          <cell r="F12">
            <v>3799725.1239999998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</row>
        <row r="13">
          <cell r="A13">
            <v>10241</v>
          </cell>
          <cell r="B13" t="str">
            <v>New Care Medical Clinics Building</v>
          </cell>
          <cell r="C13" t="str">
            <v>ESSENCE OF STABILITY</v>
          </cell>
          <cell r="D13" t="str">
            <v>Asharf Youns</v>
          </cell>
          <cell r="E13">
            <v>224882.40999999992</v>
          </cell>
          <cell r="F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A14">
            <v>10219</v>
          </cell>
          <cell r="B14" t="str">
            <v>KAIG</v>
          </cell>
          <cell r="C14" t="str">
            <v xml:space="preserve">ZAID ALHUSSAIN </v>
          </cell>
          <cell r="D14" t="str">
            <v>Asharf Youns</v>
          </cell>
          <cell r="E14">
            <v>8314143</v>
          </cell>
          <cell r="F14">
            <v>1966035.75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</row>
        <row r="15">
          <cell r="A15">
            <v>10254</v>
          </cell>
          <cell r="B15" t="str">
            <v>AL mishraq project - saudico-Aluminum</v>
          </cell>
          <cell r="C15" t="str">
            <v>SAUDI CONSTRUCTIONEERS Ltd.</v>
          </cell>
          <cell r="D15" t="str">
            <v>Asharf Youns</v>
          </cell>
          <cell r="E15">
            <v>12920786</v>
          </cell>
          <cell r="F15">
            <v>2584157.2000000002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</row>
        <row r="16">
          <cell r="A16">
            <v>10253</v>
          </cell>
          <cell r="B16" t="str">
            <v>AL mishraq project - saudico-Steel</v>
          </cell>
          <cell r="C16" t="str">
            <v>SAUDI CONSTRUCTIONEERS Ltd.</v>
          </cell>
          <cell r="D16" t="str">
            <v>Asharf Youns</v>
          </cell>
          <cell r="E16">
            <v>12472637</v>
          </cell>
          <cell r="F16">
            <v>4989054.8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A17">
            <v>10234</v>
          </cell>
          <cell r="B17" t="str">
            <v>STC AQALAT SMART SQUARE PROJECT</v>
          </cell>
          <cell r="C17" t="str">
            <v>BEC</v>
          </cell>
          <cell r="D17" t="str">
            <v>Mohamed Hamza</v>
          </cell>
          <cell r="E17">
            <v>14553135.310000002</v>
          </cell>
          <cell r="G17">
            <v>2150000</v>
          </cell>
          <cell r="H17">
            <v>537500</v>
          </cell>
          <cell r="I17">
            <v>215000</v>
          </cell>
          <cell r="J17">
            <v>241875</v>
          </cell>
          <cell r="K17">
            <v>1639375</v>
          </cell>
        </row>
        <row r="18">
          <cell r="A18" t="str">
            <v>Riyadh Avenue</v>
          </cell>
          <cell r="B18" t="str">
            <v>Riyadh Avenue</v>
          </cell>
          <cell r="C18" t="str">
            <v xml:space="preserve">NESMA </v>
          </cell>
          <cell r="D18" t="str">
            <v>Mohamed Hamza</v>
          </cell>
          <cell r="E18">
            <v>32131261</v>
          </cell>
          <cell r="J18">
            <v>0</v>
          </cell>
          <cell r="K18">
            <v>0</v>
          </cell>
        </row>
        <row r="19">
          <cell r="A19">
            <v>10134</v>
          </cell>
          <cell r="B19" t="str">
            <v>BACS - RIYADH METRO</v>
          </cell>
          <cell r="C19" t="str">
            <v>BACS</v>
          </cell>
          <cell r="D19" t="str">
            <v>Mohamed Sadiq</v>
          </cell>
          <cell r="E19">
            <v>5969439.9500000011</v>
          </cell>
          <cell r="G19">
            <v>1471830</v>
          </cell>
          <cell r="H19">
            <v>441549</v>
          </cell>
          <cell r="I19">
            <v>294366</v>
          </cell>
          <cell r="J19">
            <v>154542.15</v>
          </cell>
          <cell r="K19">
            <v>890457.15</v>
          </cell>
        </row>
        <row r="20">
          <cell r="A20">
            <v>10259</v>
          </cell>
          <cell r="B20" t="str">
            <v>Shura Central Hotel 1 (HC1)</v>
          </cell>
          <cell r="C20" t="str">
            <v>Red Sea</v>
          </cell>
          <cell r="D20" t="str">
            <v>Mohamed Sadiq</v>
          </cell>
          <cell r="E20">
            <v>28994056</v>
          </cell>
          <cell r="F20">
            <v>2899405.6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A21">
            <v>10263</v>
          </cell>
          <cell r="B21" t="str">
            <v>SINDALHA ISLAND Cluster 4</v>
          </cell>
          <cell r="C21" t="str">
            <v>BEC</v>
          </cell>
          <cell r="D21" t="str">
            <v>Mohamed Sadiq</v>
          </cell>
          <cell r="E21">
            <v>19629500</v>
          </cell>
          <cell r="G21">
            <v>4943167</v>
          </cell>
          <cell r="H21">
            <v>2471583.5</v>
          </cell>
          <cell r="I21">
            <v>494316.7</v>
          </cell>
          <cell r="J21">
            <v>370737.52499999997</v>
          </cell>
          <cell r="K21">
            <v>2348004.3250000002</v>
          </cell>
        </row>
        <row r="22">
          <cell r="A22">
            <v>10262</v>
          </cell>
          <cell r="B22" t="str">
            <v>Amaala Projects Steel</v>
          </cell>
          <cell r="C22" t="str">
            <v>HASSAN ALLAM CONSTRUCTION</v>
          </cell>
          <cell r="D22" t="str">
            <v>Mohamed Emad</v>
          </cell>
          <cell r="E22">
            <v>13400000</v>
          </cell>
          <cell r="F22">
            <v>2680000</v>
          </cell>
          <cell r="G22">
            <v>201000</v>
          </cell>
          <cell r="H22">
            <v>40200</v>
          </cell>
          <cell r="I22">
            <v>10050</v>
          </cell>
          <cell r="J22">
            <v>24120</v>
          </cell>
          <cell r="K22">
            <v>174870</v>
          </cell>
        </row>
        <row r="23">
          <cell r="A23">
            <v>10214</v>
          </cell>
          <cell r="B23" t="str">
            <v xml:space="preserve">Dr. Suleiman AL-Habib Hospital-Jeddah </v>
          </cell>
          <cell r="C23" t="str">
            <v>Dr. Suleiman AL-Habib Hospital</v>
          </cell>
          <cell r="D23" t="str">
            <v xml:space="preserve">Radwan </v>
          </cell>
          <cell r="E23">
            <v>246469.28514780104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</row>
        <row r="24">
          <cell r="A24">
            <v>10239</v>
          </cell>
          <cell r="B24" t="str">
            <v>Al-Faqih Hospital</v>
          </cell>
          <cell r="C24" t="str">
            <v>Elkhereiji Commerce Contracting Co.</v>
          </cell>
          <cell r="D24" t="str">
            <v xml:space="preserve">Radwan </v>
          </cell>
          <cell r="E24">
            <v>8931973.8024213072</v>
          </cell>
          <cell r="G24">
            <v>1116496.7231124281</v>
          </cell>
          <cell r="H24">
            <v>279124.18077810702</v>
          </cell>
          <cell r="I24">
            <v>111649.67231124282</v>
          </cell>
          <cell r="J24">
            <v>125605.88135014815</v>
          </cell>
          <cell r="K24">
            <v>851328.75137322641</v>
          </cell>
        </row>
        <row r="25">
          <cell r="A25">
            <v>10236</v>
          </cell>
          <cell r="B25" t="str">
            <v>MADINA SCHOOLS</v>
          </cell>
          <cell r="C25" t="str">
            <v>BEC- MOBCO</v>
          </cell>
          <cell r="D25" t="str">
            <v xml:space="preserve">Radwan </v>
          </cell>
          <cell r="E25">
            <v>2678058.0295384629</v>
          </cell>
          <cell r="G25">
            <v>535611.60590769257</v>
          </cell>
          <cell r="H25">
            <v>133902.90147692314</v>
          </cell>
          <cell r="I25">
            <v>0</v>
          </cell>
          <cell r="J25">
            <v>60256.305664615415</v>
          </cell>
          <cell r="K25">
            <v>461965.01009538485</v>
          </cell>
        </row>
        <row r="26">
          <cell r="A26">
            <v>10247</v>
          </cell>
          <cell r="B26" t="str">
            <v xml:space="preserve">MADINAH GATE </v>
          </cell>
          <cell r="C26" t="str">
            <v>Marco</v>
          </cell>
          <cell r="D26" t="str">
            <v xml:space="preserve">Radwan </v>
          </cell>
          <cell r="E26">
            <v>19235370.426399998</v>
          </cell>
          <cell r="G26">
            <v>3205895.0710666664</v>
          </cell>
          <cell r="H26">
            <v>641179.01421333337</v>
          </cell>
          <cell r="I26">
            <v>320589.50710666669</v>
          </cell>
          <cell r="J26">
            <v>384707.40852799994</v>
          </cell>
          <cell r="K26">
            <v>2628833.9582746662</v>
          </cell>
        </row>
        <row r="27">
          <cell r="A27">
            <v>10225</v>
          </cell>
          <cell r="B27" t="str">
            <v>KAP 5</v>
          </cell>
          <cell r="C27" t="str">
            <v>BEC</v>
          </cell>
          <cell r="D27" t="str">
            <v xml:space="preserve">Radwan </v>
          </cell>
          <cell r="E27">
            <v>189211.96999999997</v>
          </cell>
          <cell r="G27">
            <v>75684.789599999785</v>
          </cell>
          <cell r="H27">
            <v>37842.394799999893</v>
          </cell>
          <cell r="I27">
            <v>7568.4789599999785</v>
          </cell>
          <cell r="J27">
            <v>5676.3592199999839</v>
          </cell>
          <cell r="K27">
            <v>35950.275059999898</v>
          </cell>
        </row>
        <row r="28">
          <cell r="A28">
            <v>10261</v>
          </cell>
          <cell r="B28" t="str">
            <v>IKEA MADINA</v>
          </cell>
          <cell r="C28" t="str">
            <v>YOUSSEF MARROUN CONT</v>
          </cell>
          <cell r="D28" t="str">
            <v xml:space="preserve">Radwan </v>
          </cell>
          <cell r="E28">
            <v>1200000</v>
          </cell>
          <cell r="H28">
            <v>0</v>
          </cell>
          <cell r="J28">
            <v>0</v>
          </cell>
          <cell r="K28">
            <v>0</v>
          </cell>
        </row>
        <row r="29">
          <cell r="A29">
            <v>10250</v>
          </cell>
          <cell r="B29" t="str">
            <v>Makarem El Madena Hotel</v>
          </cell>
          <cell r="C29" t="str">
            <v>Elkhereiji Commerce Contracting Co.</v>
          </cell>
          <cell r="D29" t="str">
            <v xml:space="preserve">Radwan </v>
          </cell>
          <cell r="E29">
            <v>3526977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A30">
            <v>10249</v>
          </cell>
          <cell r="B30" t="str">
            <v>Novotel Madinah Hotel</v>
          </cell>
          <cell r="C30" t="str">
            <v xml:space="preserve">Orient Construction Company </v>
          </cell>
          <cell r="D30" t="str">
            <v xml:space="preserve">Radwan </v>
          </cell>
          <cell r="E30">
            <v>10850000</v>
          </cell>
          <cell r="F30">
            <v>1627500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A31">
            <v>10139</v>
          </cell>
          <cell r="B31" t="str">
            <v>3E2 Station</v>
          </cell>
          <cell r="C31" t="str">
            <v>ANM</v>
          </cell>
          <cell r="D31" t="str">
            <v>Ibrahim ALRefai</v>
          </cell>
          <cell r="E31">
            <v>15775604.529999999</v>
          </cell>
          <cell r="G31">
            <v>2745868.1804844202</v>
          </cell>
          <cell r="H31">
            <v>161457.04901248391</v>
          </cell>
          <cell r="I31">
            <v>411880.22707266302</v>
          </cell>
          <cell r="J31">
            <v>403807.3746220388</v>
          </cell>
          <cell r="K31">
            <v>2576338.2790213116</v>
          </cell>
        </row>
        <row r="32">
          <cell r="A32">
            <v>10190</v>
          </cell>
          <cell r="B32" t="str">
            <v>KAFD-Sky Walk Link Bridge-S67</v>
          </cell>
          <cell r="C32" t="str">
            <v>BAYTUR</v>
          </cell>
          <cell r="D32" t="str">
            <v>Mohamed Zawwi</v>
          </cell>
          <cell r="E32">
            <v>627992.6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A33">
            <v>10097</v>
          </cell>
          <cell r="B33" t="str">
            <v xml:space="preserve">KAP2-A Riyadh </v>
          </cell>
          <cell r="C33" t="str">
            <v xml:space="preserve">Elseif </v>
          </cell>
          <cell r="D33" t="str">
            <v>Ismail Attia</v>
          </cell>
          <cell r="E33">
            <v>158442.06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</row>
        <row r="34">
          <cell r="A34">
            <v>10171</v>
          </cell>
          <cell r="B34" t="str">
            <v>SABIC HOSPITAL</v>
          </cell>
          <cell r="C34" t="str">
            <v>Alfawzan</v>
          </cell>
          <cell r="D34" t="str">
            <v>Ismail Attia</v>
          </cell>
          <cell r="E34">
            <v>1547395.83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A35">
            <v>10233</v>
          </cell>
          <cell r="B35" t="str">
            <v>lamah tower</v>
          </cell>
          <cell r="C35" t="str">
            <v>Building Methods Contracting CO.</v>
          </cell>
          <cell r="D35" t="str">
            <v>Ismail Attia</v>
          </cell>
          <cell r="E35">
            <v>615582.58000000007</v>
          </cell>
          <cell r="G35">
            <v>150000</v>
          </cell>
          <cell r="H35">
            <v>0</v>
          </cell>
          <cell r="I35">
            <v>0</v>
          </cell>
          <cell r="J35">
            <v>22500</v>
          </cell>
          <cell r="K35">
            <v>172500</v>
          </cell>
        </row>
        <row r="36">
          <cell r="A36">
            <v>10222</v>
          </cell>
          <cell r="B36" t="str">
            <v>Citc ALU Damam-Abha-Tabouk</v>
          </cell>
          <cell r="C36" t="str">
            <v xml:space="preserve">ALMOWATIN </v>
          </cell>
          <cell r="D36" t="str">
            <v>Ismail Attia</v>
          </cell>
          <cell r="E36">
            <v>162372.69999999995</v>
          </cell>
          <cell r="G36">
            <v>162372.69999999995</v>
          </cell>
          <cell r="H36">
            <v>0</v>
          </cell>
          <cell r="I36">
            <v>16237.269999999997</v>
          </cell>
          <cell r="J36">
            <v>24355.904999999992</v>
          </cell>
          <cell r="K36">
            <v>170491.33499999996</v>
          </cell>
        </row>
        <row r="37">
          <cell r="A37">
            <v>10230</v>
          </cell>
          <cell r="B37" t="str">
            <v>UNIVERSITY HOSPITAL-TABUK</v>
          </cell>
          <cell r="C37" t="str">
            <v>AL TAAFUF</v>
          </cell>
          <cell r="D37" t="str">
            <v>Ismail Attia</v>
          </cell>
          <cell r="E37">
            <v>1924780.17</v>
          </cell>
          <cell r="G37">
            <v>220000</v>
          </cell>
          <cell r="H37">
            <v>0</v>
          </cell>
          <cell r="I37">
            <v>22000</v>
          </cell>
          <cell r="J37">
            <v>33000</v>
          </cell>
          <cell r="K37">
            <v>231000</v>
          </cell>
        </row>
        <row r="38">
          <cell r="A38" t="str">
            <v>Alianma Bank</v>
          </cell>
          <cell r="B38" t="str">
            <v>Alianma Bank</v>
          </cell>
          <cell r="C38" t="str">
            <v>ACC</v>
          </cell>
          <cell r="D38" t="str">
            <v>Ismail Attia</v>
          </cell>
          <cell r="E38">
            <v>149929895</v>
          </cell>
          <cell r="F38">
            <v>29985979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A39">
            <v>10179</v>
          </cell>
          <cell r="B39" t="str">
            <v>AL Hugayet Residential</v>
          </cell>
          <cell r="C39" t="str">
            <v>Abdel Hadi Al Hugayet Contracting</v>
          </cell>
          <cell r="D39" t="str">
            <v>Kareem Gamal</v>
          </cell>
          <cell r="E39">
            <v>551407.78999999969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</row>
        <row r="40">
          <cell r="A40">
            <v>10183</v>
          </cell>
          <cell r="B40" t="str">
            <v xml:space="preserve">KFU PM </v>
          </cell>
          <cell r="C40" t="str">
            <v>Al Kefah</v>
          </cell>
          <cell r="D40" t="str">
            <v>Kareem Gamal</v>
          </cell>
          <cell r="E40">
            <v>2232308.3199999998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</row>
        <row r="41">
          <cell r="A41">
            <v>10156</v>
          </cell>
          <cell r="B41" t="str">
            <v>C76</v>
          </cell>
          <cell r="C41" t="str">
            <v>Raziat</v>
          </cell>
          <cell r="D41" t="str">
            <v>Kareem Gamal</v>
          </cell>
          <cell r="E41">
            <v>549610.14000000013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</row>
        <row r="42">
          <cell r="A42">
            <v>10147</v>
          </cell>
          <cell r="B42" t="str">
            <v xml:space="preserve">KFU Schools </v>
          </cell>
          <cell r="C42" t="str">
            <v xml:space="preserve">Azmeel </v>
          </cell>
          <cell r="D42" t="str">
            <v>Kareem Gamal</v>
          </cell>
          <cell r="E42">
            <v>3377020.5200000005</v>
          </cell>
          <cell r="G42">
            <v>171006.27</v>
          </cell>
          <cell r="H42">
            <v>0</v>
          </cell>
          <cell r="I42">
            <v>0</v>
          </cell>
          <cell r="J42">
            <v>25650.940499999997</v>
          </cell>
          <cell r="K42">
            <v>196657.21049999999</v>
          </cell>
        </row>
        <row r="43">
          <cell r="A43">
            <v>10168</v>
          </cell>
          <cell r="B43" t="str">
            <v xml:space="preserve">ARAMCO MARTIME </v>
          </cell>
          <cell r="C43" t="str">
            <v>Alkhonini</v>
          </cell>
          <cell r="D43" t="str">
            <v>Kareem Gamal</v>
          </cell>
          <cell r="E43">
            <v>326790.75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</row>
        <row r="44">
          <cell r="A44">
            <v>10208</v>
          </cell>
          <cell r="B44" t="str">
            <v xml:space="preserve">WATER TRANSMISSION </v>
          </cell>
          <cell r="C44" t="str">
            <v>RTCC</v>
          </cell>
          <cell r="D44" t="str">
            <v>Kareem Gamal</v>
          </cell>
          <cell r="E44">
            <v>289953.80000000005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</row>
        <row r="45">
          <cell r="A45" t="str">
            <v>KINGDOM GATE TOWER</v>
          </cell>
          <cell r="B45" t="str">
            <v>KINGDOM GATE TOWER</v>
          </cell>
          <cell r="D45" t="str">
            <v>Kareem Gamal</v>
          </cell>
          <cell r="E45">
            <v>18500000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</row>
        <row r="46">
          <cell r="A46">
            <v>10248</v>
          </cell>
          <cell r="B46" t="str">
            <v>SINDALHA ISLAND Cluster 6</v>
          </cell>
          <cell r="C46" t="str">
            <v>BEC</v>
          </cell>
          <cell r="D46" t="str">
            <v>Amr Al Amari</v>
          </cell>
          <cell r="E46">
            <v>6958912.5</v>
          </cell>
          <cell r="G46">
            <v>3000000</v>
          </cell>
          <cell r="H46">
            <v>1500000</v>
          </cell>
          <cell r="I46">
            <v>300000</v>
          </cell>
          <cell r="J46">
            <v>225000</v>
          </cell>
          <cell r="K46">
            <v>1425000</v>
          </cell>
        </row>
        <row r="47">
          <cell r="A47">
            <v>10229</v>
          </cell>
          <cell r="B47" t="str">
            <v>KAFD-PARCEL NO.5.07 &amp; 5.08</v>
          </cell>
          <cell r="C47" t="str">
            <v>KAFD</v>
          </cell>
          <cell r="E47">
            <v>36127</v>
          </cell>
          <cell r="J47">
            <v>0</v>
          </cell>
          <cell r="K47">
            <v>0</v>
          </cell>
        </row>
        <row r="48">
          <cell r="A48">
            <v>10238</v>
          </cell>
          <cell r="B48" t="str">
            <v>Privet Villa E</v>
          </cell>
          <cell r="C48" t="str">
            <v>High Lines Decoration Company</v>
          </cell>
          <cell r="E48">
            <v>24144.799999999988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</row>
        <row r="49">
          <cell r="A49">
            <v>10264</v>
          </cell>
          <cell r="B49" t="str">
            <v>SHURA HW-02</v>
          </cell>
          <cell r="C49" t="str">
            <v>RED SEA</v>
          </cell>
          <cell r="E49">
            <v>54907208</v>
          </cell>
          <cell r="F49">
            <v>16472162.399999999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</row>
        <row r="50">
          <cell r="A50">
            <v>10265</v>
          </cell>
          <cell r="B50" t="str">
            <v>SHURA HW-03</v>
          </cell>
          <cell r="C50" t="str">
            <v>RED SEA</v>
          </cell>
          <cell r="E50">
            <v>44973018</v>
          </cell>
          <cell r="F50">
            <v>13491905.4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</row>
        <row r="51">
          <cell r="A51">
            <v>10077</v>
          </cell>
          <cell r="B51" t="str">
            <v xml:space="preserve">KAP2-ALArab  </v>
          </cell>
          <cell r="C51" t="str">
            <v xml:space="preserve">Alarab </v>
          </cell>
          <cell r="D51" t="str">
            <v>Mohamed AbdALNabi</v>
          </cell>
          <cell r="G51">
            <v>122724.67</v>
          </cell>
          <cell r="H51">
            <v>24544.934000000001</v>
          </cell>
          <cell r="I51">
            <v>12272.467000000001</v>
          </cell>
          <cell r="J51">
            <v>17181.453799999999</v>
          </cell>
          <cell r="K51">
            <v>103088.7228</v>
          </cell>
        </row>
        <row r="52">
          <cell r="A52">
            <v>10137</v>
          </cell>
          <cell r="B52" t="str">
            <v>Sofitel</v>
          </cell>
          <cell r="C52" t="str">
            <v>MOBCO</v>
          </cell>
          <cell r="D52" t="str">
            <v>Mohamed AbdALNabi</v>
          </cell>
          <cell r="G52">
            <v>84431</v>
          </cell>
          <cell r="I52">
            <v>8443.1</v>
          </cell>
          <cell r="J52">
            <v>12664.65</v>
          </cell>
          <cell r="K52">
            <v>88652.549999999988</v>
          </cell>
        </row>
        <row r="53">
          <cell r="A53">
            <v>10245</v>
          </cell>
          <cell r="B53" t="str">
            <v>Madeedah</v>
          </cell>
          <cell r="C53" t="str">
            <v>Madeedah Hospitals</v>
          </cell>
          <cell r="D53" t="str">
            <v>Mohamed AbdALNabi</v>
          </cell>
          <cell r="G53">
            <v>628768.05000000005</v>
          </cell>
          <cell r="H53">
            <v>188630.41500000001</v>
          </cell>
          <cell r="I53">
            <v>31438.402500000004</v>
          </cell>
          <cell r="J53">
            <v>66020.645250000001</v>
          </cell>
          <cell r="K53">
            <v>474719.87774999999</v>
          </cell>
        </row>
        <row r="54">
          <cell r="A54">
            <v>10251</v>
          </cell>
          <cell r="B54" t="str">
            <v xml:space="preserve">Air Product Neom Green Hydrogen </v>
          </cell>
          <cell r="C54" t="str">
            <v>NESMA UNITED INDUSTRIES</v>
          </cell>
          <cell r="D54" t="str">
            <v>Mohamed AbdALNabi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</row>
        <row r="55">
          <cell r="A55">
            <v>10240</v>
          </cell>
          <cell r="B55" t="str">
            <v>Takhasusi hub</v>
          </cell>
          <cell r="C55" t="str">
            <v xml:space="preserve">Amad Arabia Investment </v>
          </cell>
          <cell r="D55" t="str">
            <v>Mohamed AbdALNabi</v>
          </cell>
          <cell r="G55">
            <v>485485</v>
          </cell>
          <cell r="H55">
            <v>145645.5</v>
          </cell>
          <cell r="J55">
            <v>50975.924999999996</v>
          </cell>
          <cell r="K55">
            <v>390815.42499999999</v>
          </cell>
        </row>
        <row r="56">
          <cell r="A56">
            <v>10012</v>
          </cell>
          <cell r="B56" t="str">
            <v>KAP-02 BEC</v>
          </cell>
          <cell r="C56" t="str">
            <v>BEC</v>
          </cell>
          <cell r="D56" t="str">
            <v xml:space="preserve">Ibrahim Mahmoud 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</row>
        <row r="57">
          <cell r="A57">
            <v>10138</v>
          </cell>
          <cell r="B57" t="str">
            <v xml:space="preserve">KAP 4 BULLET PROOF </v>
          </cell>
          <cell r="C57" t="str">
            <v xml:space="preserve">Alarab </v>
          </cell>
          <cell r="D57" t="str">
            <v xml:space="preserve">Ibrahim Mahmoud 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</row>
        <row r="58">
          <cell r="A58">
            <v>10088</v>
          </cell>
          <cell r="B58" t="str">
            <v xml:space="preserve">Training Center Najarn &amp; Al Zabnah </v>
          </cell>
          <cell r="C58" t="str">
            <v>RTCC</v>
          </cell>
          <cell r="D58" t="str">
            <v xml:space="preserve">Ibrahim Mahmoud </v>
          </cell>
          <cell r="G58">
            <v>250077</v>
          </cell>
          <cell r="I58">
            <v>0</v>
          </cell>
          <cell r="J58">
            <v>37511.549999999996</v>
          </cell>
          <cell r="K58">
            <v>287588.55</v>
          </cell>
        </row>
        <row r="59">
          <cell r="A59">
            <v>10088</v>
          </cell>
          <cell r="B59" t="str">
            <v>RRS</v>
          </cell>
          <cell r="C59" t="str">
            <v>RTCC</v>
          </cell>
          <cell r="D59" t="str">
            <v xml:space="preserve">Ibrahim Mahmoud </v>
          </cell>
          <cell r="I59">
            <v>0</v>
          </cell>
          <cell r="J59">
            <v>0</v>
          </cell>
          <cell r="K59">
            <v>0</v>
          </cell>
        </row>
        <row r="60">
          <cell r="A60">
            <v>10256</v>
          </cell>
          <cell r="B60" t="str">
            <v>ELHAMRA ( 7 Project)</v>
          </cell>
          <cell r="C60" t="str">
            <v>SHAPOORJI PALLONJI MIDEAST</v>
          </cell>
          <cell r="D60" t="str">
            <v xml:space="preserve">Ibrahim Mahmoud 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</row>
        <row r="61">
          <cell r="A61">
            <v>10080</v>
          </cell>
          <cell r="B61" t="str">
            <v>Riyadh Metro (Armetal)</v>
          </cell>
          <cell r="C61" t="str">
            <v>Armetal</v>
          </cell>
          <cell r="D61" t="str">
            <v>Asharf Youns</v>
          </cell>
          <cell r="G61">
            <v>700000</v>
          </cell>
          <cell r="H61">
            <v>280000</v>
          </cell>
          <cell r="I61">
            <v>70000</v>
          </cell>
          <cell r="J61">
            <v>91000</v>
          </cell>
          <cell r="K61">
            <v>441000</v>
          </cell>
        </row>
        <row r="62">
          <cell r="A62">
            <v>10241</v>
          </cell>
          <cell r="B62" t="str">
            <v>New Care Medical Clinics Building</v>
          </cell>
          <cell r="C62" t="str">
            <v>ESSENCE OF STABILITY</v>
          </cell>
          <cell r="D62" t="str">
            <v>Asharf Youns</v>
          </cell>
          <cell r="G62">
            <v>134882.40999999992</v>
          </cell>
          <cell r="H62">
            <v>0</v>
          </cell>
          <cell r="I62">
            <v>0</v>
          </cell>
          <cell r="J62">
            <v>20232.361499999988</v>
          </cell>
          <cell r="K62">
            <v>155114.77149999992</v>
          </cell>
        </row>
        <row r="63">
          <cell r="A63">
            <v>10219</v>
          </cell>
          <cell r="B63" t="str">
            <v>KAIG</v>
          </cell>
          <cell r="C63" t="str">
            <v xml:space="preserve">ZAID ALHUSSAIN </v>
          </cell>
          <cell r="D63" t="str">
            <v>Asharf Youns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</row>
        <row r="64">
          <cell r="A64">
            <v>10254</v>
          </cell>
          <cell r="B64" t="str">
            <v>AL mishraq project - saudico-Aluminum</v>
          </cell>
          <cell r="C64" t="str">
            <v>SAUDI CONSTRUCTIONEERS Ltd.</v>
          </cell>
          <cell r="D64" t="str">
            <v>Asharf Youns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</row>
        <row r="65">
          <cell r="A65">
            <v>10253</v>
          </cell>
          <cell r="B65" t="str">
            <v>AL mishraq project - saudico-Steel</v>
          </cell>
          <cell r="C65" t="str">
            <v>SAUDI CONSTRUCTIONEERS Ltd.</v>
          </cell>
          <cell r="D65" t="str">
            <v>Asharf Youns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</row>
        <row r="66">
          <cell r="A66">
            <v>10234</v>
          </cell>
          <cell r="B66" t="str">
            <v>STC AQALAT SMART SQUARE PROJECT</v>
          </cell>
          <cell r="C66" t="str">
            <v>BEC</v>
          </cell>
          <cell r="D66" t="str">
            <v>Mohamed Hamza</v>
          </cell>
          <cell r="G66">
            <v>3125000</v>
          </cell>
          <cell r="H66">
            <v>781250</v>
          </cell>
          <cell r="I66">
            <v>312500</v>
          </cell>
          <cell r="J66">
            <v>351562.5</v>
          </cell>
          <cell r="K66">
            <v>2382812.5</v>
          </cell>
        </row>
        <row r="67">
          <cell r="A67" t="str">
            <v>Riyadh Avenue</v>
          </cell>
          <cell r="B67" t="str">
            <v>Riyadh Avenue</v>
          </cell>
          <cell r="C67" t="str">
            <v xml:space="preserve">NESMA </v>
          </cell>
          <cell r="D67" t="str">
            <v>Mohamed Hamza</v>
          </cell>
          <cell r="J67">
            <v>0</v>
          </cell>
          <cell r="K67">
            <v>0</v>
          </cell>
        </row>
        <row r="68">
          <cell r="A68">
            <v>10134</v>
          </cell>
          <cell r="B68" t="str">
            <v>BACS - RIYADH METRO</v>
          </cell>
          <cell r="C68" t="str">
            <v>BACS</v>
          </cell>
          <cell r="D68" t="str">
            <v>Mohamed Sadiq</v>
          </cell>
          <cell r="G68">
            <v>1683605</v>
          </cell>
          <cell r="H68">
            <v>505081.5</v>
          </cell>
          <cell r="I68">
            <v>336721</v>
          </cell>
          <cell r="J68">
            <v>176778.52499999999</v>
          </cell>
          <cell r="K68">
            <v>1018581.025</v>
          </cell>
        </row>
        <row r="69">
          <cell r="A69">
            <v>10259</v>
          </cell>
          <cell r="B69" t="str">
            <v>Shura Central Hotel 1 (HC1)</v>
          </cell>
          <cell r="C69" t="str">
            <v>Red Sea</v>
          </cell>
          <cell r="D69" t="str">
            <v>Mohamed Sadiq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A70">
            <v>10263</v>
          </cell>
          <cell r="B70" t="str">
            <v>SINDALHA ISLAND Cluster 4</v>
          </cell>
          <cell r="C70" t="str">
            <v>BEC</v>
          </cell>
          <cell r="D70" t="str">
            <v>Mohamed Sadiq</v>
          </cell>
          <cell r="G70">
            <v>4843167</v>
          </cell>
          <cell r="H70">
            <v>2421583.5</v>
          </cell>
          <cell r="I70">
            <v>484316.7</v>
          </cell>
          <cell r="J70">
            <v>363237.52499999997</v>
          </cell>
          <cell r="K70">
            <v>2300504.3250000002</v>
          </cell>
        </row>
        <row r="71">
          <cell r="A71">
            <v>10262</v>
          </cell>
          <cell r="B71" t="str">
            <v>Amaala Projects Steel</v>
          </cell>
          <cell r="C71" t="str">
            <v>HASSAN ALLAM CONSTRUCTION</v>
          </cell>
          <cell r="D71" t="str">
            <v>Mohamed Emad</v>
          </cell>
          <cell r="G71">
            <v>3082000</v>
          </cell>
          <cell r="H71">
            <v>616400</v>
          </cell>
          <cell r="I71">
            <v>154100</v>
          </cell>
          <cell r="J71">
            <v>369840</v>
          </cell>
          <cell r="K71">
            <v>2681340</v>
          </cell>
        </row>
        <row r="72">
          <cell r="A72">
            <v>10214</v>
          </cell>
          <cell r="B72" t="str">
            <v xml:space="preserve">Dr. Suleiman AL-Habib Hospital-Jeddah </v>
          </cell>
          <cell r="C72" t="str">
            <v>Dr. Suleiman AL-Habib Hospital</v>
          </cell>
          <cell r="D72" t="str">
            <v xml:space="preserve">Radwan </v>
          </cell>
          <cell r="G72">
            <v>246469.28514780104</v>
          </cell>
          <cell r="H72">
            <v>123234.64257390052</v>
          </cell>
          <cell r="I72">
            <v>12323.464257390053</v>
          </cell>
          <cell r="J72">
            <v>18485.196386085077</v>
          </cell>
          <cell r="K72">
            <v>129396.37470259555</v>
          </cell>
        </row>
        <row r="73">
          <cell r="A73">
            <v>10239</v>
          </cell>
          <cell r="B73" t="str">
            <v>Al-Faqih Hospital</v>
          </cell>
          <cell r="C73" t="str">
            <v>Elkhereiji Commerce Contracting Co.</v>
          </cell>
          <cell r="D73" t="str">
            <v xml:space="preserve">Radwan </v>
          </cell>
          <cell r="G73">
            <v>1190929.8379865899</v>
          </cell>
          <cell r="H73">
            <v>297732.45949664747</v>
          </cell>
          <cell r="I73">
            <v>119092.983798659</v>
          </cell>
          <cell r="J73">
            <v>133979.60677349137</v>
          </cell>
          <cell r="K73">
            <v>908084.00146477472</v>
          </cell>
        </row>
        <row r="74">
          <cell r="A74">
            <v>10236</v>
          </cell>
          <cell r="B74" t="str">
            <v>MADINA SCHOOLS</v>
          </cell>
          <cell r="C74" t="str">
            <v>BEC- MOBCO</v>
          </cell>
          <cell r="D74" t="str">
            <v xml:space="preserve">Radwan </v>
          </cell>
          <cell r="G74">
            <v>535611.60590769257</v>
          </cell>
          <cell r="H74">
            <v>133902.90147692314</v>
          </cell>
          <cell r="I74">
            <v>0</v>
          </cell>
          <cell r="J74">
            <v>60256.305664615415</v>
          </cell>
          <cell r="K74">
            <v>461965.01009538485</v>
          </cell>
        </row>
        <row r="75">
          <cell r="A75">
            <v>10247</v>
          </cell>
          <cell r="B75" t="str">
            <v xml:space="preserve">MADINAH GATE </v>
          </cell>
          <cell r="C75" t="str">
            <v>Marco</v>
          </cell>
          <cell r="D75" t="str">
            <v xml:space="preserve">Radwan </v>
          </cell>
          <cell r="G75">
            <v>3847074.0852799998</v>
          </cell>
          <cell r="H75">
            <v>769414.817056</v>
          </cell>
          <cell r="I75">
            <v>384707.408528</v>
          </cell>
          <cell r="J75">
            <v>461648.89023359999</v>
          </cell>
          <cell r="K75">
            <v>3154600.7499295999</v>
          </cell>
        </row>
        <row r="76">
          <cell r="A76">
            <v>10225</v>
          </cell>
          <cell r="B76" t="str">
            <v>KAP 5</v>
          </cell>
          <cell r="C76" t="str">
            <v>BEC</v>
          </cell>
          <cell r="D76" t="str">
            <v xml:space="preserve">Radwan </v>
          </cell>
          <cell r="G76">
            <v>113527.18040000019</v>
          </cell>
          <cell r="H76">
            <v>56763.590200000093</v>
          </cell>
          <cell r="I76">
            <v>11352.71804000002</v>
          </cell>
          <cell r="J76">
            <v>8514.5385300000144</v>
          </cell>
          <cell r="K76">
            <v>53925.410690000084</v>
          </cell>
        </row>
        <row r="77">
          <cell r="A77">
            <v>10261</v>
          </cell>
          <cell r="B77" t="str">
            <v>IKEA MADINA</v>
          </cell>
          <cell r="C77" t="str">
            <v>YOUSSEF MARROUN CONT</v>
          </cell>
          <cell r="D77" t="str">
            <v xml:space="preserve">Radwan </v>
          </cell>
          <cell r="H77">
            <v>0</v>
          </cell>
          <cell r="J77">
            <v>0</v>
          </cell>
          <cell r="K77">
            <v>0</v>
          </cell>
        </row>
        <row r="78">
          <cell r="A78">
            <v>10250</v>
          </cell>
          <cell r="B78" t="str">
            <v>Makarem El Madena Hotel</v>
          </cell>
          <cell r="C78" t="str">
            <v>Elkhereiji Commerce Contracting Co.</v>
          </cell>
          <cell r="D78" t="str">
            <v xml:space="preserve">Radwan 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A79">
            <v>10249</v>
          </cell>
          <cell r="B79" t="str">
            <v>Novotel Madinah Hotel</v>
          </cell>
          <cell r="C79" t="str">
            <v xml:space="preserve">Orient Construction Company </v>
          </cell>
          <cell r="D79" t="str">
            <v xml:space="preserve">Radwan 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A80">
            <v>10139</v>
          </cell>
          <cell r="B80" t="str">
            <v>3E2 Station</v>
          </cell>
          <cell r="C80" t="str">
            <v>ANM</v>
          </cell>
          <cell r="D80" t="str">
            <v>Ibrahim ALRefai</v>
          </cell>
          <cell r="G80">
            <v>2367580.1116389199</v>
          </cell>
          <cell r="H80">
            <v>139213.71056436849</v>
          </cell>
          <cell r="I80">
            <v>355137.01674583799</v>
          </cell>
          <cell r="J80">
            <v>348176.33121761959</v>
          </cell>
          <cell r="K80">
            <v>2221405.7155463332</v>
          </cell>
        </row>
        <row r="81">
          <cell r="A81">
            <v>10190</v>
          </cell>
          <cell r="B81" t="str">
            <v>KAFD-Sky Walk Link Bridge-S67</v>
          </cell>
          <cell r="C81" t="str">
            <v>BAYTUR</v>
          </cell>
          <cell r="D81" t="str">
            <v>Mohamed Zawwi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A82">
            <v>10097</v>
          </cell>
          <cell r="B82" t="str">
            <v xml:space="preserve">KAP2-A Riyadh </v>
          </cell>
          <cell r="C82" t="str">
            <v xml:space="preserve">Elseif </v>
          </cell>
          <cell r="D82" t="str">
            <v>Ismail Attia</v>
          </cell>
          <cell r="G82">
            <v>158442.06</v>
          </cell>
          <cell r="H82">
            <v>0</v>
          </cell>
          <cell r="I82">
            <v>0</v>
          </cell>
          <cell r="J82">
            <v>23766.308999999997</v>
          </cell>
          <cell r="K82">
            <v>182208.36900000001</v>
          </cell>
        </row>
        <row r="83">
          <cell r="A83">
            <v>10171</v>
          </cell>
          <cell r="B83" t="str">
            <v>SABIC HOSPITAL</v>
          </cell>
          <cell r="C83" t="str">
            <v>Alfawzan</v>
          </cell>
          <cell r="D83" t="str">
            <v>Ismail Attia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</row>
        <row r="84">
          <cell r="A84">
            <v>10233</v>
          </cell>
          <cell r="B84" t="str">
            <v>lamah tower</v>
          </cell>
          <cell r="C84" t="str">
            <v>Building Methods Contracting CO.</v>
          </cell>
          <cell r="D84" t="str">
            <v>Ismail Attia</v>
          </cell>
          <cell r="G84">
            <v>465582.58000000007</v>
          </cell>
          <cell r="H84">
            <v>0</v>
          </cell>
          <cell r="I84">
            <v>0</v>
          </cell>
          <cell r="J84">
            <v>69837.387000000002</v>
          </cell>
          <cell r="K84">
            <v>535419.96700000006</v>
          </cell>
        </row>
        <row r="85">
          <cell r="A85">
            <v>10222</v>
          </cell>
          <cell r="B85" t="str">
            <v>Citc ALU Damam-Abha-Tabouk</v>
          </cell>
          <cell r="C85" t="str">
            <v xml:space="preserve">ALMOWATIN </v>
          </cell>
          <cell r="D85" t="str">
            <v>Ismail Attia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</row>
        <row r="86">
          <cell r="A86">
            <v>10230</v>
          </cell>
          <cell r="B86" t="str">
            <v>UNIVERSITY HOSPITAL-TABUK</v>
          </cell>
          <cell r="C86" t="str">
            <v>AL TAAFUF</v>
          </cell>
          <cell r="D86" t="str">
            <v>Ismail Attia</v>
          </cell>
          <cell r="G86">
            <v>350000</v>
          </cell>
          <cell r="H86">
            <v>0</v>
          </cell>
          <cell r="I86">
            <v>35000</v>
          </cell>
          <cell r="J86">
            <v>52500</v>
          </cell>
          <cell r="K86">
            <v>367500</v>
          </cell>
        </row>
        <row r="87">
          <cell r="A87" t="str">
            <v>Alianma Bank</v>
          </cell>
          <cell r="B87" t="str">
            <v>Alianma Bank</v>
          </cell>
          <cell r="C87" t="str">
            <v>ACC</v>
          </cell>
          <cell r="D87" t="str">
            <v>Ismail Attia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A88">
            <v>10179</v>
          </cell>
          <cell r="B88" t="str">
            <v>AL Hugayet Residential</v>
          </cell>
          <cell r="C88" t="str">
            <v>Abdel Hadi Al Hugayet Contracting</v>
          </cell>
          <cell r="D88" t="str">
            <v>Kareem Gamal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</row>
        <row r="89">
          <cell r="A89">
            <v>10183</v>
          </cell>
          <cell r="B89" t="str">
            <v xml:space="preserve">KFU PM </v>
          </cell>
          <cell r="C89" t="str">
            <v>Al Kefah</v>
          </cell>
          <cell r="D89" t="str">
            <v>Kareem Gamal</v>
          </cell>
          <cell r="G89">
            <v>1002554.22</v>
          </cell>
          <cell r="H89">
            <v>304375.46119199996</v>
          </cell>
          <cell r="I89">
            <v>15218.773059599998</v>
          </cell>
          <cell r="J89">
            <v>104726.8138212</v>
          </cell>
          <cell r="K89">
            <v>787686.79956960003</v>
          </cell>
        </row>
        <row r="90">
          <cell r="A90">
            <v>10156</v>
          </cell>
          <cell r="B90" t="str">
            <v>C76</v>
          </cell>
          <cell r="C90" t="str">
            <v>Raziat</v>
          </cell>
          <cell r="D90" t="str">
            <v>Kareem Gamal</v>
          </cell>
          <cell r="G90">
            <v>549610.14000000013</v>
          </cell>
          <cell r="H90">
            <v>0</v>
          </cell>
          <cell r="I90">
            <v>0</v>
          </cell>
          <cell r="J90">
            <v>82441.521000000022</v>
          </cell>
          <cell r="K90">
            <v>632051.6610000002</v>
          </cell>
        </row>
        <row r="91">
          <cell r="A91">
            <v>10147</v>
          </cell>
          <cell r="B91" t="str">
            <v xml:space="preserve">KFU Schools </v>
          </cell>
          <cell r="C91" t="str">
            <v xml:space="preserve">Azmeel </v>
          </cell>
          <cell r="D91" t="str">
            <v>Kareem Gamal</v>
          </cell>
          <cell r="G91">
            <v>250000</v>
          </cell>
          <cell r="H91">
            <v>0</v>
          </cell>
          <cell r="I91">
            <v>0</v>
          </cell>
          <cell r="J91">
            <v>37500</v>
          </cell>
          <cell r="K91">
            <v>287500</v>
          </cell>
        </row>
        <row r="92">
          <cell r="A92">
            <v>10168</v>
          </cell>
          <cell r="B92" t="str">
            <v xml:space="preserve">ARAMCO MARTIME </v>
          </cell>
          <cell r="C92" t="str">
            <v>Alkhonini</v>
          </cell>
          <cell r="D92" t="str">
            <v>Kareem Gamal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</row>
        <row r="93">
          <cell r="A93">
            <v>10208</v>
          </cell>
          <cell r="B93" t="str">
            <v xml:space="preserve">WATER TRANSMISSION </v>
          </cell>
          <cell r="C93" t="str">
            <v>RTCC</v>
          </cell>
          <cell r="D93" t="str">
            <v>Kareem Gamal</v>
          </cell>
          <cell r="G93">
            <v>101139.8</v>
          </cell>
          <cell r="H93">
            <v>0</v>
          </cell>
          <cell r="I93">
            <v>0</v>
          </cell>
          <cell r="J93">
            <v>15170.97</v>
          </cell>
          <cell r="K93">
            <v>116310.77</v>
          </cell>
        </row>
        <row r="94">
          <cell r="A94" t="str">
            <v>KINGDOM GATE TOWER</v>
          </cell>
          <cell r="B94" t="str">
            <v>KINGDOM GATE TOWER</v>
          </cell>
          <cell r="D94" t="str">
            <v>Kareem Gamal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</row>
        <row r="95">
          <cell r="A95">
            <v>10248</v>
          </cell>
          <cell r="B95" t="str">
            <v>SINDALHA ISLAND Cluster 6</v>
          </cell>
          <cell r="C95" t="str">
            <v>BEC</v>
          </cell>
          <cell r="D95" t="str">
            <v>Amr Al Amari</v>
          </cell>
          <cell r="G95">
            <v>3958912.5</v>
          </cell>
          <cell r="H95">
            <v>1979456.25</v>
          </cell>
          <cell r="I95">
            <v>395891.25</v>
          </cell>
          <cell r="J95">
            <v>296918.4375</v>
          </cell>
          <cell r="K95">
            <v>1880483.4375</v>
          </cell>
        </row>
        <row r="96">
          <cell r="A96">
            <v>10229</v>
          </cell>
          <cell r="B96" t="str">
            <v>KAFD-PARCEL NO.5.07 &amp; 5.08</v>
          </cell>
          <cell r="C96" t="str">
            <v>KAFD</v>
          </cell>
          <cell r="J96">
            <v>0</v>
          </cell>
          <cell r="K96">
            <v>0</v>
          </cell>
        </row>
        <row r="97">
          <cell r="A97">
            <v>10238</v>
          </cell>
          <cell r="B97" t="str">
            <v>Privet Villa E</v>
          </cell>
          <cell r="C97" t="str">
            <v>High Lines Decoration Company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</row>
        <row r="98">
          <cell r="A98">
            <v>10264</v>
          </cell>
          <cell r="B98" t="str">
            <v>SHURA HW-02</v>
          </cell>
          <cell r="C98" t="str">
            <v>RED SEA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</row>
        <row r="99">
          <cell r="A99">
            <v>10265</v>
          </cell>
          <cell r="B99" t="str">
            <v>SHURA HW-03</v>
          </cell>
          <cell r="C99" t="str">
            <v>RED SEA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A100">
            <v>10077</v>
          </cell>
          <cell r="B100" t="str">
            <v xml:space="preserve">KAP2-ALArab  </v>
          </cell>
          <cell r="C100" t="str">
            <v xml:space="preserve">Alarab </v>
          </cell>
          <cell r="D100" t="str">
            <v>Mohamed AbdALNabi</v>
          </cell>
          <cell r="G100">
            <v>276619.86</v>
          </cell>
          <cell r="H100">
            <v>55323.972000000002</v>
          </cell>
          <cell r="I100">
            <v>27661.986000000001</v>
          </cell>
          <cell r="J100">
            <v>38726.780399999996</v>
          </cell>
          <cell r="K100">
            <v>232360.68239999996</v>
          </cell>
        </row>
        <row r="101">
          <cell r="A101">
            <v>10137</v>
          </cell>
          <cell r="B101" t="str">
            <v>Sofitel</v>
          </cell>
          <cell r="C101" t="str">
            <v>MOBCO</v>
          </cell>
          <cell r="D101" t="str">
            <v>Mohamed AbdALNabi</v>
          </cell>
          <cell r="I101">
            <v>0</v>
          </cell>
          <cell r="J101">
            <v>0</v>
          </cell>
          <cell r="K101">
            <v>0</v>
          </cell>
        </row>
        <row r="102">
          <cell r="A102">
            <v>10245</v>
          </cell>
          <cell r="B102" t="str">
            <v>Madeedah</v>
          </cell>
          <cell r="C102" t="str">
            <v>Madeedah Hospitals</v>
          </cell>
          <cell r="D102" t="str">
            <v>Mohamed AbdALNabi</v>
          </cell>
          <cell r="G102">
            <v>742003.34</v>
          </cell>
          <cell r="H102">
            <v>222601.00199999998</v>
          </cell>
          <cell r="I102">
            <v>37100.167000000001</v>
          </cell>
          <cell r="J102">
            <v>77910.350699999995</v>
          </cell>
          <cell r="K102">
            <v>560212.52169999992</v>
          </cell>
        </row>
        <row r="103">
          <cell r="A103">
            <v>10251</v>
          </cell>
          <cell r="B103" t="str">
            <v xml:space="preserve">Air Product Neom Green Hydrogen </v>
          </cell>
          <cell r="C103" t="str">
            <v>NESMA UNITED INDUSTRIES</v>
          </cell>
          <cell r="D103" t="str">
            <v>Mohamed AbdALNabi</v>
          </cell>
          <cell r="G103">
            <v>342770.33</v>
          </cell>
          <cell r="H103">
            <v>13505.151002000001</v>
          </cell>
          <cell r="I103">
            <v>17138.516500000002</v>
          </cell>
          <cell r="J103">
            <v>49389.7768497</v>
          </cell>
          <cell r="K103">
            <v>361516.43934769998</v>
          </cell>
        </row>
        <row r="104">
          <cell r="A104">
            <v>10240</v>
          </cell>
          <cell r="B104" t="str">
            <v>Takhasusi hub</v>
          </cell>
          <cell r="C104" t="str">
            <v xml:space="preserve">Amad Arabia Investment </v>
          </cell>
          <cell r="D104" t="str">
            <v>Mohamed AbdALNabi</v>
          </cell>
          <cell r="G104">
            <v>725587.5</v>
          </cell>
          <cell r="H104">
            <v>217676.25</v>
          </cell>
          <cell r="J104">
            <v>76186.6875</v>
          </cell>
          <cell r="K104">
            <v>584097.9375</v>
          </cell>
        </row>
        <row r="105">
          <cell r="A105">
            <v>10012</v>
          </cell>
          <cell r="B105" t="str">
            <v>KAP-02 BEC</v>
          </cell>
          <cell r="C105" t="str">
            <v>BEC</v>
          </cell>
          <cell r="D105" t="str">
            <v xml:space="preserve">Ibrahim Mahmoud 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</row>
        <row r="106">
          <cell r="A106">
            <v>10138</v>
          </cell>
          <cell r="B106" t="str">
            <v xml:space="preserve">KAP 4 BULLET PROOF </v>
          </cell>
          <cell r="C106" t="str">
            <v xml:space="preserve">Alarab </v>
          </cell>
          <cell r="D106" t="str">
            <v xml:space="preserve">Ibrahim Mahmoud 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</row>
        <row r="107">
          <cell r="A107">
            <v>10088</v>
          </cell>
          <cell r="B107" t="str">
            <v xml:space="preserve">Training Center Najarn &amp; Al Zabnah </v>
          </cell>
          <cell r="C107" t="str">
            <v>RTCC</v>
          </cell>
          <cell r="D107" t="str">
            <v xml:space="preserve">Ibrahim Mahmoud </v>
          </cell>
          <cell r="I107">
            <v>0</v>
          </cell>
          <cell r="J107">
            <v>0</v>
          </cell>
          <cell r="K107">
            <v>0</v>
          </cell>
        </row>
        <row r="108">
          <cell r="A108">
            <v>10088</v>
          </cell>
          <cell r="B108" t="str">
            <v>RRS</v>
          </cell>
          <cell r="C108" t="str">
            <v>RTCC</v>
          </cell>
          <cell r="D108" t="str">
            <v xml:space="preserve">Ibrahim Mahmoud </v>
          </cell>
          <cell r="G108">
            <v>348952</v>
          </cell>
          <cell r="I108">
            <v>0</v>
          </cell>
          <cell r="J108">
            <v>52342.799999999996</v>
          </cell>
          <cell r="K108">
            <v>401294.8</v>
          </cell>
        </row>
        <row r="109">
          <cell r="A109">
            <v>10256</v>
          </cell>
          <cell r="B109" t="str">
            <v>ELHAMRA ( 7 Project)</v>
          </cell>
          <cell r="C109" t="str">
            <v>SHAPOORJI PALLONJI MIDEAST</v>
          </cell>
          <cell r="D109" t="str">
            <v xml:space="preserve">Ibrahim Mahmoud </v>
          </cell>
          <cell r="G109">
            <v>3779614</v>
          </cell>
          <cell r="H109">
            <v>755922.8</v>
          </cell>
          <cell r="I109">
            <v>377961.4</v>
          </cell>
          <cell r="J109">
            <v>453553.68</v>
          </cell>
          <cell r="K109">
            <v>3099283.4800000004</v>
          </cell>
        </row>
        <row r="110">
          <cell r="A110">
            <v>10080</v>
          </cell>
          <cell r="B110" t="str">
            <v>Riyadh Metro (Armetal)</v>
          </cell>
          <cell r="C110" t="str">
            <v>Armetal</v>
          </cell>
          <cell r="D110" t="str">
            <v>Asharf Youns</v>
          </cell>
          <cell r="G110">
            <v>500000</v>
          </cell>
          <cell r="H110">
            <v>200000</v>
          </cell>
          <cell r="I110">
            <v>50000</v>
          </cell>
          <cell r="J110">
            <v>65000</v>
          </cell>
          <cell r="K110">
            <v>315000</v>
          </cell>
        </row>
        <row r="111">
          <cell r="A111">
            <v>10241</v>
          </cell>
          <cell r="B111" t="str">
            <v>New Care Medical Clinics Building</v>
          </cell>
          <cell r="C111" t="str">
            <v>ESSENCE OF STABILITY</v>
          </cell>
          <cell r="D111" t="str">
            <v>Asharf Youns</v>
          </cell>
          <cell r="G111">
            <v>90000</v>
          </cell>
          <cell r="H111">
            <v>0</v>
          </cell>
          <cell r="I111">
            <v>0</v>
          </cell>
          <cell r="J111">
            <v>13500</v>
          </cell>
          <cell r="K111">
            <v>103500</v>
          </cell>
        </row>
        <row r="112">
          <cell r="A112">
            <v>10219</v>
          </cell>
          <cell r="B112" t="str">
            <v>KAIG</v>
          </cell>
          <cell r="C112" t="str">
            <v xml:space="preserve">ZAID ALHUSSAIN </v>
          </cell>
          <cell r="D112" t="str">
            <v>Asharf Youns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</row>
        <row r="113">
          <cell r="A113">
            <v>10254</v>
          </cell>
          <cell r="B113" t="str">
            <v>AL mishraq project - saudico-Aluminum</v>
          </cell>
          <cell r="C113" t="str">
            <v>SAUDI CONSTRUCTIONEERS Ltd.</v>
          </cell>
          <cell r="D113" t="str">
            <v>Asharf Youns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</row>
        <row r="114">
          <cell r="A114">
            <v>10253</v>
          </cell>
          <cell r="B114" t="str">
            <v>AL mishraq project - saudico-Steel</v>
          </cell>
          <cell r="C114" t="str">
            <v>SAUDI CONSTRUCTIONEERS Ltd.</v>
          </cell>
          <cell r="D114" t="str">
            <v>Asharf Youns</v>
          </cell>
          <cell r="G114">
            <v>2494529.4840000002</v>
          </cell>
          <cell r="H114">
            <v>997811.79360000009</v>
          </cell>
          <cell r="I114">
            <v>249452.94840000002</v>
          </cell>
          <cell r="J114">
            <v>224507.65356000004</v>
          </cell>
          <cell r="K114">
            <v>1471772.3955600001</v>
          </cell>
        </row>
        <row r="115">
          <cell r="A115">
            <v>10234</v>
          </cell>
          <cell r="B115" t="str">
            <v>STC AQALAT SMART SQUARE PROJECT</v>
          </cell>
          <cell r="C115" t="str">
            <v>BEC</v>
          </cell>
          <cell r="D115" t="str">
            <v>Mohamed Hamza</v>
          </cell>
          <cell r="G115">
            <v>2977862</v>
          </cell>
          <cell r="H115">
            <v>744465.5</v>
          </cell>
          <cell r="I115">
            <v>297786.2</v>
          </cell>
          <cell r="J115">
            <v>335009.47499999998</v>
          </cell>
          <cell r="K115">
            <v>2270619.7749999999</v>
          </cell>
        </row>
        <row r="116">
          <cell r="A116" t="str">
            <v>Riyadh Avenue</v>
          </cell>
          <cell r="B116" t="str">
            <v>Riyadh Avenue</v>
          </cell>
          <cell r="C116" t="str">
            <v xml:space="preserve">NESMA </v>
          </cell>
          <cell r="D116" t="str">
            <v>Mohamed Hamza</v>
          </cell>
          <cell r="J116">
            <v>0</v>
          </cell>
          <cell r="K116">
            <v>0</v>
          </cell>
        </row>
        <row r="117">
          <cell r="A117">
            <v>10134</v>
          </cell>
          <cell r="B117" t="str">
            <v>BACS - RIYADH METRO</v>
          </cell>
          <cell r="C117" t="str">
            <v>BACS</v>
          </cell>
          <cell r="D117" t="str">
            <v>Mohamed Sadiq</v>
          </cell>
          <cell r="G117">
            <v>1716803</v>
          </cell>
          <cell r="H117">
            <v>515040.89999999997</v>
          </cell>
          <cell r="I117">
            <v>343360.60000000003</v>
          </cell>
          <cell r="J117">
            <v>180264.315</v>
          </cell>
          <cell r="K117">
            <v>1038665.8149999999</v>
          </cell>
        </row>
        <row r="118">
          <cell r="A118">
            <v>10259</v>
          </cell>
          <cell r="B118" t="str">
            <v>Shura Central Hotel 1 (HC1)</v>
          </cell>
          <cell r="C118" t="str">
            <v>Red Sea</v>
          </cell>
          <cell r="D118" t="str">
            <v>Mohamed Sadiq</v>
          </cell>
          <cell r="G118">
            <v>400784</v>
          </cell>
          <cell r="H118">
            <v>40078.400000000001</v>
          </cell>
          <cell r="I118">
            <v>4007.84</v>
          </cell>
          <cell r="J118">
            <v>54105.84</v>
          </cell>
          <cell r="K118">
            <v>410803.6</v>
          </cell>
        </row>
        <row r="119">
          <cell r="A119">
            <v>10263</v>
          </cell>
          <cell r="B119" t="str">
            <v>SINDALHA ISLAND Cluster 4</v>
          </cell>
          <cell r="C119" t="str">
            <v>BEC</v>
          </cell>
          <cell r="D119" t="str">
            <v>Mohamed Sadiq</v>
          </cell>
          <cell r="G119">
            <v>3843166</v>
          </cell>
          <cell r="H119">
            <v>1921583</v>
          </cell>
          <cell r="I119">
            <v>384316.60000000003</v>
          </cell>
          <cell r="J119">
            <v>288237.45</v>
          </cell>
          <cell r="K119">
            <v>1825503.8499999999</v>
          </cell>
        </row>
        <row r="120">
          <cell r="A120">
            <v>10262</v>
          </cell>
          <cell r="B120" t="str">
            <v>Amaala Projects Steel</v>
          </cell>
          <cell r="C120" t="str">
            <v>HASSAN ALLAM CONSTRUCTION</v>
          </cell>
          <cell r="D120" t="str">
            <v>Mohamed Emad</v>
          </cell>
          <cell r="G120">
            <v>2020000</v>
          </cell>
          <cell r="H120">
            <v>404000</v>
          </cell>
          <cell r="I120">
            <v>101000</v>
          </cell>
          <cell r="J120">
            <v>242400</v>
          </cell>
          <cell r="K120">
            <v>1757400</v>
          </cell>
        </row>
        <row r="121">
          <cell r="A121">
            <v>10214</v>
          </cell>
          <cell r="B121" t="str">
            <v xml:space="preserve">Dr. Suleiman AL-Habib Hospital-Jeddah </v>
          </cell>
          <cell r="C121" t="str">
            <v>Dr. Suleiman AL-Habib Hospital</v>
          </cell>
          <cell r="D121" t="str">
            <v xml:space="preserve">Radwan 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</row>
        <row r="122">
          <cell r="A122">
            <v>10239</v>
          </cell>
          <cell r="B122" t="str">
            <v>Al-Faqih Hospital</v>
          </cell>
          <cell r="C122" t="str">
            <v>Elkhereiji Commerce Contracting Co.</v>
          </cell>
          <cell r="D122" t="str">
            <v xml:space="preserve">Radwan </v>
          </cell>
          <cell r="G122">
            <v>993682.08357006079</v>
          </cell>
          <cell r="H122">
            <v>248420.5208925152</v>
          </cell>
          <cell r="I122">
            <v>99368.208357006079</v>
          </cell>
          <cell r="J122">
            <v>111789.23440163184</v>
          </cell>
          <cell r="K122">
            <v>757682.58872217138</v>
          </cell>
        </row>
        <row r="123">
          <cell r="A123">
            <v>10236</v>
          </cell>
          <cell r="B123" t="str">
            <v>MADINA SCHOOLS</v>
          </cell>
          <cell r="C123" t="str">
            <v>BEC- MOBCO</v>
          </cell>
          <cell r="D123" t="str">
            <v xml:space="preserve">Radwan </v>
          </cell>
          <cell r="G123">
            <v>508831.02561230795</v>
          </cell>
          <cell r="H123">
            <v>127207.75640307699</v>
          </cell>
          <cell r="I123">
            <v>0</v>
          </cell>
          <cell r="J123">
            <v>57243.490381384639</v>
          </cell>
          <cell r="K123">
            <v>438866.75959061558</v>
          </cell>
        </row>
        <row r="124">
          <cell r="A124">
            <v>10247</v>
          </cell>
          <cell r="B124" t="str">
            <v xml:space="preserve">MADINAH GATE </v>
          </cell>
          <cell r="C124" t="str">
            <v>Marco</v>
          </cell>
          <cell r="D124" t="str">
            <v xml:space="preserve">Radwan </v>
          </cell>
          <cell r="G124">
            <v>2747910.0609142855</v>
          </cell>
          <cell r="H124">
            <v>549582.01218285714</v>
          </cell>
          <cell r="I124">
            <v>274791.00609142857</v>
          </cell>
          <cell r="J124">
            <v>329749.20730971429</v>
          </cell>
          <cell r="K124">
            <v>2253286.2499497142</v>
          </cell>
        </row>
        <row r="125">
          <cell r="A125">
            <v>10225</v>
          </cell>
          <cell r="B125" t="str">
            <v>KAP 5</v>
          </cell>
          <cell r="C125" t="str">
            <v>BEC</v>
          </cell>
          <cell r="D125" t="str">
            <v xml:space="preserve">Radwan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</row>
        <row r="126">
          <cell r="A126">
            <v>10261</v>
          </cell>
          <cell r="B126" t="str">
            <v>IKEA MADINA</v>
          </cell>
          <cell r="C126" t="str">
            <v>YOUSSEF MARROUN CONT</v>
          </cell>
          <cell r="D126" t="str">
            <v xml:space="preserve">Radwan </v>
          </cell>
          <cell r="G126">
            <v>480000</v>
          </cell>
          <cell r="H126">
            <v>144000</v>
          </cell>
          <cell r="J126">
            <v>50400</v>
          </cell>
          <cell r="K126">
            <v>386400</v>
          </cell>
        </row>
        <row r="127">
          <cell r="A127">
            <v>10250</v>
          </cell>
          <cell r="B127" t="str">
            <v>Makarem El Madena Hotel</v>
          </cell>
          <cell r="C127" t="str">
            <v>Elkhereiji Commerce Contracting Co.</v>
          </cell>
          <cell r="D127" t="str">
            <v xml:space="preserve">Radwan 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</row>
        <row r="128">
          <cell r="A128">
            <v>10249</v>
          </cell>
          <cell r="B128" t="str">
            <v>Novotel Madinah Hotel</v>
          </cell>
          <cell r="C128" t="str">
            <v xml:space="preserve">Orient Construction Company </v>
          </cell>
          <cell r="D128" t="str">
            <v xml:space="preserve">Radwan </v>
          </cell>
          <cell r="G128">
            <v>1200000</v>
          </cell>
          <cell r="H128">
            <v>180000</v>
          </cell>
          <cell r="I128">
            <v>120000</v>
          </cell>
          <cell r="J128">
            <v>153000</v>
          </cell>
          <cell r="K128">
            <v>1053000</v>
          </cell>
        </row>
        <row r="129">
          <cell r="A129">
            <v>10139</v>
          </cell>
          <cell r="B129" t="str">
            <v>3E2 Station</v>
          </cell>
          <cell r="C129" t="str">
            <v>ANM</v>
          </cell>
          <cell r="D129" t="str">
            <v>Ibrahim ALRefai</v>
          </cell>
          <cell r="G129">
            <v>1455852.98346737</v>
          </cell>
          <cell r="H129">
            <v>85604.155427881356</v>
          </cell>
          <cell r="I129">
            <v>218377.94752010549</v>
          </cell>
          <cell r="J129">
            <v>214097.73974871141</v>
          </cell>
          <cell r="K129">
            <v>1365968.6202680948</v>
          </cell>
        </row>
        <row r="130">
          <cell r="A130">
            <v>10190</v>
          </cell>
          <cell r="B130" t="str">
            <v>KAFD-Sky Walk Link Bridge-S67</v>
          </cell>
          <cell r="C130" t="str">
            <v>BAYTUR</v>
          </cell>
          <cell r="D130" t="str">
            <v>Mohamed Zawwi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</row>
        <row r="131">
          <cell r="A131">
            <v>10097</v>
          </cell>
          <cell r="B131" t="str">
            <v xml:space="preserve">KAP2-A Riyadh </v>
          </cell>
          <cell r="C131" t="str">
            <v xml:space="preserve">Elseif </v>
          </cell>
          <cell r="D131" t="str">
            <v>Ismail Attia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A132">
            <v>10171</v>
          </cell>
          <cell r="B132" t="str">
            <v>SABIC HOSPITAL</v>
          </cell>
          <cell r="C132" t="str">
            <v>Alfawzan</v>
          </cell>
          <cell r="D132" t="str">
            <v>Ismail Attia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</row>
        <row r="133">
          <cell r="A133">
            <v>10233</v>
          </cell>
          <cell r="B133" t="str">
            <v>lamah tower</v>
          </cell>
          <cell r="C133" t="str">
            <v>Building Methods Contracting CO.</v>
          </cell>
          <cell r="D133" t="str">
            <v>Ismail Attia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</row>
        <row r="134">
          <cell r="A134">
            <v>10222</v>
          </cell>
          <cell r="B134" t="str">
            <v>Citc ALU Damam-Abha-Tabouk</v>
          </cell>
          <cell r="C134" t="str">
            <v xml:space="preserve">ALMOWATIN </v>
          </cell>
          <cell r="D134" t="str">
            <v>Ismail Attia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</row>
        <row r="135">
          <cell r="A135">
            <v>10230</v>
          </cell>
          <cell r="B135" t="str">
            <v>UNIVERSITY HOSPITAL-TABUK</v>
          </cell>
          <cell r="C135" t="str">
            <v>AL TAAFUF</v>
          </cell>
          <cell r="D135" t="str">
            <v>Ismail Attia</v>
          </cell>
          <cell r="G135">
            <v>590000</v>
          </cell>
          <cell r="H135">
            <v>0</v>
          </cell>
          <cell r="I135">
            <v>59000</v>
          </cell>
          <cell r="J135">
            <v>88500</v>
          </cell>
          <cell r="K135">
            <v>619500</v>
          </cell>
        </row>
        <row r="136">
          <cell r="A136" t="str">
            <v>Alianma Bank</v>
          </cell>
          <cell r="B136" t="str">
            <v>Alianma Bank</v>
          </cell>
          <cell r="C136" t="str">
            <v>ACC</v>
          </cell>
          <cell r="D136" t="str">
            <v>Ismail Attia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</row>
        <row r="137">
          <cell r="A137">
            <v>10179</v>
          </cell>
          <cell r="B137" t="str">
            <v>AL Hugayet Residential</v>
          </cell>
          <cell r="C137" t="str">
            <v>Abdel Hadi Al Hugayet Contracting</v>
          </cell>
          <cell r="D137" t="str">
            <v>Kareem Gamal</v>
          </cell>
          <cell r="G137">
            <v>551407.79</v>
          </cell>
          <cell r="H137">
            <v>0</v>
          </cell>
          <cell r="I137">
            <v>0</v>
          </cell>
          <cell r="J137">
            <v>82711.1685</v>
          </cell>
          <cell r="K137">
            <v>634118.95850000007</v>
          </cell>
        </row>
        <row r="138">
          <cell r="A138">
            <v>10183</v>
          </cell>
          <cell r="B138" t="str">
            <v xml:space="preserve">KFU PM </v>
          </cell>
          <cell r="C138" t="str">
            <v>Al Kefah</v>
          </cell>
          <cell r="D138" t="str">
            <v>Kareem Gamal</v>
          </cell>
          <cell r="G138">
            <v>400000</v>
          </cell>
          <cell r="H138">
            <v>121439.99999999999</v>
          </cell>
          <cell r="I138">
            <v>6072</v>
          </cell>
          <cell r="J138">
            <v>41784</v>
          </cell>
          <cell r="K138">
            <v>314272</v>
          </cell>
        </row>
        <row r="139">
          <cell r="A139">
            <v>10156</v>
          </cell>
          <cell r="B139" t="str">
            <v>C76</v>
          </cell>
          <cell r="C139" t="str">
            <v>Raziat</v>
          </cell>
          <cell r="D139" t="str">
            <v>Kareem Gamal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A140">
            <v>10147</v>
          </cell>
          <cell r="B140" t="str">
            <v xml:space="preserve">KFU Schools </v>
          </cell>
          <cell r="C140" t="str">
            <v xml:space="preserve">Azmeel </v>
          </cell>
          <cell r="D140" t="str">
            <v>Kareem Gamal</v>
          </cell>
          <cell r="G140">
            <v>403807</v>
          </cell>
          <cell r="H140">
            <v>0</v>
          </cell>
          <cell r="I140">
            <v>0</v>
          </cell>
          <cell r="J140">
            <v>60571.049999999996</v>
          </cell>
          <cell r="K140">
            <v>464378.05</v>
          </cell>
        </row>
        <row r="141">
          <cell r="A141">
            <v>10168</v>
          </cell>
          <cell r="B141" t="str">
            <v xml:space="preserve">ARAMCO MARTIME </v>
          </cell>
          <cell r="C141" t="str">
            <v>Alkhonini</v>
          </cell>
          <cell r="D141" t="str">
            <v>Kareem Gamal</v>
          </cell>
          <cell r="G141">
            <v>124831</v>
          </cell>
          <cell r="H141">
            <v>24966.2</v>
          </cell>
          <cell r="I141">
            <v>6241.55</v>
          </cell>
          <cell r="J141">
            <v>14979.72</v>
          </cell>
          <cell r="K141">
            <v>108602.97</v>
          </cell>
        </row>
        <row r="142">
          <cell r="A142">
            <v>10208</v>
          </cell>
          <cell r="B142" t="str">
            <v xml:space="preserve">WATER TRANSMISSION </v>
          </cell>
          <cell r="C142" t="str">
            <v>RTCC</v>
          </cell>
          <cell r="D142" t="str">
            <v>Kareem Gamal</v>
          </cell>
          <cell r="G142">
            <v>188814</v>
          </cell>
          <cell r="H142">
            <v>0</v>
          </cell>
          <cell r="I142">
            <v>0</v>
          </cell>
          <cell r="J142">
            <v>28322.1</v>
          </cell>
          <cell r="K142">
            <v>217136.1</v>
          </cell>
        </row>
        <row r="143">
          <cell r="A143" t="str">
            <v>KINGDOM GATE TOWER</v>
          </cell>
          <cell r="B143" t="str">
            <v>KINGDOM GATE TOWER</v>
          </cell>
          <cell r="D143" t="str">
            <v>Kareem Gamal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</row>
        <row r="144">
          <cell r="A144">
            <v>10248</v>
          </cell>
          <cell r="B144" t="str">
            <v>SINDALHA ISLAND Cluster 6</v>
          </cell>
          <cell r="C144" t="str">
            <v>BEC</v>
          </cell>
          <cell r="D144" t="str">
            <v>Amr Al Amari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</row>
        <row r="145">
          <cell r="A145">
            <v>10229</v>
          </cell>
          <cell r="B145" t="str">
            <v>KAFD-PARCEL NO.5.07 &amp; 5.08</v>
          </cell>
          <cell r="C145" t="str">
            <v>KAFD</v>
          </cell>
          <cell r="J145">
            <v>0</v>
          </cell>
          <cell r="K145">
            <v>0</v>
          </cell>
        </row>
        <row r="146">
          <cell r="A146">
            <v>10238</v>
          </cell>
          <cell r="B146" t="str">
            <v>Privet Villa E</v>
          </cell>
          <cell r="C146" t="str">
            <v>High Lines Decoration Company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</row>
        <row r="147">
          <cell r="A147">
            <v>10264</v>
          </cell>
          <cell r="B147" t="str">
            <v>SHURA HW-02</v>
          </cell>
          <cell r="C147" t="str">
            <v>RED SEA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</row>
        <row r="148">
          <cell r="A148">
            <v>10265</v>
          </cell>
          <cell r="B148" t="str">
            <v>SHURA HW-03</v>
          </cell>
          <cell r="C148" t="str">
            <v>RED SEA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</row>
        <row r="149">
          <cell r="A149">
            <v>10077</v>
          </cell>
          <cell r="B149" t="str">
            <v xml:space="preserve">KAP2-ALArab  </v>
          </cell>
          <cell r="C149" t="str">
            <v xml:space="preserve">Alarab </v>
          </cell>
          <cell r="D149" t="str">
            <v>Mohamed AbdALNabi</v>
          </cell>
          <cell r="G149">
            <v>190500.6</v>
          </cell>
          <cell r="H149">
            <v>38100.120000000003</v>
          </cell>
          <cell r="I149">
            <v>19050.060000000001</v>
          </cell>
          <cell r="J149">
            <v>26670.083999999999</v>
          </cell>
          <cell r="K149">
            <v>160020.50400000002</v>
          </cell>
        </row>
        <row r="150">
          <cell r="A150">
            <v>10137</v>
          </cell>
          <cell r="B150" t="str">
            <v>Sofitel</v>
          </cell>
          <cell r="C150" t="str">
            <v>MOBCO</v>
          </cell>
          <cell r="D150" t="str">
            <v>Mohamed AbdALNabi</v>
          </cell>
          <cell r="I150">
            <v>0</v>
          </cell>
          <cell r="J150">
            <v>0</v>
          </cell>
          <cell r="K150">
            <v>0</v>
          </cell>
        </row>
        <row r="151">
          <cell r="A151">
            <v>10245</v>
          </cell>
          <cell r="B151" t="str">
            <v>Madeedah</v>
          </cell>
          <cell r="C151" t="str">
            <v>Madeedah Hospitals</v>
          </cell>
          <cell r="D151" t="str">
            <v>Mohamed AbdALNabi</v>
          </cell>
          <cell r="G151">
            <v>804594.92999999993</v>
          </cell>
          <cell r="H151">
            <v>241378.47899999996</v>
          </cell>
          <cell r="I151">
            <v>40229.746500000001</v>
          </cell>
          <cell r="J151">
            <v>84482.467649999991</v>
          </cell>
          <cell r="K151">
            <v>607469.17215</v>
          </cell>
        </row>
        <row r="152">
          <cell r="A152">
            <v>10251</v>
          </cell>
          <cell r="B152" t="str">
            <v xml:space="preserve">Air Product Neom Green Hydrogen </v>
          </cell>
          <cell r="C152" t="str">
            <v>NESMA UNITED INDUSTRIES</v>
          </cell>
          <cell r="D152" t="str">
            <v>Mohamed AbdALNabi</v>
          </cell>
          <cell r="G152">
            <v>479878.46</v>
          </cell>
          <cell r="H152">
            <v>18907.211324</v>
          </cell>
          <cell r="I152">
            <v>23993.923000000003</v>
          </cell>
          <cell r="J152">
            <v>69145.687301400001</v>
          </cell>
          <cell r="K152">
            <v>506123.01297740004</v>
          </cell>
        </row>
        <row r="153">
          <cell r="A153">
            <v>10240</v>
          </cell>
          <cell r="B153" t="str">
            <v>Takhasusi hub</v>
          </cell>
          <cell r="C153" t="str">
            <v xml:space="preserve">Amad Arabia Investment </v>
          </cell>
          <cell r="D153" t="str">
            <v>Mohamed AbdALNabi</v>
          </cell>
          <cell r="G153">
            <v>1306057.5</v>
          </cell>
          <cell r="H153">
            <v>391817.25</v>
          </cell>
          <cell r="J153">
            <v>137136.03750000001</v>
          </cell>
          <cell r="K153">
            <v>1051376.2875000001</v>
          </cell>
        </row>
        <row r="154">
          <cell r="A154">
            <v>10012</v>
          </cell>
          <cell r="B154" t="str">
            <v>KAP-02 BEC</v>
          </cell>
          <cell r="C154" t="str">
            <v>BEC</v>
          </cell>
          <cell r="D154" t="str">
            <v xml:space="preserve">Ibrahim Mahmoud 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</row>
        <row r="155">
          <cell r="A155">
            <v>10138</v>
          </cell>
          <cell r="B155" t="str">
            <v xml:space="preserve">KAP 4 BULLET PROOF </v>
          </cell>
          <cell r="C155" t="str">
            <v xml:space="preserve">Alarab </v>
          </cell>
          <cell r="D155" t="str">
            <v xml:space="preserve">Ibrahim Mahmoud </v>
          </cell>
          <cell r="G155">
            <v>200000</v>
          </cell>
          <cell r="H155">
            <v>40000</v>
          </cell>
          <cell r="I155">
            <v>20000</v>
          </cell>
          <cell r="J155">
            <v>24000</v>
          </cell>
          <cell r="K155">
            <v>164000</v>
          </cell>
        </row>
        <row r="156">
          <cell r="A156">
            <v>10088</v>
          </cell>
          <cell r="B156" t="str">
            <v xml:space="preserve">Training Center Najarn &amp; Al Zabnah </v>
          </cell>
          <cell r="C156" t="str">
            <v>RTCC</v>
          </cell>
          <cell r="D156" t="str">
            <v xml:space="preserve">Ibrahim Mahmoud </v>
          </cell>
          <cell r="I156">
            <v>0</v>
          </cell>
          <cell r="J156">
            <v>0</v>
          </cell>
          <cell r="K156">
            <v>0</v>
          </cell>
        </row>
        <row r="157">
          <cell r="A157">
            <v>10088</v>
          </cell>
          <cell r="B157" t="str">
            <v>RRS</v>
          </cell>
          <cell r="C157" t="str">
            <v>RTCC</v>
          </cell>
          <cell r="D157" t="str">
            <v xml:space="preserve">Ibrahim Mahmoud </v>
          </cell>
          <cell r="G157">
            <v>284420</v>
          </cell>
          <cell r="I157">
            <v>0</v>
          </cell>
          <cell r="J157">
            <v>42663</v>
          </cell>
          <cell r="K157">
            <v>327083</v>
          </cell>
        </row>
        <row r="158">
          <cell r="A158">
            <v>10256</v>
          </cell>
          <cell r="B158" t="str">
            <v>ELHAMRA ( 7 Project)</v>
          </cell>
          <cell r="C158" t="str">
            <v>SHAPOORJI PALLONJI MIDEAST</v>
          </cell>
          <cell r="D158" t="str">
            <v xml:space="preserve">Ibrahim Mahmoud </v>
          </cell>
          <cell r="G158">
            <v>8053885</v>
          </cell>
          <cell r="H158">
            <v>1610777</v>
          </cell>
          <cell r="I158">
            <v>805388.5</v>
          </cell>
          <cell r="J158">
            <v>966466.2</v>
          </cell>
          <cell r="K158">
            <v>6604185.7000000002</v>
          </cell>
        </row>
        <row r="159">
          <cell r="A159">
            <v>10080</v>
          </cell>
          <cell r="B159" t="str">
            <v>Riyadh Metro (Armetal)</v>
          </cell>
          <cell r="C159" t="str">
            <v>Armetal</v>
          </cell>
          <cell r="D159" t="str">
            <v>Asharf Youns</v>
          </cell>
          <cell r="G159">
            <v>600000</v>
          </cell>
          <cell r="H159">
            <v>240000</v>
          </cell>
          <cell r="I159">
            <v>60000</v>
          </cell>
          <cell r="J159">
            <v>78000</v>
          </cell>
          <cell r="K159">
            <v>378000</v>
          </cell>
        </row>
        <row r="160">
          <cell r="A160">
            <v>10241</v>
          </cell>
          <cell r="B160" t="str">
            <v>New Care Medical Clinics Building</v>
          </cell>
          <cell r="C160" t="str">
            <v>ESSENCE OF STABILITY</v>
          </cell>
          <cell r="D160" t="str">
            <v>Asharf Youns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</row>
        <row r="161">
          <cell r="A161">
            <v>10219</v>
          </cell>
          <cell r="B161" t="str">
            <v>KAIG</v>
          </cell>
          <cell r="C161" t="str">
            <v xml:space="preserve">ZAID ALHUSSAIN </v>
          </cell>
          <cell r="D161" t="str">
            <v>Asharf Youns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</row>
        <row r="162">
          <cell r="A162">
            <v>10254</v>
          </cell>
          <cell r="B162" t="str">
            <v>AL mishraq project - saudico-Aluminum</v>
          </cell>
          <cell r="C162" t="str">
            <v>SAUDI CONSTRUCTIONEERS Ltd.</v>
          </cell>
          <cell r="D162" t="str">
            <v>Asharf Youns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</row>
        <row r="163">
          <cell r="A163">
            <v>10253</v>
          </cell>
          <cell r="B163" t="str">
            <v>AL mishraq project - saudico-Steel</v>
          </cell>
          <cell r="C163" t="str">
            <v>SAUDI CONSTRUCTIONEERS Ltd.</v>
          </cell>
          <cell r="D163" t="str">
            <v>Asharf Youns</v>
          </cell>
          <cell r="G163">
            <v>1247264.7420000001</v>
          </cell>
          <cell r="H163">
            <v>498905.89680000005</v>
          </cell>
          <cell r="I163">
            <v>124726.47420000001</v>
          </cell>
          <cell r="J163">
            <v>112253.82678000002</v>
          </cell>
          <cell r="K163">
            <v>735886.19778000005</v>
          </cell>
        </row>
        <row r="164">
          <cell r="A164">
            <v>10234</v>
          </cell>
          <cell r="B164" t="str">
            <v>STC AQALAT SMART SQUARE PROJECT</v>
          </cell>
          <cell r="C164" t="str">
            <v>BEC</v>
          </cell>
          <cell r="D164" t="str">
            <v>Mohamed Hamza</v>
          </cell>
          <cell r="G164">
            <v>3000000</v>
          </cell>
          <cell r="H164">
            <v>750000</v>
          </cell>
          <cell r="I164">
            <v>300000</v>
          </cell>
          <cell r="J164">
            <v>337500</v>
          </cell>
          <cell r="K164">
            <v>2287500</v>
          </cell>
        </row>
        <row r="165">
          <cell r="A165" t="str">
            <v>Riyadh Avenue</v>
          </cell>
          <cell r="B165" t="str">
            <v>Riyadh Avenue</v>
          </cell>
          <cell r="C165" t="str">
            <v xml:space="preserve">NESMA </v>
          </cell>
          <cell r="D165" t="str">
            <v>Mohamed Hamza</v>
          </cell>
          <cell r="J165">
            <v>0</v>
          </cell>
          <cell r="K165">
            <v>0</v>
          </cell>
        </row>
        <row r="166">
          <cell r="A166">
            <v>10134</v>
          </cell>
          <cell r="B166" t="str">
            <v>BACS - RIYADH METRO</v>
          </cell>
          <cell r="C166" t="str">
            <v>BACS</v>
          </cell>
          <cell r="D166" t="str">
            <v>Mohamed Sadiq</v>
          </cell>
          <cell r="G166">
            <v>1097201.95</v>
          </cell>
          <cell r="H166">
            <v>329160.58499999996</v>
          </cell>
          <cell r="I166">
            <v>219440.39</v>
          </cell>
          <cell r="J166">
            <v>115206.20474999999</v>
          </cell>
          <cell r="K166">
            <v>663807.17975000001</v>
          </cell>
        </row>
        <row r="167">
          <cell r="A167">
            <v>10259</v>
          </cell>
          <cell r="B167" t="str">
            <v>Shura Central Hotel 1 (HC1)</v>
          </cell>
          <cell r="C167" t="str">
            <v>Red Sea</v>
          </cell>
          <cell r="D167" t="str">
            <v>Mohamed Sadiq</v>
          </cell>
          <cell r="G167">
            <v>197752</v>
          </cell>
          <cell r="H167">
            <v>19775.2</v>
          </cell>
          <cell r="I167">
            <v>1977.5200000000002</v>
          </cell>
          <cell r="J167">
            <v>26696.519999999997</v>
          </cell>
          <cell r="K167">
            <v>202695.8</v>
          </cell>
        </row>
        <row r="168">
          <cell r="A168">
            <v>10263</v>
          </cell>
          <cell r="B168" t="str">
            <v>SINDALHA ISLAND Cluster 4</v>
          </cell>
          <cell r="C168" t="str">
            <v>BEC</v>
          </cell>
          <cell r="D168" t="str">
            <v>Mohamed Sadiq</v>
          </cell>
          <cell r="G168">
            <v>3000000</v>
          </cell>
          <cell r="H168">
            <v>1500000</v>
          </cell>
          <cell r="I168">
            <v>300000</v>
          </cell>
          <cell r="J168">
            <v>225000</v>
          </cell>
          <cell r="K168">
            <v>1425000</v>
          </cell>
        </row>
        <row r="169">
          <cell r="A169">
            <v>10262</v>
          </cell>
          <cell r="B169" t="str">
            <v>Amaala Projects Steel</v>
          </cell>
          <cell r="C169" t="str">
            <v>HASSAN ALLAM CONSTRUCTION</v>
          </cell>
          <cell r="D169" t="str">
            <v>Mohamed Emad</v>
          </cell>
          <cell r="G169">
            <v>4824000</v>
          </cell>
          <cell r="H169">
            <v>964800</v>
          </cell>
          <cell r="I169">
            <v>241200</v>
          </cell>
          <cell r="J169">
            <v>578880</v>
          </cell>
          <cell r="K169">
            <v>4196880</v>
          </cell>
        </row>
        <row r="170">
          <cell r="A170">
            <v>10214</v>
          </cell>
          <cell r="B170" t="str">
            <v xml:space="preserve">Dr. Suleiman AL-Habib Hospital-Jeddah </v>
          </cell>
          <cell r="C170" t="str">
            <v>Dr. Suleiman AL-Habib Hospital</v>
          </cell>
          <cell r="D170" t="str">
            <v xml:space="preserve">Radwan 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</row>
        <row r="171">
          <cell r="A171">
            <v>10239</v>
          </cell>
          <cell r="B171" t="str">
            <v>Al-Faqih Hospital</v>
          </cell>
          <cell r="C171" t="str">
            <v>Elkhereiji Commerce Contracting Co.</v>
          </cell>
          <cell r="D171" t="str">
            <v xml:space="preserve">Radwan </v>
          </cell>
          <cell r="G171">
            <v>1147051.5167682716</v>
          </cell>
          <cell r="H171">
            <v>286762.87919206789</v>
          </cell>
          <cell r="I171">
            <v>114705.15167682717</v>
          </cell>
          <cell r="J171">
            <v>129043.29563643054</v>
          </cell>
          <cell r="K171">
            <v>874626.78153580695</v>
          </cell>
        </row>
        <row r="172">
          <cell r="A172">
            <v>10236</v>
          </cell>
          <cell r="B172" t="str">
            <v>MADINA SCHOOLS</v>
          </cell>
          <cell r="C172" t="str">
            <v>BEC- MOBCO</v>
          </cell>
          <cell r="D172" t="str">
            <v xml:space="preserve">Radwan </v>
          </cell>
          <cell r="G172">
            <v>669514.50738461572</v>
          </cell>
          <cell r="H172">
            <v>167378.62684615393</v>
          </cell>
          <cell r="I172">
            <v>0</v>
          </cell>
          <cell r="J172">
            <v>75320.382080769268</v>
          </cell>
          <cell r="K172">
            <v>577456.26261923101</v>
          </cell>
        </row>
        <row r="173">
          <cell r="A173">
            <v>10247</v>
          </cell>
          <cell r="B173" t="str">
            <v xml:space="preserve">MADINAH GATE </v>
          </cell>
          <cell r="C173" t="str">
            <v>Marco</v>
          </cell>
          <cell r="D173" t="str">
            <v xml:space="preserve">Radwan </v>
          </cell>
          <cell r="G173">
            <v>2671579.2258888888</v>
          </cell>
          <cell r="H173">
            <v>534315.84517777781</v>
          </cell>
          <cell r="I173">
            <v>267157.92258888891</v>
          </cell>
          <cell r="J173">
            <v>320589.50710666669</v>
          </cell>
          <cell r="K173">
            <v>2190694.9652288891</v>
          </cell>
        </row>
        <row r="174">
          <cell r="A174">
            <v>10225</v>
          </cell>
          <cell r="B174" t="str">
            <v>KAP 5</v>
          </cell>
          <cell r="C174" t="str">
            <v>BEC</v>
          </cell>
          <cell r="D174" t="str">
            <v xml:space="preserve">Radwan 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</row>
        <row r="175">
          <cell r="A175">
            <v>10261</v>
          </cell>
          <cell r="B175" t="str">
            <v>IKEA MADINA</v>
          </cell>
          <cell r="C175" t="str">
            <v>YOUSSEF MARROUN CONT</v>
          </cell>
          <cell r="D175" t="str">
            <v xml:space="preserve">Radwan </v>
          </cell>
          <cell r="G175">
            <v>480000</v>
          </cell>
          <cell r="H175">
            <v>144000</v>
          </cell>
          <cell r="J175">
            <v>50400</v>
          </cell>
          <cell r="K175">
            <v>386400</v>
          </cell>
        </row>
        <row r="176">
          <cell r="A176">
            <v>10250</v>
          </cell>
          <cell r="B176" t="str">
            <v>Makarem El Madena Hotel</v>
          </cell>
          <cell r="C176" t="str">
            <v>Elkhereiji Commerce Contracting Co.</v>
          </cell>
          <cell r="D176" t="str">
            <v xml:space="preserve">Radwan </v>
          </cell>
          <cell r="G176">
            <v>700000</v>
          </cell>
          <cell r="H176">
            <v>140000</v>
          </cell>
          <cell r="I176">
            <v>70000</v>
          </cell>
          <cell r="J176">
            <v>84000</v>
          </cell>
          <cell r="K176">
            <v>574000</v>
          </cell>
        </row>
        <row r="177">
          <cell r="A177">
            <v>10249</v>
          </cell>
          <cell r="B177" t="str">
            <v>Novotel Madinah Hotel</v>
          </cell>
          <cell r="C177" t="str">
            <v xml:space="preserve">Orient Construction Company </v>
          </cell>
          <cell r="D177" t="str">
            <v xml:space="preserve">Radwan </v>
          </cell>
          <cell r="G177">
            <v>1260000</v>
          </cell>
          <cell r="H177">
            <v>189000</v>
          </cell>
          <cell r="I177">
            <v>126000</v>
          </cell>
          <cell r="J177">
            <v>160650</v>
          </cell>
          <cell r="K177">
            <v>1105650</v>
          </cell>
        </row>
        <row r="178">
          <cell r="A178">
            <v>10139</v>
          </cell>
          <cell r="B178" t="str">
            <v>3E2 Station</v>
          </cell>
          <cell r="C178" t="str">
            <v>ANM</v>
          </cell>
          <cell r="D178" t="str">
            <v>Ibrahim ALRefai</v>
          </cell>
          <cell r="G178">
            <v>1500000</v>
          </cell>
          <cell r="H178">
            <v>88200</v>
          </cell>
          <cell r="I178">
            <v>225000</v>
          </cell>
          <cell r="J178">
            <v>220590</v>
          </cell>
          <cell r="K178">
            <v>1407390</v>
          </cell>
        </row>
        <row r="179">
          <cell r="A179">
            <v>10190</v>
          </cell>
          <cell r="B179" t="str">
            <v>KAFD-Sky Walk Link Bridge-S67</v>
          </cell>
          <cell r="C179" t="str">
            <v>BAYTUR</v>
          </cell>
          <cell r="D179" t="str">
            <v>Mohamed Zawwi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</row>
        <row r="180">
          <cell r="A180">
            <v>10097</v>
          </cell>
          <cell r="B180" t="str">
            <v xml:space="preserve">KAP2-A Riyadh </v>
          </cell>
          <cell r="C180" t="str">
            <v xml:space="preserve">Elseif </v>
          </cell>
          <cell r="D180" t="str">
            <v>Ismail Attia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</row>
        <row r="181">
          <cell r="A181">
            <v>10171</v>
          </cell>
          <cell r="B181" t="str">
            <v>SABIC HOSPITAL</v>
          </cell>
          <cell r="C181" t="str">
            <v>Alfawzan</v>
          </cell>
          <cell r="D181" t="str">
            <v>Ismail Attia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</row>
        <row r="182">
          <cell r="A182">
            <v>10233</v>
          </cell>
          <cell r="B182" t="str">
            <v>lamah tower</v>
          </cell>
          <cell r="C182" t="str">
            <v>Building Methods Contracting CO.</v>
          </cell>
          <cell r="D182" t="str">
            <v>Ismail Attia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</row>
        <row r="183">
          <cell r="A183">
            <v>10222</v>
          </cell>
          <cell r="B183" t="str">
            <v>Citc ALU Damam-Abha-Tabouk</v>
          </cell>
          <cell r="C183" t="str">
            <v xml:space="preserve">ALMOWATIN </v>
          </cell>
          <cell r="D183" t="str">
            <v>Ismail Attia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</row>
        <row r="184">
          <cell r="A184">
            <v>10230</v>
          </cell>
          <cell r="B184" t="str">
            <v>UNIVERSITY HOSPITAL-TABUK</v>
          </cell>
          <cell r="C184" t="str">
            <v>AL TAAFUF</v>
          </cell>
          <cell r="D184" t="str">
            <v>Ismail Attia</v>
          </cell>
          <cell r="G184">
            <v>349600</v>
          </cell>
          <cell r="H184">
            <v>0</v>
          </cell>
          <cell r="I184">
            <v>34960</v>
          </cell>
          <cell r="J184">
            <v>52440</v>
          </cell>
          <cell r="K184">
            <v>367080</v>
          </cell>
        </row>
        <row r="185">
          <cell r="A185" t="str">
            <v>Alianma Bank</v>
          </cell>
          <cell r="B185" t="str">
            <v>Alianma Bank</v>
          </cell>
          <cell r="C185" t="str">
            <v>ACC</v>
          </cell>
          <cell r="D185" t="str">
            <v>Ismail Attia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</row>
        <row r="186">
          <cell r="A186">
            <v>10179</v>
          </cell>
          <cell r="B186" t="str">
            <v>AL Hugayet Residential</v>
          </cell>
          <cell r="C186" t="str">
            <v>Abdel Hadi Al Hugayet Contracting</v>
          </cell>
          <cell r="D186" t="str">
            <v>Kareem Gamal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</row>
        <row r="187">
          <cell r="A187">
            <v>10183</v>
          </cell>
          <cell r="B187" t="str">
            <v xml:space="preserve">KFU PM </v>
          </cell>
          <cell r="C187" t="str">
            <v>Al Kefah</v>
          </cell>
          <cell r="D187" t="str">
            <v>Kareem Gamal</v>
          </cell>
          <cell r="G187">
            <v>329130.34000000003</v>
          </cell>
          <cell r="H187">
            <v>99923.971224000008</v>
          </cell>
          <cell r="I187">
            <v>4996.1985612000008</v>
          </cell>
          <cell r="J187">
            <v>34380.955316400003</v>
          </cell>
          <cell r="K187">
            <v>258591.12553120003</v>
          </cell>
        </row>
        <row r="188">
          <cell r="A188">
            <v>10156</v>
          </cell>
          <cell r="B188" t="str">
            <v>C76</v>
          </cell>
          <cell r="C188" t="str">
            <v>Raziat</v>
          </cell>
          <cell r="D188" t="str">
            <v>Kareem Gamal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</row>
        <row r="189">
          <cell r="A189">
            <v>10147</v>
          </cell>
          <cell r="B189" t="str">
            <v xml:space="preserve">KFU Schools </v>
          </cell>
          <cell r="C189" t="str">
            <v xml:space="preserve">Azmeel </v>
          </cell>
          <cell r="D189" t="str">
            <v>Kareem Gamal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</row>
        <row r="190">
          <cell r="A190">
            <v>10168</v>
          </cell>
          <cell r="B190" t="str">
            <v xml:space="preserve">ARAMCO MARTIME </v>
          </cell>
          <cell r="C190" t="str">
            <v>Alkhonini</v>
          </cell>
          <cell r="D190" t="str">
            <v>Kareem Gamal</v>
          </cell>
          <cell r="G190">
            <v>101959.75</v>
          </cell>
          <cell r="H190">
            <v>20391.95</v>
          </cell>
          <cell r="I190">
            <v>5097.9875000000002</v>
          </cell>
          <cell r="J190">
            <v>12235.17</v>
          </cell>
          <cell r="K190">
            <v>88704.982499999998</v>
          </cell>
        </row>
        <row r="191">
          <cell r="A191">
            <v>10208</v>
          </cell>
          <cell r="B191" t="str">
            <v xml:space="preserve">WATER TRANSMISSION </v>
          </cell>
          <cell r="C191" t="str">
            <v>RTCC</v>
          </cell>
          <cell r="D191" t="str">
            <v>Kareem Gamal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</row>
        <row r="192">
          <cell r="A192" t="str">
            <v>KINGDOM GATE TOWER</v>
          </cell>
          <cell r="B192" t="str">
            <v>KINGDOM GATE TOWER</v>
          </cell>
          <cell r="D192" t="str">
            <v>Kareem Gamal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</row>
        <row r="193">
          <cell r="A193">
            <v>10248</v>
          </cell>
          <cell r="B193" t="str">
            <v>SINDALHA ISLAND Cluster 6</v>
          </cell>
          <cell r="C193" t="str">
            <v>BEC</v>
          </cell>
          <cell r="D193" t="str">
            <v>Amr Al Amari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</row>
        <row r="194">
          <cell r="A194">
            <v>10229</v>
          </cell>
          <cell r="B194" t="str">
            <v>KAFD-PARCEL NO.5.07 &amp; 5.08</v>
          </cell>
          <cell r="C194" t="str">
            <v>KAFD</v>
          </cell>
          <cell r="J194">
            <v>0</v>
          </cell>
          <cell r="K194">
            <v>0</v>
          </cell>
        </row>
        <row r="195">
          <cell r="A195">
            <v>10238</v>
          </cell>
          <cell r="B195" t="str">
            <v>Privet Villa E</v>
          </cell>
          <cell r="C195" t="str">
            <v>High Lines Decoration Company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</row>
        <row r="196">
          <cell r="A196">
            <v>10264</v>
          </cell>
          <cell r="B196" t="str">
            <v>SHURA HW-02</v>
          </cell>
          <cell r="C196" t="str">
            <v>RED SEA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</row>
        <row r="197">
          <cell r="A197">
            <v>10265</v>
          </cell>
          <cell r="B197" t="str">
            <v>SHURA HW-03</v>
          </cell>
          <cell r="C197" t="str">
            <v>RED SEA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</row>
        <row r="198">
          <cell r="A198">
            <v>10077</v>
          </cell>
          <cell r="B198" t="str">
            <v xml:space="preserve">KAP2-ALArab  </v>
          </cell>
          <cell r="C198" t="str">
            <v xml:space="preserve">Alarab </v>
          </cell>
          <cell r="D198" t="str">
            <v>Mohamed AbdALNabi</v>
          </cell>
          <cell r="G198">
            <v>153895.20000000001</v>
          </cell>
          <cell r="H198">
            <v>30779.040000000005</v>
          </cell>
          <cell r="I198">
            <v>15389.520000000002</v>
          </cell>
          <cell r="J198">
            <v>21545.328000000001</v>
          </cell>
          <cell r="K198">
            <v>129271.96799999999</v>
          </cell>
        </row>
        <row r="199">
          <cell r="A199">
            <v>10137</v>
          </cell>
          <cell r="B199" t="str">
            <v>Sofitel</v>
          </cell>
          <cell r="C199" t="str">
            <v>MOBCO</v>
          </cell>
          <cell r="D199" t="str">
            <v>Mohamed AbdALNabi</v>
          </cell>
          <cell r="I199">
            <v>0</v>
          </cell>
          <cell r="J199">
            <v>0</v>
          </cell>
          <cell r="K199">
            <v>0</v>
          </cell>
        </row>
        <row r="200">
          <cell r="A200">
            <v>10245</v>
          </cell>
          <cell r="B200" t="str">
            <v>Madeedah</v>
          </cell>
          <cell r="C200" t="str">
            <v>Madeedah Hospitals</v>
          </cell>
          <cell r="D200" t="str">
            <v>Mohamed AbdALNabi</v>
          </cell>
          <cell r="G200">
            <v>509558.8200000003</v>
          </cell>
          <cell r="H200">
            <v>152867.6460000001</v>
          </cell>
          <cell r="I200">
            <v>25477.941000000017</v>
          </cell>
          <cell r="J200">
            <v>53503.676100000033</v>
          </cell>
          <cell r="K200">
            <v>384716.90910000028</v>
          </cell>
        </row>
        <row r="201">
          <cell r="A201">
            <v>10251</v>
          </cell>
          <cell r="B201" t="str">
            <v xml:space="preserve">Air Product Neom Green Hydrogen </v>
          </cell>
          <cell r="C201" t="str">
            <v>NESMA UNITED INDUSTRIES</v>
          </cell>
          <cell r="D201" t="str">
            <v>Mohamed AbdALNabi</v>
          </cell>
          <cell r="G201">
            <v>342770.33</v>
          </cell>
          <cell r="H201">
            <v>13505.151002000001</v>
          </cell>
          <cell r="I201">
            <v>17138.516500000002</v>
          </cell>
          <cell r="J201">
            <v>49389.7768497</v>
          </cell>
          <cell r="K201">
            <v>361516.43934769998</v>
          </cell>
        </row>
        <row r="202">
          <cell r="A202">
            <v>10240</v>
          </cell>
          <cell r="B202" t="str">
            <v>Takhasusi hub</v>
          </cell>
          <cell r="C202" t="str">
            <v xml:space="preserve">Amad Arabia Investment </v>
          </cell>
          <cell r="D202" t="str">
            <v>Mohamed AbdALNabi</v>
          </cell>
          <cell r="G202">
            <v>2229535</v>
          </cell>
          <cell r="H202">
            <v>668860.5</v>
          </cell>
          <cell r="J202">
            <v>234101.17499999999</v>
          </cell>
          <cell r="K202">
            <v>1794775.675</v>
          </cell>
        </row>
        <row r="203">
          <cell r="A203">
            <v>10012</v>
          </cell>
          <cell r="B203" t="str">
            <v>KAP-02 BEC</v>
          </cell>
          <cell r="C203" t="str">
            <v>BEC</v>
          </cell>
          <cell r="D203" t="str">
            <v xml:space="preserve">Ibrahim Mahmoud 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</row>
        <row r="204">
          <cell r="A204">
            <v>10138</v>
          </cell>
          <cell r="B204" t="str">
            <v xml:space="preserve">KAP 4 BULLET PROOF </v>
          </cell>
          <cell r="C204" t="str">
            <v xml:space="preserve">Alarab </v>
          </cell>
          <cell r="D204" t="str">
            <v xml:space="preserve">Ibrahim Mahmoud 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</row>
        <row r="205">
          <cell r="A205">
            <v>10088</v>
          </cell>
          <cell r="B205" t="str">
            <v xml:space="preserve">Training Center Najarn &amp; Al Zabnah </v>
          </cell>
          <cell r="C205" t="str">
            <v>RTCC</v>
          </cell>
          <cell r="D205" t="str">
            <v xml:space="preserve">Ibrahim Mahmoud </v>
          </cell>
          <cell r="I205">
            <v>0</v>
          </cell>
          <cell r="J205">
            <v>0</v>
          </cell>
          <cell r="K205">
            <v>0</v>
          </cell>
        </row>
        <row r="206">
          <cell r="A206">
            <v>10088</v>
          </cell>
          <cell r="B206" t="str">
            <v>RRS</v>
          </cell>
          <cell r="C206" t="str">
            <v>RTCC</v>
          </cell>
          <cell r="D206" t="str">
            <v xml:space="preserve">Ibrahim Mahmoud </v>
          </cell>
          <cell r="I206">
            <v>0</v>
          </cell>
          <cell r="J206">
            <v>0</v>
          </cell>
          <cell r="K206">
            <v>0</v>
          </cell>
        </row>
        <row r="207">
          <cell r="A207">
            <v>10256</v>
          </cell>
          <cell r="B207" t="str">
            <v>ELHAMRA ( 7 Project)</v>
          </cell>
          <cell r="C207" t="str">
            <v>SHAPOORJI PALLONJI MIDEAST</v>
          </cell>
          <cell r="D207" t="str">
            <v xml:space="preserve">Ibrahim Mahmoud </v>
          </cell>
          <cell r="G207">
            <v>8509133</v>
          </cell>
          <cell r="H207">
            <v>1701826.6</v>
          </cell>
          <cell r="I207">
            <v>850913.3</v>
          </cell>
          <cell r="J207">
            <v>1021095.96</v>
          </cell>
          <cell r="K207">
            <v>6977489.0600000005</v>
          </cell>
        </row>
        <row r="208">
          <cell r="A208">
            <v>10080</v>
          </cell>
          <cell r="B208" t="str">
            <v>Riyadh Metro (Armetal)</v>
          </cell>
          <cell r="C208" t="str">
            <v>Armetal</v>
          </cell>
          <cell r="D208" t="str">
            <v>Asharf Youns</v>
          </cell>
          <cell r="G208">
            <v>600000</v>
          </cell>
          <cell r="H208">
            <v>240000</v>
          </cell>
          <cell r="I208">
            <v>60000</v>
          </cell>
          <cell r="J208">
            <v>78000</v>
          </cell>
          <cell r="K208">
            <v>378000</v>
          </cell>
        </row>
        <row r="209">
          <cell r="A209">
            <v>10241</v>
          </cell>
          <cell r="B209" t="str">
            <v>New Care Medical Clinics Building</v>
          </cell>
          <cell r="C209" t="str">
            <v>ESSENCE OF STABILITY</v>
          </cell>
          <cell r="D209" t="str">
            <v>Asharf Youns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</row>
        <row r="210">
          <cell r="A210">
            <v>10219</v>
          </cell>
          <cell r="B210" t="str">
            <v>KAIG</v>
          </cell>
          <cell r="C210" t="str">
            <v xml:space="preserve">ZAID ALHUSSAIN </v>
          </cell>
          <cell r="D210" t="str">
            <v>Asharf Youns</v>
          </cell>
          <cell r="G210">
            <v>1662828.6</v>
          </cell>
          <cell r="H210">
            <v>415707.15</v>
          </cell>
          <cell r="I210">
            <v>166282.86000000002</v>
          </cell>
          <cell r="J210">
            <v>187068.21750000003</v>
          </cell>
          <cell r="K210">
            <v>1267906.8075000001</v>
          </cell>
        </row>
        <row r="211">
          <cell r="A211">
            <v>10254</v>
          </cell>
          <cell r="B211" t="str">
            <v>AL mishraq project - saudico-Aluminum</v>
          </cell>
          <cell r="C211" t="str">
            <v>SAUDI CONSTRUCTIONEERS Ltd.</v>
          </cell>
          <cell r="D211" t="str">
            <v>Asharf Youns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>
            <v>10253</v>
          </cell>
          <cell r="B212" t="str">
            <v>AL mishraq project - saudico-Steel</v>
          </cell>
          <cell r="C212" t="str">
            <v>SAUDI CONSTRUCTIONEERS Ltd.</v>
          </cell>
          <cell r="D212" t="str">
            <v>Asharf Youns</v>
          </cell>
          <cell r="G212">
            <v>2494529.4840000002</v>
          </cell>
          <cell r="H212">
            <v>997811.79360000009</v>
          </cell>
          <cell r="I212">
            <v>249452.94840000002</v>
          </cell>
          <cell r="J212">
            <v>224507.65356000004</v>
          </cell>
          <cell r="K212">
            <v>1471772.3955600001</v>
          </cell>
        </row>
        <row r="213">
          <cell r="A213">
            <v>10234</v>
          </cell>
          <cell r="B213" t="str">
            <v>STC AQALAT SMART SQUARE PROJECT</v>
          </cell>
          <cell r="C213" t="str">
            <v>BEC</v>
          </cell>
          <cell r="D213" t="str">
            <v>Mohamed Hamza</v>
          </cell>
          <cell r="G213">
            <v>3300273.3100000024</v>
          </cell>
          <cell r="H213">
            <v>825068.3275000006</v>
          </cell>
          <cell r="I213">
            <v>330027.33100000024</v>
          </cell>
          <cell r="J213">
            <v>371280.74737500027</v>
          </cell>
          <cell r="K213">
            <v>2516458.3988750018</v>
          </cell>
        </row>
        <row r="214">
          <cell r="A214" t="str">
            <v>Riyadh Avenue</v>
          </cell>
          <cell r="B214" t="str">
            <v>Riyadh Avenue</v>
          </cell>
          <cell r="C214" t="str">
            <v xml:space="preserve">NESMA </v>
          </cell>
          <cell r="D214" t="str">
            <v>Mohamed Hamza</v>
          </cell>
          <cell r="J214">
            <v>0</v>
          </cell>
          <cell r="K214">
            <v>0</v>
          </cell>
        </row>
        <row r="215">
          <cell r="A215">
            <v>10134</v>
          </cell>
          <cell r="B215" t="str">
            <v>BACS - RIYADH METRO</v>
          </cell>
          <cell r="C215" t="str">
            <v>BACS</v>
          </cell>
          <cell r="D215" t="str">
            <v>Mohamed Sadiq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</row>
        <row r="216">
          <cell r="A216">
            <v>10259</v>
          </cell>
          <cell r="B216" t="str">
            <v>Shura Central Hotel 1 (HC1)</v>
          </cell>
          <cell r="C216" t="str">
            <v>Red Sea</v>
          </cell>
          <cell r="D216" t="str">
            <v>Mohamed Sadiq</v>
          </cell>
          <cell r="G216">
            <v>2964383</v>
          </cell>
          <cell r="H216">
            <v>296438.3</v>
          </cell>
          <cell r="I216">
            <v>29643.83</v>
          </cell>
          <cell r="J216">
            <v>400191.70500000002</v>
          </cell>
          <cell r="K216">
            <v>3038492.5750000002</v>
          </cell>
        </row>
        <row r="217">
          <cell r="A217">
            <v>10263</v>
          </cell>
          <cell r="B217" t="str">
            <v>SINDALHA ISLAND Cluster 4</v>
          </cell>
          <cell r="C217" t="str">
            <v>BEC</v>
          </cell>
          <cell r="D217" t="str">
            <v>Mohamed Sadiq</v>
          </cell>
          <cell r="G217">
            <v>3000000</v>
          </cell>
          <cell r="H217">
            <v>1500000</v>
          </cell>
          <cell r="I217">
            <v>300000</v>
          </cell>
          <cell r="J217">
            <v>225000</v>
          </cell>
          <cell r="K217">
            <v>1425000</v>
          </cell>
        </row>
        <row r="218">
          <cell r="A218">
            <v>10262</v>
          </cell>
          <cell r="B218" t="str">
            <v>Amaala Projects Steel</v>
          </cell>
          <cell r="C218" t="str">
            <v>HASSAN ALLAM CONSTRUCTION</v>
          </cell>
          <cell r="D218" t="str">
            <v>Mohamed Emad</v>
          </cell>
          <cell r="G218">
            <v>1273000</v>
          </cell>
          <cell r="H218">
            <v>254600</v>
          </cell>
          <cell r="I218">
            <v>63650</v>
          </cell>
          <cell r="J218">
            <v>152760</v>
          </cell>
          <cell r="K218">
            <v>1107510</v>
          </cell>
        </row>
        <row r="219">
          <cell r="A219">
            <v>10214</v>
          </cell>
          <cell r="B219" t="str">
            <v xml:space="preserve">Dr. Suleiman AL-Habib Hospital-Jeddah </v>
          </cell>
          <cell r="C219" t="str">
            <v>Dr. Suleiman AL-Habib Hospital</v>
          </cell>
          <cell r="D219" t="str">
            <v xml:space="preserve">Radwan 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</row>
        <row r="220">
          <cell r="A220">
            <v>10239</v>
          </cell>
          <cell r="B220" t="str">
            <v>Al-Faqih Hospital</v>
          </cell>
          <cell r="C220" t="str">
            <v>Elkhereiji Commerce Contracting Co.</v>
          </cell>
          <cell r="D220" t="str">
            <v xml:space="preserve">Radwan </v>
          </cell>
          <cell r="G220">
            <v>1358248.0369122187</v>
          </cell>
          <cell r="H220">
            <v>339562.00922805467</v>
          </cell>
          <cell r="I220">
            <v>135824.80369122187</v>
          </cell>
          <cell r="J220">
            <v>152802.9041526246</v>
          </cell>
          <cell r="K220">
            <v>1035664.1281455667</v>
          </cell>
        </row>
        <row r="221">
          <cell r="A221">
            <v>10236</v>
          </cell>
          <cell r="B221" t="str">
            <v>MADINA SCHOOLS</v>
          </cell>
          <cell r="C221" t="str">
            <v>BEC- MOBCO</v>
          </cell>
          <cell r="D221" t="str">
            <v xml:space="preserve">Radwan </v>
          </cell>
          <cell r="G221">
            <v>428489.28472615406</v>
          </cell>
          <cell r="H221">
            <v>107122.32118153851</v>
          </cell>
          <cell r="I221">
            <v>0</v>
          </cell>
          <cell r="J221">
            <v>48205.044531692329</v>
          </cell>
          <cell r="K221">
            <v>369572.00807630789</v>
          </cell>
        </row>
        <row r="222">
          <cell r="A222">
            <v>10247</v>
          </cell>
          <cell r="B222" t="str">
            <v xml:space="preserve">MADINAH GATE </v>
          </cell>
          <cell r="C222" t="str">
            <v>Marco</v>
          </cell>
          <cell r="D222" t="str">
            <v xml:space="preserve">Radwan </v>
          </cell>
          <cell r="G222">
            <v>3205895.0710666664</v>
          </cell>
          <cell r="H222">
            <v>641179.01421333337</v>
          </cell>
          <cell r="I222">
            <v>320589.50710666669</v>
          </cell>
          <cell r="J222">
            <v>384707.40852799994</v>
          </cell>
          <cell r="K222">
            <v>2628833.9582746662</v>
          </cell>
        </row>
        <row r="223">
          <cell r="A223">
            <v>10225</v>
          </cell>
          <cell r="B223" t="str">
            <v>KAP 5</v>
          </cell>
          <cell r="C223" t="str">
            <v>BEC</v>
          </cell>
          <cell r="D223" t="str">
            <v xml:space="preserve">Radwan 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</row>
        <row r="224">
          <cell r="A224">
            <v>10261</v>
          </cell>
          <cell r="B224" t="str">
            <v>IKEA MADINA</v>
          </cell>
          <cell r="C224" t="str">
            <v>YOUSSEF MARROUN CONT</v>
          </cell>
          <cell r="D224" t="str">
            <v xml:space="preserve">Radwan </v>
          </cell>
          <cell r="G224">
            <v>240000</v>
          </cell>
          <cell r="H224">
            <v>72000</v>
          </cell>
          <cell r="J224">
            <v>25200</v>
          </cell>
          <cell r="K224">
            <v>193200</v>
          </cell>
        </row>
        <row r="225">
          <cell r="A225">
            <v>10250</v>
          </cell>
          <cell r="B225" t="str">
            <v>Makarem El Madena Hotel</v>
          </cell>
          <cell r="C225" t="str">
            <v>Elkhereiji Commerce Contracting Co.</v>
          </cell>
          <cell r="D225" t="str">
            <v xml:space="preserve">Radwan </v>
          </cell>
          <cell r="G225">
            <v>880000</v>
          </cell>
          <cell r="H225">
            <v>176000</v>
          </cell>
          <cell r="I225">
            <v>88000</v>
          </cell>
          <cell r="J225">
            <v>105600</v>
          </cell>
          <cell r="K225">
            <v>721600</v>
          </cell>
        </row>
        <row r="226">
          <cell r="A226">
            <v>10249</v>
          </cell>
          <cell r="B226" t="str">
            <v>Novotel Madinah Hotel</v>
          </cell>
          <cell r="C226" t="str">
            <v xml:space="preserve">Orient Construction Company </v>
          </cell>
          <cell r="D226" t="str">
            <v xml:space="preserve">Radwan </v>
          </cell>
          <cell r="G226">
            <v>1300000</v>
          </cell>
          <cell r="H226">
            <v>195000</v>
          </cell>
          <cell r="I226">
            <v>130000</v>
          </cell>
          <cell r="J226">
            <v>165750</v>
          </cell>
          <cell r="K226">
            <v>1140750</v>
          </cell>
        </row>
        <row r="227">
          <cell r="A227">
            <v>10139</v>
          </cell>
          <cell r="B227" t="str">
            <v>3E2 Station</v>
          </cell>
          <cell r="C227" t="str">
            <v>ANM</v>
          </cell>
          <cell r="D227" t="str">
            <v>Ibrahim ALRefai</v>
          </cell>
          <cell r="G227">
            <v>1600000</v>
          </cell>
          <cell r="H227">
            <v>94080</v>
          </cell>
          <cell r="I227">
            <v>240000</v>
          </cell>
          <cell r="J227">
            <v>235296</v>
          </cell>
          <cell r="K227">
            <v>1501216</v>
          </cell>
        </row>
        <row r="228">
          <cell r="A228">
            <v>10190</v>
          </cell>
          <cell r="B228" t="str">
            <v>KAFD-Sky Walk Link Bridge-S67</v>
          </cell>
          <cell r="C228" t="str">
            <v>BAYTUR</v>
          </cell>
          <cell r="D228" t="str">
            <v>Mohamed Zawwi</v>
          </cell>
          <cell r="G228">
            <v>200000</v>
          </cell>
          <cell r="H228">
            <v>20000</v>
          </cell>
          <cell r="I228">
            <v>20000</v>
          </cell>
          <cell r="J228">
            <v>27000</v>
          </cell>
          <cell r="K228">
            <v>187000</v>
          </cell>
        </row>
        <row r="229">
          <cell r="A229">
            <v>10097</v>
          </cell>
          <cell r="B229" t="str">
            <v xml:space="preserve">KAP2-A Riyadh </v>
          </cell>
          <cell r="C229" t="str">
            <v xml:space="preserve">Elseif </v>
          </cell>
          <cell r="D229" t="str">
            <v>Ismail Attia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</row>
        <row r="230">
          <cell r="A230">
            <v>10171</v>
          </cell>
          <cell r="B230" t="str">
            <v>SABIC HOSPITAL</v>
          </cell>
          <cell r="C230" t="str">
            <v>Alfawzan</v>
          </cell>
          <cell r="D230" t="str">
            <v>Ismail Attia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</row>
        <row r="231">
          <cell r="A231">
            <v>10233</v>
          </cell>
          <cell r="B231" t="str">
            <v>lamah tower</v>
          </cell>
          <cell r="C231" t="str">
            <v>Building Methods Contracting CO.</v>
          </cell>
          <cell r="D231" t="str">
            <v>Ismail Attia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</row>
        <row r="232">
          <cell r="A232">
            <v>10222</v>
          </cell>
          <cell r="B232" t="str">
            <v>Citc ALU Damam-Abha-Tabouk</v>
          </cell>
          <cell r="C232" t="str">
            <v xml:space="preserve">ALMOWATIN </v>
          </cell>
          <cell r="D232" t="str">
            <v>Ismail Attia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</row>
        <row r="233">
          <cell r="A233">
            <v>10230</v>
          </cell>
          <cell r="B233" t="str">
            <v>UNIVERSITY HOSPITAL-TABUK</v>
          </cell>
          <cell r="C233" t="str">
            <v>AL TAAFUF</v>
          </cell>
          <cell r="D233" t="str">
            <v>Ismail Attia</v>
          </cell>
          <cell r="G233">
            <v>376545.60000000009</v>
          </cell>
          <cell r="H233">
            <v>0</v>
          </cell>
          <cell r="I233">
            <v>37654.560000000012</v>
          </cell>
          <cell r="J233">
            <v>56481.840000000011</v>
          </cell>
          <cell r="K233">
            <v>395372.88000000012</v>
          </cell>
        </row>
        <row r="234">
          <cell r="A234" t="str">
            <v>Alianma Bank</v>
          </cell>
          <cell r="B234" t="str">
            <v>Alianma Bank</v>
          </cell>
          <cell r="C234" t="str">
            <v>ACC</v>
          </cell>
          <cell r="D234" t="str">
            <v>Ismail Attia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</row>
        <row r="235">
          <cell r="A235">
            <v>10179</v>
          </cell>
          <cell r="B235" t="str">
            <v>AL Hugayet Residential</v>
          </cell>
          <cell r="C235" t="str">
            <v>Abdel Hadi Al Hugayet Contracting</v>
          </cell>
          <cell r="D235" t="str">
            <v>Kareem Gamal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</row>
        <row r="236">
          <cell r="A236">
            <v>10183</v>
          </cell>
          <cell r="B236" t="str">
            <v xml:space="preserve">KFU PM </v>
          </cell>
          <cell r="C236" t="str">
            <v>Al Kefah</v>
          </cell>
          <cell r="D236" t="str">
            <v>Kareem Gamal</v>
          </cell>
          <cell r="G236">
            <v>500623.76</v>
          </cell>
          <cell r="H236">
            <v>151989.373536</v>
          </cell>
          <cell r="I236">
            <v>7599.4686768000001</v>
          </cell>
          <cell r="J236">
            <v>52295.157969599997</v>
          </cell>
          <cell r="K236">
            <v>393330.07575679995</v>
          </cell>
        </row>
        <row r="237">
          <cell r="A237">
            <v>10156</v>
          </cell>
          <cell r="B237" t="str">
            <v>C76</v>
          </cell>
          <cell r="C237" t="str">
            <v>Raziat</v>
          </cell>
          <cell r="D237" t="str">
            <v>Kareem Gamal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</row>
        <row r="238">
          <cell r="A238">
            <v>10147</v>
          </cell>
          <cell r="B238" t="str">
            <v xml:space="preserve">KFU Schools </v>
          </cell>
          <cell r="C238" t="str">
            <v xml:space="preserve">Azmeel </v>
          </cell>
          <cell r="D238" t="str">
            <v>Kareem Gamal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</row>
        <row r="239">
          <cell r="A239">
            <v>10168</v>
          </cell>
          <cell r="B239" t="str">
            <v xml:space="preserve">ARAMCO MARTIME </v>
          </cell>
          <cell r="C239" t="str">
            <v>Alkhonini</v>
          </cell>
          <cell r="D239" t="str">
            <v>Kareem Gamal</v>
          </cell>
          <cell r="G239">
            <v>100000</v>
          </cell>
          <cell r="H239">
            <v>20000</v>
          </cell>
          <cell r="I239">
            <v>5000</v>
          </cell>
          <cell r="J239">
            <v>12000</v>
          </cell>
          <cell r="K239">
            <v>87000</v>
          </cell>
        </row>
        <row r="240">
          <cell r="A240">
            <v>10208</v>
          </cell>
          <cell r="B240" t="str">
            <v xml:space="preserve">WATER TRANSMISSION </v>
          </cell>
          <cell r="C240" t="str">
            <v>RTCC</v>
          </cell>
          <cell r="D240" t="str">
            <v>Kareem Gamal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</row>
        <row r="241">
          <cell r="A241" t="str">
            <v>KINGDOM GATE TOWER</v>
          </cell>
          <cell r="B241" t="str">
            <v>KINGDOM GATE TOWER</v>
          </cell>
          <cell r="D241" t="str">
            <v>Kareem Gamal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</row>
        <row r="242">
          <cell r="A242">
            <v>10248</v>
          </cell>
          <cell r="B242" t="str">
            <v>SINDALHA ISLAND Cluster 6</v>
          </cell>
          <cell r="C242" t="str">
            <v>BEC</v>
          </cell>
          <cell r="D242" t="str">
            <v>Amr Al Amari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</row>
        <row r="243">
          <cell r="A243">
            <v>10229</v>
          </cell>
          <cell r="B243" t="str">
            <v>KAFD-PARCEL NO.5.07 &amp; 5.08</v>
          </cell>
          <cell r="C243" t="str">
            <v>KAFD</v>
          </cell>
          <cell r="J243">
            <v>0</v>
          </cell>
          <cell r="K243">
            <v>0</v>
          </cell>
        </row>
        <row r="244">
          <cell r="A244">
            <v>10238</v>
          </cell>
          <cell r="B244" t="str">
            <v>Privet Villa E</v>
          </cell>
          <cell r="C244" t="str">
            <v>High Lines Decoration Company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</row>
        <row r="245">
          <cell r="A245">
            <v>10264</v>
          </cell>
          <cell r="B245" t="str">
            <v>SHURA HW-02</v>
          </cell>
          <cell r="C245" t="str">
            <v>RED SEA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</row>
        <row r="246">
          <cell r="A246">
            <v>10265</v>
          </cell>
          <cell r="B246" t="str">
            <v>SHURA HW-03</v>
          </cell>
          <cell r="C246" t="str">
            <v>RED SEA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</row>
        <row r="247">
          <cell r="A247">
            <v>10077</v>
          </cell>
          <cell r="B247" t="str">
            <v xml:space="preserve">KAP2-ALArab  </v>
          </cell>
          <cell r="C247" t="str">
            <v xml:space="preserve">Alarab </v>
          </cell>
          <cell r="D247" t="str">
            <v>Mohamed AbdALNabi</v>
          </cell>
          <cell r="G247">
            <v>190500.6</v>
          </cell>
          <cell r="H247">
            <v>38100.120000000003</v>
          </cell>
          <cell r="I247">
            <v>19050.060000000001</v>
          </cell>
          <cell r="J247">
            <v>26670.083999999999</v>
          </cell>
          <cell r="K247">
            <v>160020.50400000002</v>
          </cell>
        </row>
        <row r="248">
          <cell r="A248">
            <v>10137</v>
          </cell>
          <cell r="B248" t="str">
            <v>Sofitel</v>
          </cell>
          <cell r="C248" t="str">
            <v>MOBCO</v>
          </cell>
          <cell r="D248" t="str">
            <v>Mohamed AbdALNabi</v>
          </cell>
          <cell r="I248">
            <v>0</v>
          </cell>
          <cell r="J248">
            <v>0</v>
          </cell>
          <cell r="K248">
            <v>0</v>
          </cell>
        </row>
        <row r="249">
          <cell r="A249">
            <v>10245</v>
          </cell>
          <cell r="B249" t="str">
            <v>Madeedah</v>
          </cell>
          <cell r="C249" t="str">
            <v>Madeedah Hospitals</v>
          </cell>
          <cell r="D249" t="str">
            <v>Mohamed AbdALNabi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</row>
        <row r="250">
          <cell r="A250">
            <v>10251</v>
          </cell>
          <cell r="B250" t="str">
            <v xml:space="preserve">Air Product Neom Green Hydrogen </v>
          </cell>
          <cell r="C250" t="str">
            <v>NESMA UNITED INDUSTRIES</v>
          </cell>
          <cell r="D250" t="str">
            <v>Mohamed AbdALNabi</v>
          </cell>
          <cell r="G250">
            <v>205662.18</v>
          </cell>
          <cell r="H250">
            <v>8103.0898919999991</v>
          </cell>
          <cell r="I250">
            <v>10283.109</v>
          </cell>
          <cell r="J250">
            <v>29633.863516199999</v>
          </cell>
          <cell r="K250">
            <v>216909.84462420002</v>
          </cell>
        </row>
        <row r="251">
          <cell r="A251">
            <v>10240</v>
          </cell>
          <cell r="B251" t="str">
            <v>Takhasusi hub</v>
          </cell>
          <cell r="C251" t="str">
            <v xml:space="preserve">Amad Arabia Investment </v>
          </cell>
          <cell r="D251" t="str">
            <v>Mohamed AbdALNabi</v>
          </cell>
          <cell r="G251">
            <v>2039565</v>
          </cell>
          <cell r="H251">
            <v>611869.5</v>
          </cell>
          <cell r="J251">
            <v>214154.32499999998</v>
          </cell>
          <cell r="K251">
            <v>1641849.825</v>
          </cell>
        </row>
        <row r="252">
          <cell r="A252">
            <v>10012</v>
          </cell>
          <cell r="B252" t="str">
            <v>KAP-02 BEC</v>
          </cell>
          <cell r="C252" t="str">
            <v>BEC</v>
          </cell>
          <cell r="D252" t="str">
            <v xml:space="preserve">Ibrahim Mahmoud </v>
          </cell>
          <cell r="G252">
            <v>311000</v>
          </cell>
          <cell r="H252">
            <v>0</v>
          </cell>
          <cell r="I252">
            <v>31100</v>
          </cell>
          <cell r="J252">
            <v>46650</v>
          </cell>
          <cell r="K252">
            <v>326550</v>
          </cell>
        </row>
        <row r="253">
          <cell r="A253">
            <v>10138</v>
          </cell>
          <cell r="B253" t="str">
            <v xml:space="preserve">KAP 4 BULLET PROOF </v>
          </cell>
          <cell r="C253" t="str">
            <v xml:space="preserve">Alarab </v>
          </cell>
          <cell r="D253" t="str">
            <v xml:space="preserve">Ibrahim Mahmoud </v>
          </cell>
          <cell r="G253">
            <v>460831.70999999996</v>
          </cell>
          <cell r="H253">
            <v>92166.342000000004</v>
          </cell>
          <cell r="I253">
            <v>46083.171000000002</v>
          </cell>
          <cell r="J253">
            <v>55299.805199999995</v>
          </cell>
          <cell r="K253">
            <v>377882.00219999993</v>
          </cell>
        </row>
        <row r="254">
          <cell r="A254">
            <v>10088</v>
          </cell>
          <cell r="B254" t="str">
            <v xml:space="preserve">Training Center Najarn &amp; Al Zabnah </v>
          </cell>
          <cell r="C254" t="str">
            <v>RTCC</v>
          </cell>
          <cell r="D254" t="str">
            <v xml:space="preserve">Ibrahim Mahmoud </v>
          </cell>
          <cell r="I254">
            <v>0</v>
          </cell>
          <cell r="J254">
            <v>0</v>
          </cell>
          <cell r="K254">
            <v>0</v>
          </cell>
        </row>
        <row r="255">
          <cell r="A255">
            <v>10088</v>
          </cell>
          <cell r="B255" t="str">
            <v>RRS</v>
          </cell>
          <cell r="C255" t="str">
            <v>RTCC</v>
          </cell>
          <cell r="D255" t="str">
            <v xml:space="preserve">Ibrahim Mahmoud </v>
          </cell>
          <cell r="I255">
            <v>0</v>
          </cell>
          <cell r="J255">
            <v>0</v>
          </cell>
          <cell r="K255">
            <v>0</v>
          </cell>
        </row>
        <row r="256">
          <cell r="A256">
            <v>10256</v>
          </cell>
          <cell r="B256" t="str">
            <v>ELHAMRA ( 7 Project)</v>
          </cell>
          <cell r="C256" t="str">
            <v>SHAPOORJI PALLONJI MIDEAST</v>
          </cell>
          <cell r="D256" t="str">
            <v xml:space="preserve">Ibrahim Mahmoud </v>
          </cell>
          <cell r="G256">
            <v>8689983</v>
          </cell>
          <cell r="H256">
            <v>1737996.6</v>
          </cell>
          <cell r="I256">
            <v>868998.3</v>
          </cell>
          <cell r="J256">
            <v>1042797.96</v>
          </cell>
          <cell r="K256">
            <v>7125786.0600000005</v>
          </cell>
        </row>
        <row r="257">
          <cell r="A257">
            <v>10080</v>
          </cell>
          <cell r="B257" t="str">
            <v>Riyadh Metro (Armetal)</v>
          </cell>
          <cell r="C257" t="str">
            <v>Armetal</v>
          </cell>
          <cell r="D257" t="str">
            <v>Asharf Youns</v>
          </cell>
          <cell r="G257">
            <v>600000</v>
          </cell>
          <cell r="H257">
            <v>240000</v>
          </cell>
          <cell r="I257">
            <v>60000</v>
          </cell>
          <cell r="J257">
            <v>78000</v>
          </cell>
          <cell r="K257">
            <v>378000</v>
          </cell>
        </row>
        <row r="258">
          <cell r="A258">
            <v>10241</v>
          </cell>
          <cell r="B258" t="str">
            <v>New Care Medical Clinics Building</v>
          </cell>
          <cell r="C258" t="str">
            <v>ESSENCE OF STABILITY</v>
          </cell>
          <cell r="D258" t="str">
            <v>Asharf Youns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</row>
        <row r="259">
          <cell r="A259">
            <v>10219</v>
          </cell>
          <cell r="B259" t="str">
            <v>KAIG</v>
          </cell>
          <cell r="C259" t="str">
            <v xml:space="preserve">ZAID ALHUSSAIN </v>
          </cell>
          <cell r="D259" t="str">
            <v>Asharf Youns</v>
          </cell>
          <cell r="G259">
            <v>831414.3</v>
          </cell>
          <cell r="H259">
            <v>207853.57500000001</v>
          </cell>
          <cell r="I259">
            <v>83141.430000000008</v>
          </cell>
          <cell r="J259">
            <v>93534.108750000014</v>
          </cell>
          <cell r="K259">
            <v>633953.40375000006</v>
          </cell>
        </row>
        <row r="260">
          <cell r="A260">
            <v>10254</v>
          </cell>
          <cell r="B260" t="str">
            <v>AL mishraq project - saudico-Aluminum</v>
          </cell>
          <cell r="C260" t="str">
            <v>SAUDI CONSTRUCTIONEERS Ltd.</v>
          </cell>
          <cell r="D260" t="str">
            <v>Asharf Youns</v>
          </cell>
          <cell r="G260">
            <v>1292078.6370000001</v>
          </cell>
          <cell r="H260">
            <v>258415.72740000003</v>
          </cell>
          <cell r="I260">
            <v>129207.86370000002</v>
          </cell>
          <cell r="J260">
            <v>155049.43644000002</v>
          </cell>
          <cell r="K260">
            <v>1059504.4823400001</v>
          </cell>
        </row>
        <row r="261">
          <cell r="A261">
            <v>10253</v>
          </cell>
          <cell r="B261" t="str">
            <v>AL mishraq project - saudico-Steel</v>
          </cell>
          <cell r="C261" t="str">
            <v>SAUDI CONSTRUCTIONEERS Ltd.</v>
          </cell>
          <cell r="D261" t="str">
            <v>Asharf Youns</v>
          </cell>
          <cell r="G261">
            <v>1247264.7420000001</v>
          </cell>
          <cell r="H261">
            <v>498905.89680000005</v>
          </cell>
          <cell r="I261">
            <v>124726.47420000001</v>
          </cell>
          <cell r="J261">
            <v>112253.82678000002</v>
          </cell>
          <cell r="K261">
            <v>735886.19778000005</v>
          </cell>
        </row>
        <row r="262">
          <cell r="A262">
            <v>10234</v>
          </cell>
          <cell r="B262" t="str">
            <v>STC AQALAT SMART SQUARE PROJECT</v>
          </cell>
          <cell r="C262" t="str">
            <v>BEC</v>
          </cell>
          <cell r="D262" t="str">
            <v>Mohamed Hamza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</row>
        <row r="263">
          <cell r="A263" t="str">
            <v>Riyadh Avenue</v>
          </cell>
          <cell r="B263" t="str">
            <v>Riyadh Avenue</v>
          </cell>
          <cell r="C263" t="str">
            <v xml:space="preserve">NESMA </v>
          </cell>
          <cell r="D263" t="str">
            <v>Mohamed Hamza</v>
          </cell>
          <cell r="G263">
            <v>1350000</v>
          </cell>
          <cell r="J263">
            <v>202500</v>
          </cell>
          <cell r="K263">
            <v>1552500</v>
          </cell>
        </row>
        <row r="264">
          <cell r="A264">
            <v>10134</v>
          </cell>
          <cell r="B264" t="str">
            <v>BACS - RIYADH METRO</v>
          </cell>
          <cell r="C264" t="str">
            <v>BACS</v>
          </cell>
          <cell r="D264" t="str">
            <v>Mohamed Sadiq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</row>
        <row r="265">
          <cell r="A265">
            <v>10259</v>
          </cell>
          <cell r="B265" t="str">
            <v>Shura Central Hotel 1 (HC1)</v>
          </cell>
          <cell r="C265" t="str">
            <v>Red Sea</v>
          </cell>
          <cell r="D265" t="str">
            <v>Mohamed Sadiq</v>
          </cell>
          <cell r="G265">
            <v>3670431</v>
          </cell>
          <cell r="H265">
            <v>367043.10000000003</v>
          </cell>
          <cell r="I265">
            <v>36704.310000000005</v>
          </cell>
          <cell r="J265">
            <v>495508.18499999994</v>
          </cell>
          <cell r="K265">
            <v>3762191.7749999999</v>
          </cell>
        </row>
        <row r="266">
          <cell r="A266">
            <v>10263</v>
          </cell>
          <cell r="B266" t="str">
            <v>SINDALHA ISLAND Cluster 4</v>
          </cell>
          <cell r="C266" t="str">
            <v>BEC</v>
          </cell>
          <cell r="D266" t="str">
            <v>Mohamed Sadiq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</row>
        <row r="267">
          <cell r="A267">
            <v>10262</v>
          </cell>
          <cell r="B267" t="str">
            <v>Amaala Projects Steel</v>
          </cell>
          <cell r="C267" t="str">
            <v>HASSAN ALLAM CONSTRUCTION</v>
          </cell>
          <cell r="D267" t="str">
            <v>Mohamed Emad</v>
          </cell>
          <cell r="G267">
            <v>2000000</v>
          </cell>
          <cell r="H267">
            <v>400000</v>
          </cell>
          <cell r="I267">
            <v>100000</v>
          </cell>
          <cell r="J267">
            <v>240000</v>
          </cell>
          <cell r="K267">
            <v>1740000</v>
          </cell>
        </row>
        <row r="268">
          <cell r="A268">
            <v>10214</v>
          </cell>
          <cell r="B268" t="str">
            <v xml:space="preserve">Dr. Suleiman AL-Habib Hospital-Jeddah </v>
          </cell>
          <cell r="C268" t="str">
            <v>Dr. Suleiman AL-Habib Hospital</v>
          </cell>
          <cell r="D268" t="str">
            <v xml:space="preserve">Radwan 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</row>
        <row r="269">
          <cell r="A269">
            <v>10239</v>
          </cell>
          <cell r="B269" t="str">
            <v>Al-Faqih Hospital</v>
          </cell>
          <cell r="C269" t="str">
            <v>Elkhereiji Commerce Contracting Co.</v>
          </cell>
          <cell r="D269" t="str">
            <v xml:space="preserve">Radwan </v>
          </cell>
          <cell r="G269">
            <v>1606668.5578047337</v>
          </cell>
          <cell r="H269">
            <v>401667.13945118344</v>
          </cell>
          <cell r="I269">
            <v>160666.85578047339</v>
          </cell>
          <cell r="J269">
            <v>180750.21275303254</v>
          </cell>
          <cell r="K269">
            <v>1225084.7753261095</v>
          </cell>
        </row>
        <row r="270">
          <cell r="A270">
            <v>10236</v>
          </cell>
          <cell r="B270" t="str">
            <v>MADINA SCHOOLS</v>
          </cell>
          <cell r="C270" t="str">
            <v>BEC- MOBCO</v>
          </cell>
          <cell r="D270" t="str">
            <v xml:space="preserve">Radwan 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</row>
        <row r="271">
          <cell r="A271">
            <v>10247</v>
          </cell>
          <cell r="B271" t="str">
            <v xml:space="preserve">MADINAH GATE </v>
          </cell>
          <cell r="C271" t="str">
            <v>Marco</v>
          </cell>
          <cell r="D271" t="str">
            <v xml:space="preserve">Radwan </v>
          </cell>
          <cell r="G271">
            <v>3557016.9121834915</v>
          </cell>
          <cell r="H271">
            <v>711403.3824366983</v>
          </cell>
          <cell r="I271">
            <v>355701.69121834915</v>
          </cell>
          <cell r="J271">
            <v>426842.02946201898</v>
          </cell>
          <cell r="K271">
            <v>2916753.867990463</v>
          </cell>
        </row>
        <row r="272">
          <cell r="A272">
            <v>10225</v>
          </cell>
          <cell r="B272" t="str">
            <v>KAP 5</v>
          </cell>
          <cell r="C272" t="str">
            <v>BEC</v>
          </cell>
          <cell r="D272" t="str">
            <v xml:space="preserve">Radwan 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</row>
        <row r="273">
          <cell r="A273">
            <v>10261</v>
          </cell>
          <cell r="B273" t="str">
            <v>IKEA MADINA</v>
          </cell>
          <cell r="C273" t="str">
            <v>YOUSSEF MARROUN CONT</v>
          </cell>
          <cell r="D273" t="str">
            <v xml:space="preserve">Radwan </v>
          </cell>
          <cell r="H273">
            <v>0</v>
          </cell>
          <cell r="J273">
            <v>0</v>
          </cell>
          <cell r="K273">
            <v>0</v>
          </cell>
        </row>
        <row r="274">
          <cell r="A274">
            <v>10250</v>
          </cell>
          <cell r="B274" t="str">
            <v>Makarem El Madena Hotel</v>
          </cell>
          <cell r="C274" t="str">
            <v>Elkhereiji Commerce Contracting Co.</v>
          </cell>
          <cell r="D274" t="str">
            <v xml:space="preserve">Radwan </v>
          </cell>
          <cell r="G274">
            <v>600000</v>
          </cell>
          <cell r="H274">
            <v>120000</v>
          </cell>
          <cell r="I274">
            <v>60000</v>
          </cell>
          <cell r="J274">
            <v>72000</v>
          </cell>
          <cell r="K274">
            <v>492000</v>
          </cell>
        </row>
        <row r="275">
          <cell r="A275">
            <v>10249</v>
          </cell>
          <cell r="B275" t="str">
            <v>Novotel Madinah Hotel</v>
          </cell>
          <cell r="C275" t="str">
            <v xml:space="preserve">Orient Construction Company </v>
          </cell>
          <cell r="D275" t="str">
            <v xml:space="preserve">Radwan </v>
          </cell>
          <cell r="G275">
            <v>1600000</v>
          </cell>
          <cell r="H275">
            <v>240000</v>
          </cell>
          <cell r="I275">
            <v>160000</v>
          </cell>
          <cell r="J275">
            <v>204000</v>
          </cell>
          <cell r="K275">
            <v>1404000</v>
          </cell>
        </row>
        <row r="276">
          <cell r="A276">
            <v>10139</v>
          </cell>
          <cell r="B276" t="str">
            <v>3E2 Station</v>
          </cell>
          <cell r="C276" t="str">
            <v>ANM</v>
          </cell>
          <cell r="D276" t="str">
            <v>Ibrahim ALRefai</v>
          </cell>
          <cell r="G276">
            <v>1600000</v>
          </cell>
          <cell r="H276">
            <v>94080</v>
          </cell>
          <cell r="I276">
            <v>240000</v>
          </cell>
          <cell r="J276">
            <v>235296</v>
          </cell>
          <cell r="K276">
            <v>1501216</v>
          </cell>
        </row>
        <row r="277">
          <cell r="A277">
            <v>10190</v>
          </cell>
          <cell r="B277" t="str">
            <v>KAFD-Sky Walk Link Bridge-S67</v>
          </cell>
          <cell r="C277" t="str">
            <v>BAYTUR</v>
          </cell>
          <cell r="D277" t="str">
            <v>Mohamed Zawwi</v>
          </cell>
          <cell r="G277">
            <v>200000</v>
          </cell>
          <cell r="H277">
            <v>20000</v>
          </cell>
          <cell r="I277">
            <v>20000</v>
          </cell>
          <cell r="J277">
            <v>27000</v>
          </cell>
          <cell r="K277">
            <v>187000</v>
          </cell>
        </row>
        <row r="278">
          <cell r="A278">
            <v>10097</v>
          </cell>
          <cell r="B278" t="str">
            <v xml:space="preserve">KAP2-A Riyadh </v>
          </cell>
          <cell r="C278" t="str">
            <v xml:space="preserve">Elseif </v>
          </cell>
          <cell r="D278" t="str">
            <v>Ismail Attia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</row>
        <row r="279">
          <cell r="A279">
            <v>10171</v>
          </cell>
          <cell r="B279" t="str">
            <v>SABIC HOSPITAL</v>
          </cell>
          <cell r="C279" t="str">
            <v>Alfawzan</v>
          </cell>
          <cell r="D279" t="str">
            <v>Ismail Attia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</row>
        <row r="280">
          <cell r="A280">
            <v>10233</v>
          </cell>
          <cell r="B280" t="str">
            <v>lamah tower</v>
          </cell>
          <cell r="C280" t="str">
            <v>Building Methods Contracting CO.</v>
          </cell>
          <cell r="D280" t="str">
            <v>Ismail Attia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</row>
        <row r="281">
          <cell r="A281">
            <v>10222</v>
          </cell>
          <cell r="B281" t="str">
            <v>Citc ALU Damam-Abha-Tabouk</v>
          </cell>
          <cell r="C281" t="str">
            <v xml:space="preserve">ALMOWATIN </v>
          </cell>
          <cell r="D281" t="str">
            <v>Ismail Attia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</row>
        <row r="282">
          <cell r="A282">
            <v>10230</v>
          </cell>
          <cell r="B282" t="str">
            <v>UNIVERSITY HOSPITAL-TABUK</v>
          </cell>
          <cell r="C282" t="str">
            <v>AL TAAFUF</v>
          </cell>
          <cell r="D282" t="str">
            <v>Ismail Attia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</row>
        <row r="283">
          <cell r="A283" t="str">
            <v>Alianma Bank</v>
          </cell>
          <cell r="B283" t="str">
            <v>Alianma Bank</v>
          </cell>
          <cell r="C283" t="str">
            <v>ACC</v>
          </cell>
          <cell r="D283" t="str">
            <v>Ismail Attia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</row>
        <row r="284">
          <cell r="A284">
            <v>10179</v>
          </cell>
          <cell r="B284" t="str">
            <v>AL Hugayet Residential</v>
          </cell>
          <cell r="C284" t="str">
            <v>Abdel Hadi Al Hugayet Contracting</v>
          </cell>
          <cell r="D284" t="str">
            <v>Kareem Gamal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</row>
        <row r="285">
          <cell r="A285">
            <v>10183</v>
          </cell>
          <cell r="B285" t="str">
            <v xml:space="preserve">KFU PM </v>
          </cell>
          <cell r="C285" t="str">
            <v>Al Kefah</v>
          </cell>
          <cell r="D285" t="str">
            <v>Kareem Gamal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</row>
        <row r="286">
          <cell r="A286">
            <v>10156</v>
          </cell>
          <cell r="B286" t="str">
            <v>C76</v>
          </cell>
          <cell r="C286" t="str">
            <v>Raziat</v>
          </cell>
          <cell r="D286" t="str">
            <v>Kareem Gamal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</row>
        <row r="287">
          <cell r="A287">
            <v>10147</v>
          </cell>
          <cell r="B287" t="str">
            <v xml:space="preserve">KFU Schools </v>
          </cell>
          <cell r="C287" t="str">
            <v xml:space="preserve">Azmeel </v>
          </cell>
          <cell r="D287" t="str">
            <v>Kareem Gamal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</row>
        <row r="288">
          <cell r="A288">
            <v>10168</v>
          </cell>
          <cell r="B288" t="str">
            <v xml:space="preserve">ARAMCO MARTIME </v>
          </cell>
          <cell r="C288" t="str">
            <v>Alkhonini</v>
          </cell>
          <cell r="D288" t="str">
            <v>Kareem Gamal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</row>
        <row r="289">
          <cell r="A289">
            <v>10208</v>
          </cell>
          <cell r="B289" t="str">
            <v xml:space="preserve">WATER TRANSMISSION </v>
          </cell>
          <cell r="C289" t="str">
            <v>RTCC</v>
          </cell>
          <cell r="D289" t="str">
            <v>Kareem Gamal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</row>
        <row r="290">
          <cell r="A290" t="str">
            <v>KINGDOM GATE TOWER</v>
          </cell>
          <cell r="B290" t="str">
            <v>KINGDOM GATE TOWER</v>
          </cell>
          <cell r="D290" t="str">
            <v>Kareem Gamal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1">
          <cell r="A291">
            <v>10248</v>
          </cell>
          <cell r="B291" t="str">
            <v>SINDALHA ISLAND Cluster 6</v>
          </cell>
          <cell r="C291" t="str">
            <v>BEC</v>
          </cell>
          <cell r="D291" t="str">
            <v>Amr Al Amari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</row>
        <row r="292">
          <cell r="A292">
            <v>10229</v>
          </cell>
          <cell r="B292" t="str">
            <v>KAFD-PARCEL NO.5.07 &amp; 5.08</v>
          </cell>
          <cell r="C292" t="str">
            <v>KAFD</v>
          </cell>
          <cell r="J292">
            <v>0</v>
          </cell>
          <cell r="K292">
            <v>0</v>
          </cell>
        </row>
        <row r="293">
          <cell r="A293">
            <v>10238</v>
          </cell>
          <cell r="B293" t="str">
            <v>Privet Villa E</v>
          </cell>
          <cell r="C293" t="str">
            <v>High Lines Decoration Company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</row>
        <row r="294">
          <cell r="A294">
            <v>10264</v>
          </cell>
          <cell r="B294" t="str">
            <v>SHURA HW-02</v>
          </cell>
          <cell r="C294" t="str">
            <v>RED SEA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A295">
            <v>10265</v>
          </cell>
          <cell r="B295" t="str">
            <v>SHURA HW-03</v>
          </cell>
          <cell r="C295" t="str">
            <v>RED SEA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</row>
        <row r="296">
          <cell r="A296">
            <v>10077</v>
          </cell>
          <cell r="B296" t="str">
            <v xml:space="preserve">KAP2-ALArab  </v>
          </cell>
          <cell r="C296" t="str">
            <v xml:space="preserve">Alarab </v>
          </cell>
          <cell r="D296" t="str">
            <v>Mohamed AbdALNabi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A297">
            <v>10137</v>
          </cell>
          <cell r="B297" t="str">
            <v>Sofitel</v>
          </cell>
          <cell r="C297" t="str">
            <v>MOBCO</v>
          </cell>
          <cell r="D297" t="str">
            <v>Mohamed AbdALNabi</v>
          </cell>
          <cell r="I297">
            <v>0</v>
          </cell>
          <cell r="J297">
            <v>0</v>
          </cell>
          <cell r="K297">
            <v>0</v>
          </cell>
        </row>
        <row r="298">
          <cell r="A298">
            <v>10245</v>
          </cell>
          <cell r="B298" t="str">
            <v>Madeedah</v>
          </cell>
          <cell r="C298" t="str">
            <v>Madeedah Hospitals</v>
          </cell>
          <cell r="D298" t="str">
            <v>Mohamed AbdALNabi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</row>
        <row r="299">
          <cell r="A299">
            <v>10251</v>
          </cell>
          <cell r="B299" t="str">
            <v xml:space="preserve">Air Product Neom Green Hydrogen </v>
          </cell>
          <cell r="C299" t="str">
            <v>NESMA UNITED INDUSTRIES</v>
          </cell>
          <cell r="D299" t="str">
            <v>Mohamed AbdALNabi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</row>
        <row r="300">
          <cell r="A300">
            <v>10240</v>
          </cell>
          <cell r="B300" t="str">
            <v>Takhasusi hub</v>
          </cell>
          <cell r="C300" t="str">
            <v xml:space="preserve">Amad Arabia Investment </v>
          </cell>
          <cell r="D300" t="str">
            <v>Mohamed AbdALNabi</v>
          </cell>
          <cell r="G300">
            <v>1751970</v>
          </cell>
          <cell r="H300">
            <v>525591</v>
          </cell>
          <cell r="J300">
            <v>183956.85</v>
          </cell>
          <cell r="K300">
            <v>1410335.85</v>
          </cell>
        </row>
        <row r="301">
          <cell r="A301">
            <v>10012</v>
          </cell>
          <cell r="B301" t="str">
            <v>KAP-02 BEC</v>
          </cell>
          <cell r="C301" t="str">
            <v>BEC</v>
          </cell>
          <cell r="D301" t="str">
            <v xml:space="preserve">Ibrahim Mahmoud 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</row>
        <row r="302">
          <cell r="A302">
            <v>10138</v>
          </cell>
          <cell r="B302" t="str">
            <v xml:space="preserve">KAP 4 BULLET PROOF </v>
          </cell>
          <cell r="C302" t="str">
            <v xml:space="preserve">Alarab </v>
          </cell>
          <cell r="D302" t="str">
            <v xml:space="preserve">Ibrahim Mahmoud 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</row>
        <row r="303">
          <cell r="A303">
            <v>10088</v>
          </cell>
          <cell r="B303" t="str">
            <v xml:space="preserve">Training Center Najarn &amp; Al Zabnah </v>
          </cell>
          <cell r="C303" t="str">
            <v>RTCC</v>
          </cell>
          <cell r="D303" t="str">
            <v xml:space="preserve">Ibrahim Mahmoud </v>
          </cell>
          <cell r="I303">
            <v>0</v>
          </cell>
          <cell r="J303">
            <v>0</v>
          </cell>
          <cell r="K303">
            <v>0</v>
          </cell>
        </row>
        <row r="304">
          <cell r="A304">
            <v>10088</v>
          </cell>
          <cell r="B304" t="str">
            <v>RRS</v>
          </cell>
          <cell r="C304" t="str">
            <v>RTCC</v>
          </cell>
          <cell r="D304" t="str">
            <v xml:space="preserve">Ibrahim Mahmoud </v>
          </cell>
          <cell r="I304">
            <v>0</v>
          </cell>
          <cell r="J304">
            <v>0</v>
          </cell>
          <cell r="K304">
            <v>0</v>
          </cell>
        </row>
        <row r="305">
          <cell r="A305">
            <v>10256</v>
          </cell>
          <cell r="B305" t="str">
            <v>ELHAMRA ( 7 Project)</v>
          </cell>
          <cell r="C305" t="str">
            <v>SHAPOORJI PALLONJI MIDEAST</v>
          </cell>
          <cell r="D305" t="str">
            <v xml:space="preserve">Ibrahim Mahmoud </v>
          </cell>
          <cell r="G305">
            <v>8419636</v>
          </cell>
          <cell r="H305">
            <v>1683927.2000000002</v>
          </cell>
          <cell r="I305">
            <v>841963.60000000009</v>
          </cell>
          <cell r="J305">
            <v>1010356.32</v>
          </cell>
          <cell r="K305">
            <v>6904101.5199999996</v>
          </cell>
        </row>
        <row r="306">
          <cell r="A306">
            <v>10080</v>
          </cell>
          <cell r="B306" t="str">
            <v>Riyadh Metro (Armetal)</v>
          </cell>
          <cell r="C306" t="str">
            <v>Armetal</v>
          </cell>
          <cell r="D306" t="str">
            <v>Asharf Youns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</row>
        <row r="307">
          <cell r="A307">
            <v>10241</v>
          </cell>
          <cell r="B307" t="str">
            <v>New Care Medical Clinics Building</v>
          </cell>
          <cell r="C307" t="str">
            <v>ESSENCE OF STABILITY</v>
          </cell>
          <cell r="D307" t="str">
            <v>Asharf Youns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</row>
        <row r="308">
          <cell r="A308">
            <v>10219</v>
          </cell>
          <cell r="B308" t="str">
            <v>KAIG</v>
          </cell>
          <cell r="C308" t="str">
            <v xml:space="preserve">ZAID ALHUSSAIN </v>
          </cell>
          <cell r="D308" t="str">
            <v>Asharf Youns</v>
          </cell>
          <cell r="G308">
            <v>1662828.6</v>
          </cell>
          <cell r="H308">
            <v>415707.15</v>
          </cell>
          <cell r="I308">
            <v>166282.86000000002</v>
          </cell>
          <cell r="J308">
            <v>187068.21750000003</v>
          </cell>
          <cell r="K308">
            <v>1267906.8075000001</v>
          </cell>
        </row>
        <row r="309">
          <cell r="A309">
            <v>10254</v>
          </cell>
          <cell r="B309" t="str">
            <v>AL mishraq project - saudico-Aluminum</v>
          </cell>
          <cell r="C309" t="str">
            <v>SAUDI CONSTRUCTIONEERS Ltd.</v>
          </cell>
          <cell r="D309" t="str">
            <v>Asharf Youns</v>
          </cell>
          <cell r="G309">
            <v>1292078.6370000001</v>
          </cell>
          <cell r="H309">
            <v>258415.72740000003</v>
          </cell>
          <cell r="I309">
            <v>129207.86370000002</v>
          </cell>
          <cell r="J309">
            <v>155049.43644000002</v>
          </cell>
          <cell r="K309">
            <v>1059504.4823400001</v>
          </cell>
        </row>
        <row r="310">
          <cell r="A310">
            <v>10253</v>
          </cell>
          <cell r="B310" t="str">
            <v>AL mishraq project - saudico-Steel</v>
          </cell>
          <cell r="C310" t="str">
            <v>SAUDI CONSTRUCTIONEERS Ltd.</v>
          </cell>
          <cell r="D310" t="str">
            <v>Asharf Youns</v>
          </cell>
          <cell r="G310">
            <v>1247264.7420000001</v>
          </cell>
          <cell r="H310">
            <v>498905.89680000005</v>
          </cell>
          <cell r="I310">
            <v>124726.47420000001</v>
          </cell>
          <cell r="J310">
            <v>112253.82678000002</v>
          </cell>
          <cell r="K310">
            <v>735886.19778000005</v>
          </cell>
        </row>
        <row r="311">
          <cell r="A311">
            <v>10234</v>
          </cell>
          <cell r="B311" t="str">
            <v>STC AQALAT SMART SQUARE PROJECT</v>
          </cell>
          <cell r="C311" t="str">
            <v>BEC</v>
          </cell>
          <cell r="D311" t="str">
            <v>Mohamed Hamza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</row>
        <row r="312">
          <cell r="A312" t="str">
            <v>Riyadh Avenue</v>
          </cell>
          <cell r="B312" t="str">
            <v>Riyadh Avenue</v>
          </cell>
          <cell r="C312" t="str">
            <v xml:space="preserve">NESMA </v>
          </cell>
          <cell r="D312" t="str">
            <v>Mohamed Hamza</v>
          </cell>
          <cell r="G312">
            <v>1350000</v>
          </cell>
          <cell r="J312">
            <v>202500</v>
          </cell>
          <cell r="K312">
            <v>1552500</v>
          </cell>
        </row>
        <row r="313">
          <cell r="A313">
            <v>10134</v>
          </cell>
          <cell r="B313" t="str">
            <v>BACS - RIYADH METRO</v>
          </cell>
          <cell r="C313" t="str">
            <v>BACS</v>
          </cell>
          <cell r="D313" t="str">
            <v>Mohamed Sadiq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</row>
        <row r="314">
          <cell r="A314">
            <v>10259</v>
          </cell>
          <cell r="B314" t="str">
            <v>Shura Central Hotel 1 (HC1)</v>
          </cell>
          <cell r="C314" t="str">
            <v>Red Sea</v>
          </cell>
          <cell r="D314" t="str">
            <v>Mohamed Sadiq</v>
          </cell>
          <cell r="G314">
            <v>2945434</v>
          </cell>
          <cell r="H314">
            <v>294543.40000000002</v>
          </cell>
          <cell r="I314">
            <v>29454.340000000004</v>
          </cell>
          <cell r="J314">
            <v>397633.59</v>
          </cell>
          <cell r="K314">
            <v>3019069.85</v>
          </cell>
        </row>
        <row r="315">
          <cell r="A315">
            <v>10263</v>
          </cell>
          <cell r="B315" t="str">
            <v>SINDALHA ISLAND Cluster 4</v>
          </cell>
          <cell r="C315" t="str">
            <v>BEC</v>
          </cell>
          <cell r="D315" t="str">
            <v>Mohamed Sadiq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</row>
        <row r="316">
          <cell r="A316">
            <v>10262</v>
          </cell>
          <cell r="B316" t="str">
            <v>Amaala Projects Steel</v>
          </cell>
          <cell r="C316" t="str">
            <v>HASSAN ALLAM CONSTRUCTION</v>
          </cell>
          <cell r="D316" t="str">
            <v>Mohamed Emad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</row>
        <row r="317">
          <cell r="A317">
            <v>10214</v>
          </cell>
          <cell r="B317" t="str">
            <v xml:space="preserve">Dr. Suleiman AL-Habib Hospital-Jeddah </v>
          </cell>
          <cell r="C317" t="str">
            <v>Dr. Suleiman AL-Habib Hospital</v>
          </cell>
          <cell r="D317" t="str">
            <v xml:space="preserve">Radwan 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</row>
        <row r="318">
          <cell r="A318">
            <v>10239</v>
          </cell>
          <cell r="B318" t="str">
            <v>Al-Faqih Hospital</v>
          </cell>
          <cell r="C318" t="str">
            <v>Elkhereiji Commerce Contracting Co.</v>
          </cell>
          <cell r="D318" t="str">
            <v xml:space="preserve">Radwan </v>
          </cell>
          <cell r="G318">
            <v>1518897.0462670047</v>
          </cell>
          <cell r="H318">
            <v>379724.26156675117</v>
          </cell>
          <cell r="I318">
            <v>151889.70462670046</v>
          </cell>
          <cell r="J318">
            <v>170875.91770503801</v>
          </cell>
          <cell r="K318">
            <v>1158158.997778591</v>
          </cell>
        </row>
        <row r="319">
          <cell r="A319">
            <v>10236</v>
          </cell>
          <cell r="B319" t="str">
            <v>MADINA SCHOOLS</v>
          </cell>
          <cell r="C319" t="str">
            <v>BEC- MOBCO</v>
          </cell>
          <cell r="D319" t="str">
            <v xml:space="preserve">Radwan 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</row>
        <row r="320">
          <cell r="A320">
            <v>10247</v>
          </cell>
          <cell r="B320" t="str">
            <v xml:space="preserve">MADINAH GATE </v>
          </cell>
          <cell r="C320" t="str">
            <v>Marco</v>
          </cell>
          <cell r="D320" t="str">
            <v xml:space="preserve">Radwan 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</row>
        <row r="321">
          <cell r="A321">
            <v>10225</v>
          </cell>
          <cell r="B321" t="str">
            <v>KAP 5</v>
          </cell>
          <cell r="C321" t="str">
            <v>BEC</v>
          </cell>
          <cell r="D321" t="str">
            <v xml:space="preserve">Radwan 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</row>
        <row r="322">
          <cell r="A322">
            <v>10261</v>
          </cell>
          <cell r="B322" t="str">
            <v>IKEA MADINA</v>
          </cell>
          <cell r="C322" t="str">
            <v>YOUSSEF MARROUN CONT</v>
          </cell>
          <cell r="D322" t="str">
            <v xml:space="preserve">Radwan </v>
          </cell>
          <cell r="H322">
            <v>0</v>
          </cell>
          <cell r="J322">
            <v>0</v>
          </cell>
          <cell r="K322">
            <v>0</v>
          </cell>
        </row>
        <row r="323">
          <cell r="A323">
            <v>10250</v>
          </cell>
          <cell r="B323" t="str">
            <v>Makarem El Madena Hotel</v>
          </cell>
          <cell r="C323" t="str">
            <v>Elkhereiji Commerce Contracting Co.</v>
          </cell>
          <cell r="D323" t="str">
            <v xml:space="preserve">Radwan </v>
          </cell>
          <cell r="G323">
            <v>500000</v>
          </cell>
          <cell r="H323">
            <v>100000</v>
          </cell>
          <cell r="I323">
            <v>50000</v>
          </cell>
          <cell r="J323">
            <v>60000</v>
          </cell>
          <cell r="K323">
            <v>410000</v>
          </cell>
        </row>
        <row r="324">
          <cell r="A324">
            <v>10249</v>
          </cell>
          <cell r="B324" t="str">
            <v>Novotel Madinah Hotel</v>
          </cell>
          <cell r="C324" t="str">
            <v xml:space="preserve">Orient Construction Company </v>
          </cell>
          <cell r="D324" t="str">
            <v xml:space="preserve">Radwan </v>
          </cell>
          <cell r="G324">
            <v>1500000</v>
          </cell>
          <cell r="H324">
            <v>225000</v>
          </cell>
          <cell r="I324">
            <v>150000</v>
          </cell>
          <cell r="J324">
            <v>191250</v>
          </cell>
          <cell r="K324">
            <v>1316250</v>
          </cell>
        </row>
        <row r="325">
          <cell r="A325">
            <v>10139</v>
          </cell>
          <cell r="B325" t="str">
            <v>3E2 Station</v>
          </cell>
          <cell r="C325" t="str">
            <v>ANM</v>
          </cell>
          <cell r="D325" t="str">
            <v>Ibrahim ALRefai</v>
          </cell>
          <cell r="G325">
            <v>4506303.2544092899</v>
          </cell>
          <cell r="H325">
            <v>264970.63135926623</v>
          </cell>
          <cell r="I325">
            <v>675945.48816139344</v>
          </cell>
          <cell r="J325">
            <v>662696.95659343014</v>
          </cell>
          <cell r="K325">
            <v>4228084.09148206</v>
          </cell>
        </row>
        <row r="326">
          <cell r="A326">
            <v>10190</v>
          </cell>
          <cell r="B326" t="str">
            <v>KAFD-Sky Walk Link Bridge-S67</v>
          </cell>
          <cell r="C326" t="str">
            <v>BAYTUR</v>
          </cell>
          <cell r="D326" t="str">
            <v>Mohamed Zawwi</v>
          </cell>
          <cell r="G326">
            <v>227992.6</v>
          </cell>
          <cell r="H326">
            <v>22799.260000000002</v>
          </cell>
          <cell r="I326">
            <v>22799.260000000002</v>
          </cell>
          <cell r="J326">
            <v>30779.000999999997</v>
          </cell>
          <cell r="K326">
            <v>213173.08099999998</v>
          </cell>
        </row>
        <row r="327">
          <cell r="A327">
            <v>10097</v>
          </cell>
          <cell r="B327" t="str">
            <v xml:space="preserve">KAP2-A Riyadh </v>
          </cell>
          <cell r="C327" t="str">
            <v xml:space="preserve">Elseif </v>
          </cell>
          <cell r="D327" t="str">
            <v>Ismail Attia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</row>
        <row r="328">
          <cell r="A328">
            <v>10171</v>
          </cell>
          <cell r="B328" t="str">
            <v>SABIC HOSPITAL</v>
          </cell>
          <cell r="C328" t="str">
            <v>Alfawzan</v>
          </cell>
          <cell r="D328" t="str">
            <v>Ismail Attia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</row>
        <row r="329">
          <cell r="A329">
            <v>10233</v>
          </cell>
          <cell r="B329" t="str">
            <v>lamah tower</v>
          </cell>
          <cell r="C329" t="str">
            <v>Building Methods Contracting CO.</v>
          </cell>
          <cell r="D329" t="str">
            <v>Ismail Attia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</row>
        <row r="330">
          <cell r="A330">
            <v>10222</v>
          </cell>
          <cell r="B330" t="str">
            <v>Citc ALU Damam-Abha-Tabouk</v>
          </cell>
          <cell r="C330" t="str">
            <v xml:space="preserve">ALMOWATIN </v>
          </cell>
          <cell r="D330" t="str">
            <v>Ismail Attia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</row>
        <row r="331">
          <cell r="A331">
            <v>10230</v>
          </cell>
          <cell r="B331" t="str">
            <v>UNIVERSITY HOSPITAL-TABUK</v>
          </cell>
          <cell r="C331" t="str">
            <v>AL TAAFUF</v>
          </cell>
          <cell r="D331" t="str">
            <v>Ismail Attia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</row>
        <row r="332">
          <cell r="A332" t="str">
            <v>Alianma Bank</v>
          </cell>
          <cell r="B332" t="str">
            <v>Alianma Bank</v>
          </cell>
          <cell r="C332" t="str">
            <v>ACC</v>
          </cell>
          <cell r="D332" t="str">
            <v>Ismail Attia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</row>
        <row r="333">
          <cell r="A333">
            <v>10179</v>
          </cell>
          <cell r="B333" t="str">
            <v>AL Hugayet Residential</v>
          </cell>
          <cell r="C333" t="str">
            <v>Abdel Hadi Al Hugayet Contracting</v>
          </cell>
          <cell r="D333" t="str">
            <v>Kareem Gamal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</row>
        <row r="334">
          <cell r="A334">
            <v>10183</v>
          </cell>
          <cell r="B334" t="str">
            <v xml:space="preserve">KFU PM </v>
          </cell>
          <cell r="C334" t="str">
            <v>Al Kefah</v>
          </cell>
          <cell r="D334" t="str">
            <v>Kareem Gamal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</row>
        <row r="335">
          <cell r="A335">
            <v>10156</v>
          </cell>
          <cell r="B335" t="str">
            <v>C76</v>
          </cell>
          <cell r="C335" t="str">
            <v>Raziat</v>
          </cell>
          <cell r="D335" t="str">
            <v>Kareem Gamal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</row>
        <row r="336">
          <cell r="A336">
            <v>10147</v>
          </cell>
          <cell r="B336" t="str">
            <v xml:space="preserve">KFU Schools </v>
          </cell>
          <cell r="C336" t="str">
            <v xml:space="preserve">Azmeel </v>
          </cell>
          <cell r="D336" t="str">
            <v>Kareem Gamal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</row>
        <row r="337">
          <cell r="A337">
            <v>10168</v>
          </cell>
          <cell r="B337" t="str">
            <v xml:space="preserve">ARAMCO MARTIME </v>
          </cell>
          <cell r="C337" t="str">
            <v>Alkhonini</v>
          </cell>
          <cell r="D337" t="str">
            <v>Kareem Gamal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</row>
        <row r="338">
          <cell r="A338">
            <v>10208</v>
          </cell>
          <cell r="B338" t="str">
            <v xml:space="preserve">WATER TRANSMISSION </v>
          </cell>
          <cell r="C338" t="str">
            <v>RTCC</v>
          </cell>
          <cell r="D338" t="str">
            <v>Kareem Gamal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</row>
        <row r="339">
          <cell r="A339" t="str">
            <v>KINGDOM GATE TOWER</v>
          </cell>
          <cell r="B339" t="str">
            <v>KINGDOM GATE TOWER</v>
          </cell>
          <cell r="D339" t="str">
            <v>Kareem Gamal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</row>
        <row r="340">
          <cell r="A340">
            <v>10248</v>
          </cell>
          <cell r="B340" t="str">
            <v>SINDALHA ISLAND Cluster 6</v>
          </cell>
          <cell r="C340" t="str">
            <v>BEC</v>
          </cell>
          <cell r="D340" t="str">
            <v>Amr Al Amari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</row>
        <row r="341">
          <cell r="A341">
            <v>10229</v>
          </cell>
          <cell r="B341" t="str">
            <v>KAFD-PARCEL NO.5.07 &amp; 5.08</v>
          </cell>
          <cell r="C341" t="str">
            <v>KAFD</v>
          </cell>
          <cell r="J341">
            <v>0</v>
          </cell>
          <cell r="K341">
            <v>0</v>
          </cell>
        </row>
        <row r="342">
          <cell r="A342">
            <v>10238</v>
          </cell>
          <cell r="B342" t="str">
            <v>Privet Villa E</v>
          </cell>
          <cell r="C342" t="str">
            <v>High Lines Decoration Company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</row>
        <row r="343">
          <cell r="A343">
            <v>10264</v>
          </cell>
          <cell r="B343" t="str">
            <v>SHURA HW-02</v>
          </cell>
          <cell r="C343" t="str">
            <v>RED SEA</v>
          </cell>
          <cell r="G343">
            <v>2745360.4000000004</v>
          </cell>
          <cell r="H343">
            <v>823608.12000000011</v>
          </cell>
          <cell r="I343">
            <v>274536.04000000004</v>
          </cell>
          <cell r="J343">
            <v>288262.842</v>
          </cell>
          <cell r="K343">
            <v>1935479.0820000002</v>
          </cell>
        </row>
        <row r="344">
          <cell r="A344">
            <v>10265</v>
          </cell>
          <cell r="B344" t="str">
            <v>SHURA HW-03</v>
          </cell>
          <cell r="C344" t="str">
            <v>RED SEA</v>
          </cell>
          <cell r="G344">
            <v>2248650.9</v>
          </cell>
          <cell r="H344">
            <v>674595.2699999999</v>
          </cell>
          <cell r="I344">
            <v>224865.09</v>
          </cell>
          <cell r="J344">
            <v>236108.34449999998</v>
          </cell>
          <cell r="K344">
            <v>1585298.8844999997</v>
          </cell>
        </row>
        <row r="345">
          <cell r="A345">
            <v>10077</v>
          </cell>
          <cell r="B345" t="str">
            <v xml:space="preserve">KAP2-ALArab  </v>
          </cell>
          <cell r="C345" t="str">
            <v xml:space="preserve">Alarab </v>
          </cell>
          <cell r="D345" t="str">
            <v>Mohamed AbdALNabi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</row>
        <row r="346">
          <cell r="A346">
            <v>10137</v>
          </cell>
          <cell r="B346" t="str">
            <v>Sofitel</v>
          </cell>
          <cell r="C346" t="str">
            <v>MOBCO</v>
          </cell>
          <cell r="D346" t="str">
            <v>Mohamed AbdALNabi</v>
          </cell>
          <cell r="I346">
            <v>0</v>
          </cell>
          <cell r="J346">
            <v>0</v>
          </cell>
          <cell r="K346">
            <v>0</v>
          </cell>
        </row>
        <row r="347">
          <cell r="A347">
            <v>10245</v>
          </cell>
          <cell r="B347" t="str">
            <v>Madeedah</v>
          </cell>
          <cell r="C347" t="str">
            <v>Madeedah Hospitals</v>
          </cell>
          <cell r="D347" t="str">
            <v>Mohamed AbdALNabi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</row>
        <row r="348">
          <cell r="A348">
            <v>10251</v>
          </cell>
          <cell r="B348" t="str">
            <v xml:space="preserve">Air Product Neom Green Hydrogen </v>
          </cell>
          <cell r="C348" t="str">
            <v>NESMA UNITED INDUSTRIES</v>
          </cell>
          <cell r="D348" t="str">
            <v>Mohamed AbdALNabi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</row>
        <row r="349">
          <cell r="A349">
            <v>10240</v>
          </cell>
          <cell r="B349" t="str">
            <v>Takhasusi hub</v>
          </cell>
          <cell r="C349" t="str">
            <v xml:space="preserve">Amad Arabia Investment </v>
          </cell>
          <cell r="D349" t="str">
            <v>Mohamed AbdALNabi</v>
          </cell>
          <cell r="G349">
            <v>781000</v>
          </cell>
          <cell r="H349">
            <v>234300</v>
          </cell>
          <cell r="J349">
            <v>82005</v>
          </cell>
          <cell r="K349">
            <v>628705</v>
          </cell>
        </row>
        <row r="350">
          <cell r="A350">
            <v>10012</v>
          </cell>
          <cell r="B350" t="str">
            <v>KAP-02 BEC</v>
          </cell>
          <cell r="C350" t="str">
            <v>BEC</v>
          </cell>
          <cell r="D350" t="str">
            <v xml:space="preserve">Ibrahim Mahmoud 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</row>
        <row r="351">
          <cell r="A351">
            <v>10138</v>
          </cell>
          <cell r="B351" t="str">
            <v xml:space="preserve">KAP 4 BULLET PROOF </v>
          </cell>
          <cell r="C351" t="str">
            <v xml:space="preserve">Alarab </v>
          </cell>
          <cell r="D351" t="str">
            <v xml:space="preserve">Ibrahim Mahmoud 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</row>
        <row r="352">
          <cell r="A352">
            <v>10088</v>
          </cell>
          <cell r="B352" t="str">
            <v xml:space="preserve">Training Center Najarn &amp; Al Zabnah </v>
          </cell>
          <cell r="C352" t="str">
            <v>RTCC</v>
          </cell>
          <cell r="D352" t="str">
            <v xml:space="preserve">Ibrahim Mahmoud </v>
          </cell>
          <cell r="I352">
            <v>0</v>
          </cell>
          <cell r="J352">
            <v>0</v>
          </cell>
          <cell r="K352">
            <v>0</v>
          </cell>
        </row>
        <row r="353">
          <cell r="A353">
            <v>10088</v>
          </cell>
          <cell r="B353" t="str">
            <v>RRS</v>
          </cell>
          <cell r="C353" t="str">
            <v>RTCC</v>
          </cell>
          <cell r="D353" t="str">
            <v xml:space="preserve">Ibrahim Mahmoud </v>
          </cell>
          <cell r="I353">
            <v>0</v>
          </cell>
          <cell r="J353">
            <v>0</v>
          </cell>
          <cell r="K353">
            <v>0</v>
          </cell>
        </row>
        <row r="354">
          <cell r="A354">
            <v>10256</v>
          </cell>
          <cell r="B354" t="str">
            <v>ELHAMRA ( 7 Project)</v>
          </cell>
          <cell r="C354" t="str">
            <v>SHAPOORJI PALLONJI MIDEAST</v>
          </cell>
          <cell r="D354" t="str">
            <v xml:space="preserve">Ibrahim Mahmoud </v>
          </cell>
          <cell r="G354">
            <v>8419636</v>
          </cell>
          <cell r="H354">
            <v>1683927.2000000002</v>
          </cell>
          <cell r="I354">
            <v>841963.60000000009</v>
          </cell>
          <cell r="J354">
            <v>1010356.32</v>
          </cell>
          <cell r="K354">
            <v>6904101.5199999996</v>
          </cell>
        </row>
        <row r="355">
          <cell r="A355">
            <v>10080</v>
          </cell>
          <cell r="B355" t="str">
            <v>Riyadh Metro (Armetal)</v>
          </cell>
          <cell r="C355" t="str">
            <v>Armetal</v>
          </cell>
          <cell r="D355" t="str">
            <v>Asharf Youns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</row>
        <row r="356">
          <cell r="A356">
            <v>10241</v>
          </cell>
          <cell r="B356" t="str">
            <v>New Care Medical Clinics Building</v>
          </cell>
          <cell r="C356" t="str">
            <v>ESSENCE OF STABILITY</v>
          </cell>
          <cell r="D356" t="str">
            <v>Asharf Youns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</row>
        <row r="357">
          <cell r="A357">
            <v>10219</v>
          </cell>
          <cell r="B357" t="str">
            <v>KAIG</v>
          </cell>
          <cell r="C357" t="str">
            <v xml:space="preserve">ZAID ALHUSSAIN </v>
          </cell>
          <cell r="D357" t="str">
            <v>Asharf Youns</v>
          </cell>
          <cell r="G357">
            <v>831414.3</v>
          </cell>
          <cell r="H357">
            <v>207853.57500000001</v>
          </cell>
          <cell r="I357">
            <v>83141.430000000008</v>
          </cell>
          <cell r="J357">
            <v>93534.108750000014</v>
          </cell>
          <cell r="K357">
            <v>633953.40375000006</v>
          </cell>
        </row>
        <row r="358">
          <cell r="A358">
            <v>10254</v>
          </cell>
          <cell r="B358" t="str">
            <v>AL mishraq project - saudico-Aluminum</v>
          </cell>
          <cell r="C358" t="str">
            <v>SAUDI CONSTRUCTIONEERS Ltd.</v>
          </cell>
          <cell r="D358" t="str">
            <v>Asharf Youns</v>
          </cell>
          <cell r="G358">
            <v>1292078.6370000001</v>
          </cell>
          <cell r="H358">
            <v>258415.72740000003</v>
          </cell>
          <cell r="I358">
            <v>129207.86370000002</v>
          </cell>
          <cell r="J358">
            <v>155049.43644000002</v>
          </cell>
          <cell r="K358">
            <v>1059504.4823400001</v>
          </cell>
        </row>
        <row r="359">
          <cell r="A359">
            <v>10253</v>
          </cell>
          <cell r="B359" t="str">
            <v>AL mishraq project - saudico-Steel</v>
          </cell>
          <cell r="C359" t="str">
            <v>SAUDI CONSTRUCTIONEERS Ltd.</v>
          </cell>
          <cell r="D359" t="str">
            <v>Asharf Youns</v>
          </cell>
          <cell r="G359">
            <v>1247264.7420000001</v>
          </cell>
          <cell r="H359">
            <v>498905.89680000005</v>
          </cell>
          <cell r="I359">
            <v>124726.47420000001</v>
          </cell>
          <cell r="J359">
            <v>112253.82678000002</v>
          </cell>
          <cell r="K359">
            <v>735886.19778000005</v>
          </cell>
        </row>
        <row r="360">
          <cell r="A360">
            <v>10234</v>
          </cell>
          <cell r="B360" t="str">
            <v>STC AQALAT SMART SQUARE PROJECT</v>
          </cell>
          <cell r="C360" t="str">
            <v>BEC</v>
          </cell>
          <cell r="D360" t="str">
            <v>Mohamed Hamza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</row>
        <row r="361">
          <cell r="A361" t="str">
            <v>Riyadh Avenue</v>
          </cell>
          <cell r="B361" t="str">
            <v>Riyadh Avenue</v>
          </cell>
          <cell r="C361" t="str">
            <v xml:space="preserve">NESMA </v>
          </cell>
          <cell r="D361" t="str">
            <v>Mohamed Hamza</v>
          </cell>
          <cell r="G361">
            <v>1600000</v>
          </cell>
          <cell r="J361">
            <v>240000</v>
          </cell>
          <cell r="K361">
            <v>1840000</v>
          </cell>
        </row>
        <row r="362">
          <cell r="A362">
            <v>10134</v>
          </cell>
          <cell r="B362" t="str">
            <v>BACS - RIYADH METRO</v>
          </cell>
          <cell r="C362" t="str">
            <v>BACS</v>
          </cell>
          <cell r="D362" t="str">
            <v>Mohamed Sadiq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</row>
        <row r="363">
          <cell r="A363">
            <v>10259</v>
          </cell>
          <cell r="B363" t="str">
            <v>Shura Central Hotel 1 (HC1)</v>
          </cell>
          <cell r="C363" t="str">
            <v>Red Sea</v>
          </cell>
          <cell r="D363" t="str">
            <v>Mohamed Sadiq</v>
          </cell>
          <cell r="G363">
            <v>2801791</v>
          </cell>
          <cell r="H363">
            <v>280179.10000000003</v>
          </cell>
          <cell r="I363">
            <v>28017.910000000003</v>
          </cell>
          <cell r="J363">
            <v>378241.78499999997</v>
          </cell>
          <cell r="K363">
            <v>2871835.7749999999</v>
          </cell>
        </row>
        <row r="364">
          <cell r="A364">
            <v>10263</v>
          </cell>
          <cell r="B364" t="str">
            <v>SINDALHA ISLAND Cluster 4</v>
          </cell>
          <cell r="C364" t="str">
            <v>BEC</v>
          </cell>
          <cell r="D364" t="str">
            <v>Mohamed Sadiq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</row>
        <row r="365">
          <cell r="A365">
            <v>10262</v>
          </cell>
          <cell r="B365" t="str">
            <v>Amaala Projects Steel</v>
          </cell>
          <cell r="C365" t="str">
            <v>HASSAN ALLAM CONSTRUCTION</v>
          </cell>
          <cell r="D365" t="str">
            <v>Mohamed Emad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</row>
        <row r="366">
          <cell r="A366">
            <v>10214</v>
          </cell>
          <cell r="B366" t="str">
            <v xml:space="preserve">Dr. Suleiman AL-Habib Hospital-Jeddah </v>
          </cell>
          <cell r="C366" t="str">
            <v>Dr. Suleiman AL-Habib Hospital</v>
          </cell>
          <cell r="D366" t="str">
            <v xml:space="preserve">Radwan 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</row>
        <row r="367">
          <cell r="A367">
            <v>10239</v>
          </cell>
          <cell r="B367" t="str">
            <v>Al-Faqih Hospital</v>
          </cell>
          <cell r="C367" t="str">
            <v>Elkhereiji Commerce Contracting Co.</v>
          </cell>
          <cell r="D367" t="str">
            <v xml:space="preserve">Radwan 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</row>
        <row r="368">
          <cell r="A368">
            <v>10236</v>
          </cell>
          <cell r="B368" t="str">
            <v>MADINA SCHOOLS</v>
          </cell>
          <cell r="C368" t="str">
            <v>BEC- MOBCO</v>
          </cell>
          <cell r="D368" t="str">
            <v xml:space="preserve">Radwan 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</row>
        <row r="369">
          <cell r="A369">
            <v>10247</v>
          </cell>
          <cell r="B369" t="str">
            <v xml:space="preserve">MADINAH GATE </v>
          </cell>
          <cell r="C369" t="str">
            <v>Marco</v>
          </cell>
          <cell r="D369" t="str">
            <v xml:space="preserve">Radwan 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</row>
        <row r="370">
          <cell r="A370">
            <v>10225</v>
          </cell>
          <cell r="B370" t="str">
            <v>KAP 5</v>
          </cell>
          <cell r="C370" t="str">
            <v>BEC</v>
          </cell>
          <cell r="D370" t="str">
            <v xml:space="preserve">Radwan 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</row>
        <row r="371">
          <cell r="A371">
            <v>10261</v>
          </cell>
          <cell r="B371" t="str">
            <v>IKEA MADINA</v>
          </cell>
          <cell r="C371" t="str">
            <v>YOUSSEF MARROUN CONT</v>
          </cell>
          <cell r="D371" t="str">
            <v xml:space="preserve">Radwan </v>
          </cell>
          <cell r="H371">
            <v>0</v>
          </cell>
          <cell r="J371">
            <v>0</v>
          </cell>
          <cell r="K371">
            <v>0</v>
          </cell>
        </row>
        <row r="372">
          <cell r="A372">
            <v>10250</v>
          </cell>
          <cell r="B372" t="str">
            <v>Makarem El Madena Hotel</v>
          </cell>
          <cell r="C372" t="str">
            <v>Elkhereiji Commerce Contracting Co.</v>
          </cell>
          <cell r="D372" t="str">
            <v xml:space="preserve">Radwan </v>
          </cell>
          <cell r="G372">
            <v>500000</v>
          </cell>
          <cell r="H372">
            <v>100000</v>
          </cell>
          <cell r="I372">
            <v>50000</v>
          </cell>
          <cell r="J372">
            <v>60000</v>
          </cell>
          <cell r="K372">
            <v>410000</v>
          </cell>
        </row>
        <row r="373">
          <cell r="A373">
            <v>10249</v>
          </cell>
          <cell r="B373" t="str">
            <v>Novotel Madinah Hotel</v>
          </cell>
          <cell r="C373" t="str">
            <v xml:space="preserve">Orient Construction Company </v>
          </cell>
          <cell r="D373" t="str">
            <v xml:space="preserve">Radwan </v>
          </cell>
          <cell r="G373">
            <v>1400000</v>
          </cell>
          <cell r="H373">
            <v>210000</v>
          </cell>
          <cell r="I373">
            <v>140000</v>
          </cell>
          <cell r="J373">
            <v>178500</v>
          </cell>
          <cell r="K373">
            <v>1228500</v>
          </cell>
        </row>
        <row r="374">
          <cell r="A374">
            <v>10139</v>
          </cell>
          <cell r="B374" t="str">
            <v>3E2 Station</v>
          </cell>
          <cell r="C374" t="str">
            <v>ANM</v>
          </cell>
          <cell r="D374" t="str">
            <v>Ibrahim ALRefai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</row>
        <row r="375">
          <cell r="A375">
            <v>10190</v>
          </cell>
          <cell r="B375" t="str">
            <v>KAFD-Sky Walk Link Bridge-S67</v>
          </cell>
          <cell r="C375" t="str">
            <v>BAYTUR</v>
          </cell>
          <cell r="D375" t="str">
            <v>Mohamed Zawwi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</row>
        <row r="376">
          <cell r="A376">
            <v>10097</v>
          </cell>
          <cell r="B376" t="str">
            <v xml:space="preserve">KAP2-A Riyadh </v>
          </cell>
          <cell r="C376" t="str">
            <v xml:space="preserve">Elseif </v>
          </cell>
          <cell r="D376" t="str">
            <v>Ismail Attia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</row>
        <row r="377">
          <cell r="A377">
            <v>10171</v>
          </cell>
          <cell r="B377" t="str">
            <v>SABIC HOSPITAL</v>
          </cell>
          <cell r="C377" t="str">
            <v>Alfawzan</v>
          </cell>
          <cell r="D377" t="str">
            <v>Ismail Attia</v>
          </cell>
          <cell r="G377">
            <v>1547395.83</v>
          </cell>
          <cell r="H377">
            <v>154739.58300000001</v>
          </cell>
          <cell r="I377">
            <v>154739.58300000001</v>
          </cell>
          <cell r="J377">
            <v>208898.43704999998</v>
          </cell>
          <cell r="K377">
            <v>1446815.1010499999</v>
          </cell>
        </row>
        <row r="378">
          <cell r="A378">
            <v>10233</v>
          </cell>
          <cell r="B378" t="str">
            <v>lamah tower</v>
          </cell>
          <cell r="C378" t="str">
            <v>Building Methods Contracting CO.</v>
          </cell>
          <cell r="D378" t="str">
            <v>Ismail Attia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</row>
        <row r="379">
          <cell r="A379">
            <v>10222</v>
          </cell>
          <cell r="B379" t="str">
            <v>Citc ALU Damam-Abha-Tabouk</v>
          </cell>
          <cell r="C379" t="str">
            <v xml:space="preserve">ALMOWATIN </v>
          </cell>
          <cell r="D379" t="str">
            <v>Ismail Attia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</row>
        <row r="380">
          <cell r="A380">
            <v>10230</v>
          </cell>
          <cell r="B380" t="str">
            <v>UNIVERSITY HOSPITAL-TABUK</v>
          </cell>
          <cell r="C380" t="str">
            <v>AL TAAFUF</v>
          </cell>
          <cell r="D380" t="str">
            <v>Ismail Attia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</row>
        <row r="381">
          <cell r="A381" t="str">
            <v>Alianma Bank</v>
          </cell>
          <cell r="B381" t="str">
            <v>Alianma Bank</v>
          </cell>
          <cell r="C381" t="str">
            <v>ACC</v>
          </cell>
          <cell r="D381" t="str">
            <v>Ismail Attia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</row>
        <row r="382">
          <cell r="A382">
            <v>10179</v>
          </cell>
          <cell r="B382" t="str">
            <v>AL Hugayet Residential</v>
          </cell>
          <cell r="C382" t="str">
            <v>Abdel Hadi Al Hugayet Contracting</v>
          </cell>
          <cell r="D382" t="str">
            <v>Kareem Gamal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</row>
        <row r="383">
          <cell r="A383">
            <v>10183</v>
          </cell>
          <cell r="B383" t="str">
            <v xml:space="preserve">KFU PM </v>
          </cell>
          <cell r="C383" t="str">
            <v>Al Kefah</v>
          </cell>
          <cell r="D383" t="str">
            <v>Kareem Gamal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</row>
        <row r="384">
          <cell r="A384">
            <v>10156</v>
          </cell>
          <cell r="B384" t="str">
            <v>C76</v>
          </cell>
          <cell r="C384" t="str">
            <v>Raziat</v>
          </cell>
          <cell r="D384" t="str">
            <v>Kareem Gamal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</row>
        <row r="385">
          <cell r="A385">
            <v>10147</v>
          </cell>
          <cell r="B385" t="str">
            <v xml:space="preserve">KFU Schools </v>
          </cell>
          <cell r="C385" t="str">
            <v xml:space="preserve">Azmeel </v>
          </cell>
          <cell r="D385" t="str">
            <v>Kareem Gamal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</row>
        <row r="386">
          <cell r="A386">
            <v>10168</v>
          </cell>
          <cell r="B386" t="str">
            <v xml:space="preserve">ARAMCO MARTIME </v>
          </cell>
          <cell r="C386" t="str">
            <v>Alkhonini</v>
          </cell>
          <cell r="D386" t="str">
            <v>Kareem Gamal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</row>
        <row r="387">
          <cell r="A387">
            <v>10208</v>
          </cell>
          <cell r="B387" t="str">
            <v xml:space="preserve">WATER TRANSMISSION </v>
          </cell>
          <cell r="C387" t="str">
            <v>RTCC</v>
          </cell>
          <cell r="D387" t="str">
            <v>Kareem Gamal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</row>
        <row r="388">
          <cell r="A388" t="str">
            <v>KINGDOM GATE TOWER</v>
          </cell>
          <cell r="B388" t="str">
            <v>KINGDOM GATE TOWER</v>
          </cell>
          <cell r="D388" t="str">
            <v>Kareem Gamal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</row>
        <row r="389">
          <cell r="A389">
            <v>10248</v>
          </cell>
          <cell r="B389" t="str">
            <v>SINDALHA ISLAND Cluster 6</v>
          </cell>
          <cell r="C389" t="str">
            <v>BEC</v>
          </cell>
          <cell r="D389" t="str">
            <v>Amr Al Amari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</row>
        <row r="390">
          <cell r="A390">
            <v>10229</v>
          </cell>
          <cell r="B390" t="str">
            <v>KAFD-PARCEL NO.5.07 &amp; 5.08</v>
          </cell>
          <cell r="C390" t="str">
            <v>KAFD</v>
          </cell>
          <cell r="J390">
            <v>0</v>
          </cell>
          <cell r="K390">
            <v>0</v>
          </cell>
        </row>
        <row r="391">
          <cell r="A391">
            <v>10238</v>
          </cell>
          <cell r="B391" t="str">
            <v>Privet Villa E</v>
          </cell>
          <cell r="C391" t="str">
            <v>High Lines Decoration Company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</row>
        <row r="392">
          <cell r="A392">
            <v>10264</v>
          </cell>
          <cell r="B392" t="str">
            <v>SHURA HW-02</v>
          </cell>
          <cell r="C392" t="str">
            <v>RED SEA</v>
          </cell>
          <cell r="G392">
            <v>5490720.8000000007</v>
          </cell>
          <cell r="H392">
            <v>1647216.2400000002</v>
          </cell>
          <cell r="I392">
            <v>549072.08000000007</v>
          </cell>
          <cell r="J392">
            <v>576525.68400000001</v>
          </cell>
          <cell r="K392">
            <v>3870958.1640000003</v>
          </cell>
        </row>
        <row r="393">
          <cell r="A393">
            <v>10265</v>
          </cell>
          <cell r="B393" t="str">
            <v>SHURA HW-03</v>
          </cell>
          <cell r="C393" t="str">
            <v>RED SEA</v>
          </cell>
          <cell r="G393">
            <v>4497301.8</v>
          </cell>
          <cell r="H393">
            <v>1349190.5399999998</v>
          </cell>
          <cell r="I393">
            <v>449730.18</v>
          </cell>
          <cell r="J393">
            <v>472216.68899999995</v>
          </cell>
          <cell r="K393">
            <v>3170597.7689999994</v>
          </cell>
        </row>
        <row r="394">
          <cell r="A394">
            <v>10077</v>
          </cell>
          <cell r="B394" t="str">
            <v xml:space="preserve">KAP2-ALArab  </v>
          </cell>
          <cell r="C394" t="str">
            <v xml:space="preserve">Alarab </v>
          </cell>
          <cell r="D394" t="str">
            <v>Mohamed AbdALNabi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</row>
        <row r="395">
          <cell r="A395">
            <v>10137</v>
          </cell>
          <cell r="B395" t="str">
            <v>Sofitel</v>
          </cell>
          <cell r="C395" t="str">
            <v>MOBCO</v>
          </cell>
          <cell r="D395" t="str">
            <v>Mohamed AbdALNabi</v>
          </cell>
          <cell r="I395">
            <v>0</v>
          </cell>
          <cell r="J395">
            <v>0</v>
          </cell>
          <cell r="K395">
            <v>0</v>
          </cell>
        </row>
        <row r="396">
          <cell r="A396">
            <v>10245</v>
          </cell>
          <cell r="B396" t="str">
            <v>Madeedah</v>
          </cell>
          <cell r="C396" t="str">
            <v>Madeedah Hospitals</v>
          </cell>
          <cell r="D396" t="str">
            <v>Mohamed AbdALNabi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</row>
        <row r="397">
          <cell r="A397">
            <v>10251</v>
          </cell>
          <cell r="B397" t="str">
            <v xml:space="preserve">Air Product Neom Green Hydrogen </v>
          </cell>
          <cell r="C397" t="str">
            <v>NESMA UNITED INDUSTRIES</v>
          </cell>
          <cell r="D397" t="str">
            <v>Mohamed AbdALNabi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</row>
        <row r="398">
          <cell r="A398">
            <v>10240</v>
          </cell>
          <cell r="B398" t="str">
            <v>Takhasusi hub</v>
          </cell>
          <cell r="C398" t="str">
            <v xml:space="preserve">Amad Arabia Investment </v>
          </cell>
          <cell r="D398" t="str">
            <v>Mohamed AbdALNabi</v>
          </cell>
          <cell r="G398">
            <v>390500</v>
          </cell>
          <cell r="H398">
            <v>117150</v>
          </cell>
          <cell r="J398">
            <v>41002.5</v>
          </cell>
          <cell r="K398">
            <v>314352.5</v>
          </cell>
        </row>
        <row r="399">
          <cell r="A399">
            <v>10012</v>
          </cell>
          <cell r="B399" t="str">
            <v>KAP-02 BEC</v>
          </cell>
          <cell r="C399" t="str">
            <v>BEC</v>
          </cell>
          <cell r="D399" t="str">
            <v xml:space="preserve">Ibrahim Mahmoud 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</row>
        <row r="400">
          <cell r="A400">
            <v>10138</v>
          </cell>
          <cell r="B400" t="str">
            <v xml:space="preserve">KAP 4 BULLET PROOF </v>
          </cell>
          <cell r="C400" t="str">
            <v xml:space="preserve">Alarab </v>
          </cell>
          <cell r="D400" t="str">
            <v xml:space="preserve">Ibrahim Mahmoud 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</row>
        <row r="401">
          <cell r="A401">
            <v>10088</v>
          </cell>
          <cell r="B401" t="str">
            <v xml:space="preserve">Training Center Najarn &amp; Al Zabnah </v>
          </cell>
          <cell r="C401" t="str">
            <v>RTCC</v>
          </cell>
          <cell r="D401" t="str">
            <v xml:space="preserve">Ibrahim Mahmoud </v>
          </cell>
          <cell r="I401">
            <v>0</v>
          </cell>
          <cell r="J401">
            <v>0</v>
          </cell>
          <cell r="K401">
            <v>0</v>
          </cell>
        </row>
        <row r="402">
          <cell r="A402">
            <v>10088</v>
          </cell>
          <cell r="B402" t="str">
            <v>RRS</v>
          </cell>
          <cell r="C402" t="str">
            <v>RTCC</v>
          </cell>
          <cell r="D402" t="str">
            <v xml:space="preserve">Ibrahim Mahmoud </v>
          </cell>
          <cell r="I402">
            <v>0</v>
          </cell>
          <cell r="J402">
            <v>0</v>
          </cell>
          <cell r="K402">
            <v>0</v>
          </cell>
        </row>
        <row r="403">
          <cell r="A403">
            <v>10256</v>
          </cell>
          <cell r="B403" t="str">
            <v>ELHAMRA ( 7 Project)</v>
          </cell>
          <cell r="C403" t="str">
            <v>SHAPOORJI PALLONJI MIDEAST</v>
          </cell>
          <cell r="D403" t="str">
            <v xml:space="preserve">Ibrahim Mahmoud </v>
          </cell>
          <cell r="G403">
            <v>4000000</v>
          </cell>
          <cell r="H403">
            <v>800000</v>
          </cell>
          <cell r="I403">
            <v>400000</v>
          </cell>
          <cell r="J403">
            <v>480000</v>
          </cell>
          <cell r="K403">
            <v>3280000</v>
          </cell>
        </row>
        <row r="404">
          <cell r="A404">
            <v>10080</v>
          </cell>
          <cell r="B404" t="str">
            <v>Riyadh Metro (Armetal)</v>
          </cell>
          <cell r="C404" t="str">
            <v>Armetal</v>
          </cell>
          <cell r="D404" t="str">
            <v>Asharf Youns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</row>
        <row r="405">
          <cell r="A405">
            <v>10241</v>
          </cell>
          <cell r="B405" t="str">
            <v>New Care Medical Clinics Building</v>
          </cell>
          <cell r="C405" t="str">
            <v>ESSENCE OF STABILITY</v>
          </cell>
          <cell r="D405" t="str">
            <v>Asharf Youns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</row>
        <row r="406">
          <cell r="A406">
            <v>10219</v>
          </cell>
          <cell r="B406" t="str">
            <v>KAIG</v>
          </cell>
          <cell r="C406" t="str">
            <v xml:space="preserve">ZAID ALHUSSAIN </v>
          </cell>
          <cell r="D406" t="str">
            <v>Asharf Youns</v>
          </cell>
          <cell r="G406">
            <v>831414.3</v>
          </cell>
          <cell r="H406">
            <v>207853.57500000001</v>
          </cell>
          <cell r="I406">
            <v>83141.430000000008</v>
          </cell>
          <cell r="J406">
            <v>93534.108750000014</v>
          </cell>
          <cell r="K406">
            <v>633953.40375000006</v>
          </cell>
        </row>
        <row r="407">
          <cell r="A407">
            <v>10254</v>
          </cell>
          <cell r="B407" t="str">
            <v>AL mishraq project - saudico-Aluminum</v>
          </cell>
          <cell r="C407" t="str">
            <v>SAUDI CONSTRUCTIONEERS Ltd.</v>
          </cell>
          <cell r="D407" t="str">
            <v>Asharf Youns</v>
          </cell>
          <cell r="G407">
            <v>1292078.6370000001</v>
          </cell>
          <cell r="H407">
            <v>258415.72740000003</v>
          </cell>
          <cell r="I407">
            <v>129207.86370000002</v>
          </cell>
          <cell r="J407">
            <v>155049.43644000002</v>
          </cell>
          <cell r="K407">
            <v>1059504.4823400001</v>
          </cell>
        </row>
        <row r="408">
          <cell r="A408">
            <v>10253</v>
          </cell>
          <cell r="B408" t="str">
            <v>AL mishraq project - saudico-Steel</v>
          </cell>
          <cell r="C408" t="str">
            <v>SAUDI CONSTRUCTIONEERS Ltd.</v>
          </cell>
          <cell r="D408" t="str">
            <v>Asharf Youns</v>
          </cell>
          <cell r="G408">
            <v>1247264.7420000001</v>
          </cell>
          <cell r="H408">
            <v>498905.89680000005</v>
          </cell>
          <cell r="I408">
            <v>124726.47420000001</v>
          </cell>
          <cell r="J408">
            <v>112253.82678000002</v>
          </cell>
          <cell r="K408">
            <v>735886.19778000005</v>
          </cell>
        </row>
        <row r="409">
          <cell r="A409">
            <v>10234</v>
          </cell>
          <cell r="B409" t="str">
            <v>STC AQALAT SMART SQUARE PROJECT</v>
          </cell>
          <cell r="C409" t="str">
            <v>BEC</v>
          </cell>
          <cell r="D409" t="str">
            <v>Mohamed Hamza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</row>
        <row r="410">
          <cell r="A410" t="str">
            <v>Riyadh Avenue</v>
          </cell>
          <cell r="B410" t="str">
            <v>Riyadh Avenue</v>
          </cell>
          <cell r="C410" t="str">
            <v xml:space="preserve">NESMA </v>
          </cell>
          <cell r="D410" t="str">
            <v>Mohamed Hamza</v>
          </cell>
          <cell r="G410">
            <v>1600000</v>
          </cell>
          <cell r="J410">
            <v>240000</v>
          </cell>
          <cell r="K410">
            <v>1840000</v>
          </cell>
        </row>
        <row r="411">
          <cell r="A411">
            <v>10134</v>
          </cell>
          <cell r="B411" t="str">
            <v>BACS - RIYADH METRO</v>
          </cell>
          <cell r="C411" t="str">
            <v>BACS</v>
          </cell>
          <cell r="D411" t="str">
            <v>Mohamed Sadiq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</row>
        <row r="412">
          <cell r="A412">
            <v>10259</v>
          </cell>
          <cell r="B412" t="str">
            <v>Shura Central Hotel 1 (HC1)</v>
          </cell>
          <cell r="C412" t="str">
            <v>Red Sea</v>
          </cell>
          <cell r="D412" t="str">
            <v>Mohamed Sadiq</v>
          </cell>
          <cell r="G412">
            <v>2591593</v>
          </cell>
          <cell r="H412">
            <v>259159.30000000002</v>
          </cell>
          <cell r="I412">
            <v>25915.930000000004</v>
          </cell>
          <cell r="J412">
            <v>349865.05499999999</v>
          </cell>
          <cell r="K412">
            <v>2656382.8250000002</v>
          </cell>
        </row>
        <row r="413">
          <cell r="A413">
            <v>10263</v>
          </cell>
          <cell r="B413" t="str">
            <v>SINDALHA ISLAND Cluster 4</v>
          </cell>
          <cell r="C413" t="str">
            <v>BEC</v>
          </cell>
          <cell r="D413" t="str">
            <v>Mohamed Sadiq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</row>
        <row r="414">
          <cell r="A414">
            <v>10262</v>
          </cell>
          <cell r="B414" t="str">
            <v>Amaala Projects Steel</v>
          </cell>
          <cell r="C414" t="str">
            <v>HASSAN ALLAM CONSTRUCTION</v>
          </cell>
          <cell r="D414" t="str">
            <v>Mohamed Emad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</row>
        <row r="415">
          <cell r="A415">
            <v>10214</v>
          </cell>
          <cell r="B415" t="str">
            <v xml:space="preserve">Dr. Suleiman AL-Habib Hospital-Jeddah </v>
          </cell>
          <cell r="C415" t="str">
            <v>Dr. Suleiman AL-Habib Hospital</v>
          </cell>
          <cell r="D415" t="str">
            <v xml:space="preserve">Radwan 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</row>
        <row r="416">
          <cell r="A416">
            <v>10239</v>
          </cell>
          <cell r="B416" t="str">
            <v>Al-Faqih Hospital</v>
          </cell>
          <cell r="C416" t="str">
            <v>Elkhereiji Commerce Contracting Co.</v>
          </cell>
          <cell r="D416" t="str">
            <v xml:space="preserve">Radwan 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</row>
        <row r="417">
          <cell r="A417">
            <v>10236</v>
          </cell>
          <cell r="B417" t="str">
            <v>MADINA SCHOOLS</v>
          </cell>
          <cell r="C417" t="str">
            <v>BEC- MOBCO</v>
          </cell>
          <cell r="D417" t="str">
            <v xml:space="preserve">Radwan 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</row>
        <row r="418">
          <cell r="A418">
            <v>10247</v>
          </cell>
          <cell r="B418" t="str">
            <v xml:space="preserve">MADINAH GATE </v>
          </cell>
          <cell r="C418" t="str">
            <v>Marco</v>
          </cell>
          <cell r="D418" t="str">
            <v xml:space="preserve">Radwan 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</row>
        <row r="419">
          <cell r="A419">
            <v>10225</v>
          </cell>
          <cell r="B419" t="str">
            <v>KAP 5</v>
          </cell>
          <cell r="C419" t="str">
            <v>BEC</v>
          </cell>
          <cell r="D419" t="str">
            <v xml:space="preserve">Radwan 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</row>
        <row r="420">
          <cell r="A420">
            <v>10261</v>
          </cell>
          <cell r="B420" t="str">
            <v>IKEA MADINA</v>
          </cell>
          <cell r="C420" t="str">
            <v>YOUSSEF MARROUN CONT</v>
          </cell>
          <cell r="D420" t="str">
            <v xml:space="preserve">Radwan </v>
          </cell>
          <cell r="H420">
            <v>0</v>
          </cell>
          <cell r="J420">
            <v>0</v>
          </cell>
          <cell r="K420">
            <v>0</v>
          </cell>
        </row>
        <row r="421">
          <cell r="A421">
            <v>10250</v>
          </cell>
          <cell r="B421" t="str">
            <v>Makarem El Madena Hotel</v>
          </cell>
          <cell r="C421" t="str">
            <v>Elkhereiji Commerce Contracting Co.</v>
          </cell>
          <cell r="D421" t="str">
            <v xml:space="preserve">Radwan </v>
          </cell>
          <cell r="G421">
            <v>346977</v>
          </cell>
          <cell r="H421">
            <v>69395.400000000009</v>
          </cell>
          <cell r="I421">
            <v>34697.700000000004</v>
          </cell>
          <cell r="J421">
            <v>41637.24</v>
          </cell>
          <cell r="K421">
            <v>284521.13999999996</v>
          </cell>
        </row>
        <row r="422">
          <cell r="A422">
            <v>10249</v>
          </cell>
          <cell r="B422" t="str">
            <v>Novotel Madinah Hotel</v>
          </cell>
          <cell r="C422" t="str">
            <v xml:space="preserve">Orient Construction Company </v>
          </cell>
          <cell r="D422" t="str">
            <v xml:space="preserve">Radwan </v>
          </cell>
          <cell r="G422">
            <v>1300000</v>
          </cell>
          <cell r="H422">
            <v>195000</v>
          </cell>
          <cell r="I422">
            <v>130000</v>
          </cell>
          <cell r="J422">
            <v>165750</v>
          </cell>
          <cell r="K422">
            <v>1140750</v>
          </cell>
        </row>
        <row r="423">
          <cell r="A423">
            <v>10139</v>
          </cell>
          <cell r="B423" t="str">
            <v>3E2 Station</v>
          </cell>
          <cell r="C423" t="str">
            <v>ANM</v>
          </cell>
          <cell r="D423" t="str">
            <v>Ibrahim ALRefai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</row>
        <row r="424">
          <cell r="A424">
            <v>10190</v>
          </cell>
          <cell r="B424" t="str">
            <v>KAFD-Sky Walk Link Bridge-S67</v>
          </cell>
          <cell r="C424" t="str">
            <v>BAYTUR</v>
          </cell>
          <cell r="D424" t="str">
            <v>Mohamed Zawwi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</row>
        <row r="425">
          <cell r="A425">
            <v>10097</v>
          </cell>
          <cell r="B425" t="str">
            <v xml:space="preserve">KAP2-A Riyadh </v>
          </cell>
          <cell r="C425" t="str">
            <v xml:space="preserve">Elseif </v>
          </cell>
          <cell r="D425" t="str">
            <v>Ismail Attia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</row>
        <row r="426">
          <cell r="A426">
            <v>10171</v>
          </cell>
          <cell r="B426" t="str">
            <v>SABIC HOSPITAL</v>
          </cell>
          <cell r="C426" t="str">
            <v>Alfawzan</v>
          </cell>
          <cell r="D426" t="str">
            <v>Ismail Attia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</row>
        <row r="427">
          <cell r="A427">
            <v>10233</v>
          </cell>
          <cell r="B427" t="str">
            <v>lamah tower</v>
          </cell>
          <cell r="C427" t="str">
            <v>Building Methods Contracting CO.</v>
          </cell>
          <cell r="D427" t="str">
            <v>Ismail Attia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</row>
        <row r="428">
          <cell r="A428">
            <v>10222</v>
          </cell>
          <cell r="B428" t="str">
            <v>Citc ALU Damam-Abha-Tabouk</v>
          </cell>
          <cell r="C428" t="str">
            <v xml:space="preserve">ALMOWATIN </v>
          </cell>
          <cell r="D428" t="str">
            <v>Ismail Attia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</row>
        <row r="429">
          <cell r="A429">
            <v>10230</v>
          </cell>
          <cell r="B429" t="str">
            <v>UNIVERSITY HOSPITAL-TABUK</v>
          </cell>
          <cell r="C429" t="str">
            <v>AL TAAFUF</v>
          </cell>
          <cell r="D429" t="str">
            <v>Ismail Attia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</row>
        <row r="430">
          <cell r="A430" t="str">
            <v>Alianma Bank</v>
          </cell>
          <cell r="B430" t="str">
            <v>Alianma Bank</v>
          </cell>
          <cell r="C430" t="str">
            <v>ACC</v>
          </cell>
          <cell r="D430" t="str">
            <v>Ismail Attia</v>
          </cell>
          <cell r="G430">
            <v>3132112.15</v>
          </cell>
          <cell r="H430">
            <v>626422.43000000005</v>
          </cell>
          <cell r="I430">
            <v>313211.21500000003</v>
          </cell>
          <cell r="J430">
            <v>375853.45799999993</v>
          </cell>
          <cell r="K430">
            <v>2568331.963</v>
          </cell>
        </row>
        <row r="431">
          <cell r="A431">
            <v>10179</v>
          </cell>
          <cell r="B431" t="str">
            <v>AL Hugayet Residential</v>
          </cell>
          <cell r="C431" t="str">
            <v>Abdel Hadi Al Hugayet Contracting</v>
          </cell>
          <cell r="D431" t="str">
            <v>Kareem Gamal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</row>
        <row r="432">
          <cell r="A432">
            <v>10183</v>
          </cell>
          <cell r="B432" t="str">
            <v xml:space="preserve">KFU PM </v>
          </cell>
          <cell r="C432" t="str">
            <v>Al Kefah</v>
          </cell>
          <cell r="D432" t="str">
            <v>Kareem Gamal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</row>
        <row r="433">
          <cell r="A433">
            <v>10156</v>
          </cell>
          <cell r="B433" t="str">
            <v>C76</v>
          </cell>
          <cell r="C433" t="str">
            <v>Raziat</v>
          </cell>
          <cell r="D433" t="str">
            <v>Kareem Gamal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</row>
        <row r="434">
          <cell r="A434">
            <v>10147</v>
          </cell>
          <cell r="B434" t="str">
            <v xml:space="preserve">KFU Schools </v>
          </cell>
          <cell r="C434" t="str">
            <v xml:space="preserve">Azmeel </v>
          </cell>
          <cell r="D434" t="str">
            <v>Kareem Gamal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</row>
        <row r="435">
          <cell r="A435">
            <v>10168</v>
          </cell>
          <cell r="B435" t="str">
            <v xml:space="preserve">ARAMCO MARTIME </v>
          </cell>
          <cell r="C435" t="str">
            <v>Alkhonini</v>
          </cell>
          <cell r="D435" t="str">
            <v>Kareem Gamal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</row>
        <row r="436">
          <cell r="A436">
            <v>10208</v>
          </cell>
          <cell r="B436" t="str">
            <v xml:space="preserve">WATER TRANSMISSION </v>
          </cell>
          <cell r="C436" t="str">
            <v>RTCC</v>
          </cell>
          <cell r="D436" t="str">
            <v>Kareem Gamal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</row>
        <row r="437">
          <cell r="A437" t="str">
            <v>KINGDOM GATE TOWER</v>
          </cell>
          <cell r="B437" t="str">
            <v>KINGDOM GATE TOWER</v>
          </cell>
          <cell r="D437" t="str">
            <v>Kareem Gamal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</row>
        <row r="438">
          <cell r="A438">
            <v>10248</v>
          </cell>
          <cell r="B438" t="str">
            <v>SINDALHA ISLAND Cluster 6</v>
          </cell>
          <cell r="C438" t="str">
            <v>BEC</v>
          </cell>
          <cell r="D438" t="str">
            <v>Amr Al Amari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</row>
        <row r="439">
          <cell r="A439">
            <v>10229</v>
          </cell>
          <cell r="B439" t="str">
            <v>KAFD-PARCEL NO.5.07 &amp; 5.08</v>
          </cell>
          <cell r="C439" t="str">
            <v>KAFD</v>
          </cell>
          <cell r="J439">
            <v>0</v>
          </cell>
          <cell r="K439">
            <v>0</v>
          </cell>
        </row>
        <row r="440">
          <cell r="A440">
            <v>10238</v>
          </cell>
          <cell r="B440" t="str">
            <v>Privet Villa E</v>
          </cell>
          <cell r="C440" t="str">
            <v>High Lines Decoration Company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</row>
        <row r="441">
          <cell r="A441">
            <v>10264</v>
          </cell>
          <cell r="B441" t="str">
            <v>SHURA HW-02</v>
          </cell>
          <cell r="C441" t="str">
            <v>RED SEA</v>
          </cell>
          <cell r="G441">
            <v>8236081.1999999993</v>
          </cell>
          <cell r="H441">
            <v>2470824.36</v>
          </cell>
          <cell r="I441">
            <v>823608.12</v>
          </cell>
          <cell r="J441">
            <v>864788.52599999995</v>
          </cell>
          <cell r="K441">
            <v>5806437.2459999993</v>
          </cell>
        </row>
        <row r="442">
          <cell r="A442">
            <v>10265</v>
          </cell>
          <cell r="B442" t="str">
            <v>SHURA HW-03</v>
          </cell>
          <cell r="C442" t="str">
            <v>RED SEA</v>
          </cell>
          <cell r="G442">
            <v>6745952.7000000002</v>
          </cell>
          <cell r="H442">
            <v>2023785.81</v>
          </cell>
          <cell r="I442">
            <v>674595.27</v>
          </cell>
          <cell r="J442">
            <v>708325.03350000002</v>
          </cell>
          <cell r="K442">
            <v>4755896.6535000009</v>
          </cell>
        </row>
        <row r="443">
          <cell r="A443">
            <v>10077</v>
          </cell>
          <cell r="B443" t="str">
            <v xml:space="preserve">KAP2-ALArab  </v>
          </cell>
          <cell r="C443" t="str">
            <v xml:space="preserve">Alarab </v>
          </cell>
          <cell r="D443" t="str">
            <v>Mohamed AbdALNabi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</row>
        <row r="444">
          <cell r="A444">
            <v>10137</v>
          </cell>
          <cell r="B444" t="str">
            <v>Sofitel</v>
          </cell>
          <cell r="C444" t="str">
            <v>MOBCO</v>
          </cell>
          <cell r="D444" t="str">
            <v>Mohamed AbdALNabi</v>
          </cell>
          <cell r="I444">
            <v>0</v>
          </cell>
          <cell r="J444">
            <v>0</v>
          </cell>
          <cell r="K444">
            <v>0</v>
          </cell>
        </row>
        <row r="445">
          <cell r="A445">
            <v>10245</v>
          </cell>
          <cell r="B445" t="str">
            <v>Madeedah</v>
          </cell>
          <cell r="C445" t="str">
            <v>Madeedah Hospitals</v>
          </cell>
          <cell r="D445" t="str">
            <v>Mohamed AbdALNabi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</row>
        <row r="446">
          <cell r="A446">
            <v>10251</v>
          </cell>
          <cell r="B446" t="str">
            <v xml:space="preserve">Air Product Neom Green Hydrogen </v>
          </cell>
          <cell r="C446" t="str">
            <v>NESMA UNITED INDUSTRIES</v>
          </cell>
          <cell r="D446" t="str">
            <v>Mohamed AbdALNabi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</row>
        <row r="447">
          <cell r="A447">
            <v>10240</v>
          </cell>
          <cell r="B447" t="str">
            <v>Takhasusi hub</v>
          </cell>
          <cell r="C447" t="str">
            <v xml:space="preserve">Amad Arabia Investment </v>
          </cell>
          <cell r="D447" t="str">
            <v>Mohamed AbdALNabi</v>
          </cell>
          <cell r="H447">
            <v>0</v>
          </cell>
          <cell r="J447">
            <v>0</v>
          </cell>
          <cell r="K447">
            <v>0</v>
          </cell>
        </row>
        <row r="448">
          <cell r="A448">
            <v>10012</v>
          </cell>
          <cell r="B448" t="str">
            <v>KAP-02 BEC</v>
          </cell>
          <cell r="C448" t="str">
            <v>BEC</v>
          </cell>
          <cell r="D448" t="str">
            <v xml:space="preserve">Ibrahim Mahmoud 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</row>
        <row r="449">
          <cell r="A449">
            <v>10138</v>
          </cell>
          <cell r="B449" t="str">
            <v xml:space="preserve">KAP 4 BULLET PROOF </v>
          </cell>
          <cell r="C449" t="str">
            <v xml:space="preserve">Alarab </v>
          </cell>
          <cell r="D449" t="str">
            <v xml:space="preserve">Ibrahim Mahmoud 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</row>
        <row r="450">
          <cell r="A450">
            <v>10088</v>
          </cell>
          <cell r="B450" t="str">
            <v xml:space="preserve">Training Center Najarn &amp; Al Zabnah </v>
          </cell>
          <cell r="C450" t="str">
            <v>RTCC</v>
          </cell>
          <cell r="D450" t="str">
            <v xml:space="preserve">Ibrahim Mahmoud </v>
          </cell>
          <cell r="I450">
            <v>0</v>
          </cell>
          <cell r="J450">
            <v>0</v>
          </cell>
          <cell r="K450">
            <v>0</v>
          </cell>
        </row>
        <row r="451">
          <cell r="A451">
            <v>10088</v>
          </cell>
          <cell r="B451" t="str">
            <v>RRS</v>
          </cell>
          <cell r="C451" t="str">
            <v>RTCC</v>
          </cell>
          <cell r="D451" t="str">
            <v xml:space="preserve">Ibrahim Mahmoud </v>
          </cell>
          <cell r="I451">
            <v>0</v>
          </cell>
          <cell r="J451">
            <v>0</v>
          </cell>
          <cell r="K451">
            <v>0</v>
          </cell>
        </row>
        <row r="452">
          <cell r="A452">
            <v>10256</v>
          </cell>
          <cell r="B452" t="str">
            <v>ELHAMRA ( 7 Project)</v>
          </cell>
          <cell r="C452" t="str">
            <v>SHAPOORJI PALLONJI MIDEAST</v>
          </cell>
          <cell r="D452" t="str">
            <v xml:space="preserve">Ibrahim Mahmoud </v>
          </cell>
          <cell r="G452">
            <v>5549856</v>
          </cell>
          <cell r="H452">
            <v>1109971.2</v>
          </cell>
          <cell r="I452">
            <v>554985.6</v>
          </cell>
          <cell r="J452">
            <v>665982.71999999997</v>
          </cell>
          <cell r="K452">
            <v>4550881.92</v>
          </cell>
        </row>
        <row r="453">
          <cell r="A453">
            <v>10080</v>
          </cell>
          <cell r="B453" t="str">
            <v>Riyadh Metro (Armetal)</v>
          </cell>
          <cell r="C453" t="str">
            <v>Armetal</v>
          </cell>
          <cell r="D453" t="str">
            <v>Asharf Youns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</row>
        <row r="454">
          <cell r="A454">
            <v>10241</v>
          </cell>
          <cell r="B454" t="str">
            <v>New Care Medical Clinics Building</v>
          </cell>
          <cell r="C454" t="str">
            <v>ESSENCE OF STABILITY</v>
          </cell>
          <cell r="D454" t="str">
            <v>Asharf Youns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</row>
        <row r="455">
          <cell r="A455">
            <v>10219</v>
          </cell>
          <cell r="B455" t="str">
            <v>KAIG</v>
          </cell>
          <cell r="C455" t="str">
            <v xml:space="preserve">ZAID ALHUSSAIN </v>
          </cell>
          <cell r="D455" t="str">
            <v>Asharf Youns</v>
          </cell>
          <cell r="G455">
            <v>831414.3</v>
          </cell>
          <cell r="H455">
            <v>207853.57500000001</v>
          </cell>
          <cell r="I455">
            <v>83141.430000000008</v>
          </cell>
          <cell r="J455">
            <v>93534.108750000014</v>
          </cell>
          <cell r="K455">
            <v>633953.40375000006</v>
          </cell>
        </row>
        <row r="456">
          <cell r="A456">
            <v>10254</v>
          </cell>
          <cell r="B456" t="str">
            <v>AL mishraq project - saudico-Aluminum</v>
          </cell>
          <cell r="C456" t="str">
            <v>SAUDI CONSTRUCTIONEERS Ltd.</v>
          </cell>
          <cell r="D456" t="str">
            <v>Asharf Youns</v>
          </cell>
          <cell r="G456">
            <v>1292078.6370000001</v>
          </cell>
          <cell r="H456">
            <v>258415.72740000003</v>
          </cell>
          <cell r="I456">
            <v>129207.86370000002</v>
          </cell>
          <cell r="J456">
            <v>155049.43644000002</v>
          </cell>
          <cell r="K456">
            <v>1059504.4823400001</v>
          </cell>
        </row>
        <row r="457">
          <cell r="A457">
            <v>10253</v>
          </cell>
          <cell r="B457" t="str">
            <v>AL mishraq project - saudico-Steel</v>
          </cell>
          <cell r="C457" t="str">
            <v>SAUDI CONSTRUCTIONEERS Ltd.</v>
          </cell>
          <cell r="D457" t="str">
            <v>Asharf Youns</v>
          </cell>
          <cell r="G457">
            <v>1247254.32</v>
          </cell>
          <cell r="H457">
            <v>498901.72800000006</v>
          </cell>
          <cell r="I457">
            <v>124725.43200000002</v>
          </cell>
          <cell r="J457">
            <v>112252.88879999999</v>
          </cell>
          <cell r="K457">
            <v>735880.04879999987</v>
          </cell>
        </row>
        <row r="458">
          <cell r="A458">
            <v>10234</v>
          </cell>
          <cell r="B458" t="str">
            <v>STC AQALAT SMART SQUARE PROJECT</v>
          </cell>
          <cell r="C458" t="str">
            <v>BEC</v>
          </cell>
          <cell r="D458" t="str">
            <v>Mohamed Hamza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</row>
        <row r="459">
          <cell r="A459" t="str">
            <v>Riyadh Avenue</v>
          </cell>
          <cell r="B459" t="str">
            <v>Riyadh Avenue</v>
          </cell>
          <cell r="C459" t="str">
            <v xml:space="preserve">NESMA </v>
          </cell>
          <cell r="D459" t="str">
            <v>Mohamed Hamza</v>
          </cell>
          <cell r="G459">
            <v>2100000</v>
          </cell>
          <cell r="J459">
            <v>315000</v>
          </cell>
          <cell r="K459">
            <v>2415000</v>
          </cell>
        </row>
        <row r="460">
          <cell r="A460">
            <v>10134</v>
          </cell>
          <cell r="B460" t="str">
            <v>BACS - RIYADH METRO</v>
          </cell>
          <cell r="C460" t="str">
            <v>BACS</v>
          </cell>
          <cell r="D460" t="str">
            <v>Mohamed Sadiq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</row>
        <row r="461">
          <cell r="A461">
            <v>10259</v>
          </cell>
          <cell r="B461" t="str">
            <v>Shura Central Hotel 1 (HC1)</v>
          </cell>
          <cell r="C461" t="str">
            <v>Red Sea</v>
          </cell>
          <cell r="D461" t="str">
            <v>Mohamed Sadiq</v>
          </cell>
          <cell r="G461">
            <v>1975047</v>
          </cell>
          <cell r="H461">
            <v>197504.7</v>
          </cell>
          <cell r="I461">
            <v>19750.47</v>
          </cell>
          <cell r="J461">
            <v>266631.34499999997</v>
          </cell>
          <cell r="K461">
            <v>2024423.175</v>
          </cell>
        </row>
        <row r="462">
          <cell r="A462">
            <v>10263</v>
          </cell>
          <cell r="B462" t="str">
            <v>SINDALHA ISLAND Cluster 4</v>
          </cell>
          <cell r="C462" t="str">
            <v>BEC</v>
          </cell>
          <cell r="D462" t="str">
            <v>Mohamed Sadiq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</row>
        <row r="463">
          <cell r="A463">
            <v>10262</v>
          </cell>
          <cell r="B463" t="str">
            <v>Amaala Projects Steel</v>
          </cell>
          <cell r="C463" t="str">
            <v>HASSAN ALLAM CONSTRUCTION</v>
          </cell>
          <cell r="D463" t="str">
            <v>Mohamed Emad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</row>
        <row r="464">
          <cell r="A464">
            <v>10214</v>
          </cell>
          <cell r="B464" t="str">
            <v xml:space="preserve">Dr. Suleiman AL-Habib Hospital-Jeddah </v>
          </cell>
          <cell r="C464" t="str">
            <v>Dr. Suleiman AL-Habib Hospital</v>
          </cell>
          <cell r="D464" t="str">
            <v xml:space="preserve">Radwan 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</row>
        <row r="465">
          <cell r="A465">
            <v>10239</v>
          </cell>
          <cell r="B465" t="str">
            <v>Al-Faqih Hospital</v>
          </cell>
          <cell r="C465" t="str">
            <v>Elkhereiji Commerce Contracting Co.</v>
          </cell>
          <cell r="D465" t="str">
            <v xml:space="preserve">Radwan 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</row>
        <row r="466">
          <cell r="A466">
            <v>10236</v>
          </cell>
          <cell r="B466" t="str">
            <v>MADINA SCHOOLS</v>
          </cell>
          <cell r="C466" t="str">
            <v>BEC- MOBCO</v>
          </cell>
          <cell r="D466" t="str">
            <v xml:space="preserve">Radwan 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</row>
        <row r="467">
          <cell r="A467">
            <v>10247</v>
          </cell>
          <cell r="B467" t="str">
            <v xml:space="preserve">MADINAH GATE </v>
          </cell>
          <cell r="C467" t="str">
            <v>Marco</v>
          </cell>
          <cell r="D467" t="str">
            <v xml:space="preserve">Radwan 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</row>
        <row r="468">
          <cell r="A468">
            <v>10225</v>
          </cell>
          <cell r="B468" t="str">
            <v>KAP 5</v>
          </cell>
          <cell r="C468" t="str">
            <v>BEC</v>
          </cell>
          <cell r="D468" t="str">
            <v xml:space="preserve">Radwan 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</row>
        <row r="469">
          <cell r="A469">
            <v>10261</v>
          </cell>
          <cell r="B469" t="str">
            <v>IKEA MADINA</v>
          </cell>
          <cell r="C469" t="str">
            <v>YOUSSEF MARROUN CONT</v>
          </cell>
          <cell r="D469" t="str">
            <v xml:space="preserve">Radwan </v>
          </cell>
          <cell r="H469">
            <v>0</v>
          </cell>
          <cell r="J469">
            <v>0</v>
          </cell>
          <cell r="K469">
            <v>0</v>
          </cell>
        </row>
        <row r="470">
          <cell r="A470">
            <v>10250</v>
          </cell>
          <cell r="B470" t="str">
            <v>Makarem El Madena Hotel</v>
          </cell>
          <cell r="C470" t="str">
            <v>Elkhereiji Commerce Contracting Co.</v>
          </cell>
          <cell r="D470" t="str">
            <v xml:space="preserve">Radwan 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</row>
        <row r="471">
          <cell r="A471">
            <v>10249</v>
          </cell>
          <cell r="B471" t="str">
            <v>Novotel Madinah Hotel</v>
          </cell>
          <cell r="C471" t="str">
            <v xml:space="preserve">Orient Construction Company </v>
          </cell>
          <cell r="D471" t="str">
            <v xml:space="preserve">Radwan </v>
          </cell>
          <cell r="G471">
            <v>1290000</v>
          </cell>
          <cell r="H471">
            <v>193500</v>
          </cell>
          <cell r="I471">
            <v>129000</v>
          </cell>
          <cell r="J471">
            <v>164475</v>
          </cell>
          <cell r="K471">
            <v>1131975</v>
          </cell>
        </row>
        <row r="472">
          <cell r="A472">
            <v>10139</v>
          </cell>
          <cell r="B472" t="str">
            <v>3E2 Station</v>
          </cell>
          <cell r="C472" t="str">
            <v>ANM</v>
          </cell>
          <cell r="D472" t="str">
            <v>Ibrahim ALRefai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</row>
        <row r="473">
          <cell r="A473">
            <v>10190</v>
          </cell>
          <cell r="B473" t="str">
            <v>KAFD-Sky Walk Link Bridge-S67</v>
          </cell>
          <cell r="C473" t="str">
            <v>BAYTUR</v>
          </cell>
          <cell r="D473" t="str">
            <v>Mohamed Zawwi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</row>
        <row r="474">
          <cell r="A474">
            <v>10097</v>
          </cell>
          <cell r="B474" t="str">
            <v xml:space="preserve">KAP2-A Riyadh </v>
          </cell>
          <cell r="C474" t="str">
            <v xml:space="preserve">Elseif </v>
          </cell>
          <cell r="D474" t="str">
            <v>Ismail Attia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</row>
        <row r="475">
          <cell r="A475">
            <v>10171</v>
          </cell>
          <cell r="B475" t="str">
            <v>SABIC HOSPITAL</v>
          </cell>
          <cell r="C475" t="str">
            <v>Alfawzan</v>
          </cell>
          <cell r="D475" t="str">
            <v>Ismail Attia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</row>
        <row r="476">
          <cell r="A476">
            <v>10233</v>
          </cell>
          <cell r="B476" t="str">
            <v>lamah tower</v>
          </cell>
          <cell r="C476" t="str">
            <v>Building Methods Contracting CO.</v>
          </cell>
          <cell r="D476" t="str">
            <v>Ismail Attia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</row>
        <row r="477">
          <cell r="A477">
            <v>10222</v>
          </cell>
          <cell r="B477" t="str">
            <v>Citc ALU Damam-Abha-Tabouk</v>
          </cell>
          <cell r="C477" t="str">
            <v xml:space="preserve">ALMOWATIN </v>
          </cell>
          <cell r="D477" t="str">
            <v>Ismail Attia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</row>
        <row r="478">
          <cell r="A478">
            <v>10230</v>
          </cell>
          <cell r="B478" t="str">
            <v>UNIVERSITY HOSPITAL-TABUK</v>
          </cell>
          <cell r="C478" t="str">
            <v>AL TAAFUF</v>
          </cell>
          <cell r="D478" t="str">
            <v>Ismail Attia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</row>
        <row r="479">
          <cell r="A479" t="str">
            <v>Alianma Bank</v>
          </cell>
          <cell r="B479" t="str">
            <v>Alianma Bank</v>
          </cell>
          <cell r="C479" t="str">
            <v>ACC</v>
          </cell>
          <cell r="D479" t="str">
            <v>Ismail Attia</v>
          </cell>
          <cell r="G479">
            <v>762858.3</v>
          </cell>
          <cell r="H479">
            <v>152571.66</v>
          </cell>
          <cell r="I479">
            <v>76285.83</v>
          </cell>
          <cell r="J479">
            <v>91542.995999999999</v>
          </cell>
          <cell r="K479">
            <v>625543.8060000001</v>
          </cell>
        </row>
        <row r="480">
          <cell r="A480">
            <v>10179</v>
          </cell>
          <cell r="B480" t="str">
            <v>AL Hugayet Residential</v>
          </cell>
          <cell r="C480" t="str">
            <v>Abdel Hadi Al Hugayet Contracting</v>
          </cell>
          <cell r="D480" t="str">
            <v>Kareem Gamal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</row>
        <row r="481">
          <cell r="A481">
            <v>10183</v>
          </cell>
          <cell r="B481" t="str">
            <v xml:space="preserve">KFU PM </v>
          </cell>
          <cell r="C481" t="str">
            <v>Al Kefah</v>
          </cell>
          <cell r="D481" t="str">
            <v>Kareem Gamal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</row>
        <row r="482">
          <cell r="A482">
            <v>10156</v>
          </cell>
          <cell r="B482" t="str">
            <v>C76</v>
          </cell>
          <cell r="C482" t="str">
            <v>Raziat</v>
          </cell>
          <cell r="D482" t="str">
            <v>Kareem Gamal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</row>
        <row r="483">
          <cell r="A483">
            <v>10147</v>
          </cell>
          <cell r="B483" t="str">
            <v xml:space="preserve">KFU Schools </v>
          </cell>
          <cell r="C483" t="str">
            <v xml:space="preserve">Azmeel </v>
          </cell>
          <cell r="D483" t="str">
            <v>Kareem Gamal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</row>
        <row r="484">
          <cell r="A484">
            <v>10168</v>
          </cell>
          <cell r="B484" t="str">
            <v xml:space="preserve">ARAMCO MARTIME </v>
          </cell>
          <cell r="C484" t="str">
            <v>Alkhonini</v>
          </cell>
          <cell r="D484" t="str">
            <v>Kareem Gamal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</row>
        <row r="485">
          <cell r="A485">
            <v>10208</v>
          </cell>
          <cell r="B485" t="str">
            <v xml:space="preserve">WATER TRANSMISSION </v>
          </cell>
          <cell r="C485" t="str">
            <v>RTCC</v>
          </cell>
          <cell r="D485" t="str">
            <v>Kareem Gamal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</row>
        <row r="486">
          <cell r="A486" t="str">
            <v>KINGDOM GATE TOWER</v>
          </cell>
          <cell r="B486" t="str">
            <v>KINGDOM GATE TOWER</v>
          </cell>
          <cell r="D486" t="str">
            <v>Kareem Gamal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</row>
        <row r="487">
          <cell r="A487">
            <v>10248</v>
          </cell>
          <cell r="B487" t="str">
            <v>SINDALHA ISLAND Cluster 6</v>
          </cell>
          <cell r="C487" t="str">
            <v>BEC</v>
          </cell>
          <cell r="D487" t="str">
            <v>Amr Al Amari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</row>
        <row r="488">
          <cell r="A488">
            <v>10229</v>
          </cell>
          <cell r="B488" t="str">
            <v>KAFD-PARCEL NO.5.07 &amp; 5.08</v>
          </cell>
          <cell r="C488" t="str">
            <v>KAFD</v>
          </cell>
          <cell r="J488">
            <v>0</v>
          </cell>
          <cell r="K488">
            <v>0</v>
          </cell>
        </row>
        <row r="489">
          <cell r="A489">
            <v>10238</v>
          </cell>
          <cell r="B489" t="str">
            <v>Privet Villa E</v>
          </cell>
          <cell r="C489" t="str">
            <v>High Lines Decoration Company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</row>
        <row r="490">
          <cell r="A490">
            <v>10264</v>
          </cell>
          <cell r="B490" t="str">
            <v>SHURA HW-02</v>
          </cell>
          <cell r="C490" t="str">
            <v>RED SEA</v>
          </cell>
          <cell r="G490">
            <v>10981441.600000001</v>
          </cell>
          <cell r="H490">
            <v>3294432.4800000004</v>
          </cell>
          <cell r="I490">
            <v>1098144.1600000001</v>
          </cell>
          <cell r="J490">
            <v>1153051.368</v>
          </cell>
          <cell r="K490">
            <v>7741916.3280000007</v>
          </cell>
        </row>
        <row r="491">
          <cell r="A491">
            <v>10265</v>
          </cell>
          <cell r="B491" t="str">
            <v>SHURA HW-03</v>
          </cell>
          <cell r="C491" t="str">
            <v>RED SEA</v>
          </cell>
          <cell r="G491">
            <v>8994603.5999999996</v>
          </cell>
          <cell r="H491">
            <v>2698381.0799999996</v>
          </cell>
          <cell r="I491">
            <v>899460.36</v>
          </cell>
          <cell r="J491">
            <v>944433.37799999991</v>
          </cell>
          <cell r="K491">
            <v>6341195.5379999988</v>
          </cell>
        </row>
        <row r="492">
          <cell r="A492">
            <v>10077</v>
          </cell>
          <cell r="B492" t="str">
            <v xml:space="preserve">KAP2-ALArab  </v>
          </cell>
          <cell r="C492" t="str">
            <v xml:space="preserve">Alarab </v>
          </cell>
          <cell r="D492" t="str">
            <v>Mohamed AbdALNabi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</row>
        <row r="493">
          <cell r="A493">
            <v>10137</v>
          </cell>
          <cell r="B493" t="str">
            <v>Sofitel</v>
          </cell>
          <cell r="C493" t="str">
            <v>MOBCO</v>
          </cell>
          <cell r="D493" t="str">
            <v>Mohamed AbdALNabi</v>
          </cell>
          <cell r="I493">
            <v>0</v>
          </cell>
          <cell r="J493">
            <v>0</v>
          </cell>
          <cell r="K493">
            <v>0</v>
          </cell>
        </row>
        <row r="494">
          <cell r="A494">
            <v>10245</v>
          </cell>
          <cell r="B494" t="str">
            <v>Madeedah</v>
          </cell>
          <cell r="C494" t="str">
            <v>Madeedah Hospitals</v>
          </cell>
          <cell r="D494" t="str">
            <v>Mohamed AbdALNabi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</row>
        <row r="495">
          <cell r="A495">
            <v>10251</v>
          </cell>
          <cell r="B495" t="str">
            <v xml:space="preserve">Air Product Neom Green Hydrogen </v>
          </cell>
          <cell r="C495" t="str">
            <v>NESMA UNITED INDUSTRIES</v>
          </cell>
          <cell r="D495" t="str">
            <v>Mohamed AbdALNabi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</row>
        <row r="496">
          <cell r="A496">
            <v>10240</v>
          </cell>
          <cell r="B496" t="str">
            <v>Takhasusi hub</v>
          </cell>
          <cell r="C496" t="str">
            <v xml:space="preserve">Amad Arabia Investment </v>
          </cell>
          <cell r="D496" t="str">
            <v>Mohamed AbdALNabi</v>
          </cell>
          <cell r="H496">
            <v>0</v>
          </cell>
          <cell r="J496">
            <v>0</v>
          </cell>
          <cell r="K496">
            <v>0</v>
          </cell>
        </row>
        <row r="497">
          <cell r="A497">
            <v>10012</v>
          </cell>
          <cell r="B497" t="str">
            <v>KAP-02 BEC</v>
          </cell>
          <cell r="C497" t="str">
            <v>BEC</v>
          </cell>
          <cell r="D497" t="str">
            <v xml:space="preserve">Ibrahim Mahmoud 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</row>
        <row r="498">
          <cell r="A498">
            <v>10138</v>
          </cell>
          <cell r="B498" t="str">
            <v xml:space="preserve">KAP 4 BULLET PROOF </v>
          </cell>
          <cell r="C498" t="str">
            <v xml:space="preserve">Alarab </v>
          </cell>
          <cell r="D498" t="str">
            <v xml:space="preserve">Ibrahim Mahmoud 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</row>
        <row r="499">
          <cell r="A499">
            <v>10088</v>
          </cell>
          <cell r="B499" t="str">
            <v xml:space="preserve">Training Center Najarn &amp; Al Zabnah </v>
          </cell>
          <cell r="C499" t="str">
            <v>RTCC</v>
          </cell>
          <cell r="D499" t="str">
            <v xml:space="preserve">Ibrahim Mahmoud </v>
          </cell>
          <cell r="I499">
            <v>0</v>
          </cell>
          <cell r="J499">
            <v>0</v>
          </cell>
          <cell r="K499">
            <v>0</v>
          </cell>
        </row>
        <row r="500">
          <cell r="A500">
            <v>10088</v>
          </cell>
          <cell r="B500" t="str">
            <v>RRS</v>
          </cell>
          <cell r="C500" t="str">
            <v>RTCC</v>
          </cell>
          <cell r="D500" t="str">
            <v xml:space="preserve">Ibrahim Mahmoud </v>
          </cell>
          <cell r="I500">
            <v>0</v>
          </cell>
          <cell r="J500">
            <v>0</v>
          </cell>
          <cell r="K500">
            <v>0</v>
          </cell>
        </row>
        <row r="501">
          <cell r="A501">
            <v>10256</v>
          </cell>
          <cell r="B501" t="str">
            <v>ELHAMRA ( 7 Project)</v>
          </cell>
          <cell r="C501" t="str">
            <v>SHAPOORJI PALLONJI MIDEAST</v>
          </cell>
          <cell r="D501" t="str">
            <v xml:space="preserve">Ibrahim Mahmoud 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</row>
        <row r="502">
          <cell r="A502">
            <v>10080</v>
          </cell>
          <cell r="B502" t="str">
            <v>Riyadh Metro (Armetal)</v>
          </cell>
          <cell r="C502" t="str">
            <v>Armetal</v>
          </cell>
          <cell r="D502" t="str">
            <v>Asharf Youns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</row>
        <row r="503">
          <cell r="A503">
            <v>10241</v>
          </cell>
          <cell r="B503" t="str">
            <v>New Care Medical Clinics Building</v>
          </cell>
          <cell r="C503" t="str">
            <v>ESSENCE OF STABILITY</v>
          </cell>
          <cell r="D503" t="str">
            <v>Asharf Youns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</row>
        <row r="504">
          <cell r="A504">
            <v>10219</v>
          </cell>
          <cell r="B504" t="str">
            <v>KAIG</v>
          </cell>
          <cell r="C504" t="str">
            <v xml:space="preserve">ZAID ALHUSSAIN </v>
          </cell>
          <cell r="D504" t="str">
            <v>Asharf Youns</v>
          </cell>
          <cell r="G504">
            <v>831414.3</v>
          </cell>
          <cell r="H504">
            <v>207853.57500000001</v>
          </cell>
          <cell r="I504">
            <v>83141.430000000008</v>
          </cell>
          <cell r="J504">
            <v>93534.108750000014</v>
          </cell>
          <cell r="K504">
            <v>633953.40375000006</v>
          </cell>
        </row>
        <row r="505">
          <cell r="A505">
            <v>10254</v>
          </cell>
          <cell r="B505" t="str">
            <v>AL mishraq project - saudico-Aluminum</v>
          </cell>
          <cell r="C505" t="str">
            <v>SAUDI CONSTRUCTIONEERS Ltd.</v>
          </cell>
          <cell r="D505" t="str">
            <v>Asharf Youns</v>
          </cell>
          <cell r="G505">
            <v>1292078.6370000001</v>
          </cell>
          <cell r="H505">
            <v>258415.72740000003</v>
          </cell>
          <cell r="I505">
            <v>129207.86370000002</v>
          </cell>
          <cell r="J505">
            <v>155049.43644000002</v>
          </cell>
          <cell r="K505">
            <v>1059504.4823400001</v>
          </cell>
        </row>
        <row r="506">
          <cell r="A506">
            <v>10253</v>
          </cell>
          <cell r="B506" t="str">
            <v>AL mishraq project - saudico-Steel</v>
          </cell>
          <cell r="C506" t="str">
            <v>SAUDI CONSTRUCTIONEERS Ltd.</v>
          </cell>
          <cell r="D506" t="str">
            <v>Asharf Youns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</row>
        <row r="507">
          <cell r="A507">
            <v>10234</v>
          </cell>
          <cell r="B507" t="str">
            <v>STC AQALAT SMART SQUARE PROJECT</v>
          </cell>
          <cell r="C507" t="str">
            <v>BEC</v>
          </cell>
          <cell r="D507" t="str">
            <v>Mohamed Hamza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</row>
        <row r="508">
          <cell r="A508" t="str">
            <v>Riyadh Avenue</v>
          </cell>
          <cell r="B508" t="str">
            <v>Riyadh Avenue</v>
          </cell>
          <cell r="C508" t="str">
            <v xml:space="preserve">NESMA </v>
          </cell>
          <cell r="D508" t="str">
            <v>Mohamed Hamza</v>
          </cell>
          <cell r="G508">
            <v>1750000</v>
          </cell>
          <cell r="J508">
            <v>262500</v>
          </cell>
          <cell r="K508">
            <v>2012500</v>
          </cell>
        </row>
        <row r="509">
          <cell r="A509">
            <v>10134</v>
          </cell>
          <cell r="B509" t="str">
            <v>BACS - RIYADH METRO</v>
          </cell>
          <cell r="C509" t="str">
            <v>BACS</v>
          </cell>
          <cell r="D509" t="str">
            <v>Mohamed Sadiq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</row>
        <row r="510">
          <cell r="A510">
            <v>10259</v>
          </cell>
          <cell r="B510" t="str">
            <v>Shura Central Hotel 1 (HC1)</v>
          </cell>
          <cell r="C510" t="str">
            <v>Red Sea</v>
          </cell>
          <cell r="D510" t="str">
            <v>Mohamed Sadiq</v>
          </cell>
          <cell r="G510">
            <v>1716890</v>
          </cell>
          <cell r="H510">
            <v>171689</v>
          </cell>
          <cell r="I510">
            <v>17168.900000000001</v>
          </cell>
          <cell r="J510">
            <v>231780.15</v>
          </cell>
          <cell r="K510">
            <v>1759812.25</v>
          </cell>
        </row>
        <row r="511">
          <cell r="A511">
            <v>10263</v>
          </cell>
          <cell r="B511" t="str">
            <v>SINDALHA ISLAND Cluster 4</v>
          </cell>
          <cell r="C511" t="str">
            <v>BEC</v>
          </cell>
          <cell r="D511" t="str">
            <v>Mohamed Sadiq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</row>
        <row r="512">
          <cell r="A512">
            <v>10262</v>
          </cell>
          <cell r="B512" t="str">
            <v>Amaala Projects Steel</v>
          </cell>
          <cell r="C512" t="str">
            <v>HASSAN ALLAM CONSTRUCTION</v>
          </cell>
          <cell r="D512" t="str">
            <v>Mohamed Emad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</row>
        <row r="513">
          <cell r="A513">
            <v>10214</v>
          </cell>
          <cell r="B513" t="str">
            <v xml:space="preserve">Dr. Suleiman AL-Habib Hospital-Jeddah </v>
          </cell>
          <cell r="C513" t="str">
            <v>Dr. Suleiman AL-Habib Hospital</v>
          </cell>
          <cell r="D513" t="str">
            <v xml:space="preserve">Radwan 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</row>
        <row r="514">
          <cell r="A514">
            <v>10239</v>
          </cell>
          <cell r="B514" t="str">
            <v>Al-Faqih Hospital</v>
          </cell>
          <cell r="C514" t="str">
            <v>Elkhereiji Commerce Contracting Co.</v>
          </cell>
          <cell r="D514" t="str">
            <v xml:space="preserve">Radwan 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</row>
        <row r="515">
          <cell r="A515">
            <v>10236</v>
          </cell>
          <cell r="B515" t="str">
            <v>MADINA SCHOOLS</v>
          </cell>
          <cell r="C515" t="str">
            <v>BEC- MOBCO</v>
          </cell>
          <cell r="D515" t="str">
            <v xml:space="preserve">Radwan 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</row>
        <row r="516">
          <cell r="A516">
            <v>10247</v>
          </cell>
          <cell r="B516" t="str">
            <v xml:space="preserve">MADINAH GATE </v>
          </cell>
          <cell r="C516" t="str">
            <v>Marco</v>
          </cell>
          <cell r="D516" t="str">
            <v xml:space="preserve">Radwan 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</row>
        <row r="517">
          <cell r="A517">
            <v>10225</v>
          </cell>
          <cell r="B517" t="str">
            <v>KAP 5</v>
          </cell>
          <cell r="C517" t="str">
            <v>BEC</v>
          </cell>
          <cell r="D517" t="str">
            <v xml:space="preserve">Radwan 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</row>
        <row r="518">
          <cell r="A518">
            <v>10261</v>
          </cell>
          <cell r="B518" t="str">
            <v>IKEA MADINA</v>
          </cell>
          <cell r="C518" t="str">
            <v>YOUSSEF MARROUN CONT</v>
          </cell>
          <cell r="D518" t="str">
            <v xml:space="preserve">Radwan </v>
          </cell>
          <cell r="H518">
            <v>0</v>
          </cell>
          <cell r="J518">
            <v>0</v>
          </cell>
          <cell r="K518">
            <v>0</v>
          </cell>
        </row>
        <row r="519">
          <cell r="A519">
            <v>10250</v>
          </cell>
          <cell r="B519" t="str">
            <v>Makarem El Madena Hotel</v>
          </cell>
          <cell r="C519" t="str">
            <v>Elkhereiji Commerce Contracting Co.</v>
          </cell>
          <cell r="D519" t="str">
            <v xml:space="preserve">Radwan 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</row>
        <row r="520">
          <cell r="A520">
            <v>10249</v>
          </cell>
          <cell r="B520" t="str">
            <v>Novotel Madinah Hotel</v>
          </cell>
          <cell r="C520" t="str">
            <v xml:space="preserve">Orient Construction Company </v>
          </cell>
          <cell r="D520" t="str">
            <v xml:space="preserve">Radwan 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</row>
        <row r="521">
          <cell r="A521">
            <v>10139</v>
          </cell>
          <cell r="B521" t="str">
            <v>3E2 Station</v>
          </cell>
          <cell r="C521" t="str">
            <v>ANM</v>
          </cell>
          <cell r="D521" t="str">
            <v>Ibrahim ALRefai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</row>
        <row r="522">
          <cell r="A522">
            <v>10190</v>
          </cell>
          <cell r="B522" t="str">
            <v>KAFD-Sky Walk Link Bridge-S67</v>
          </cell>
          <cell r="C522" t="str">
            <v>BAYTUR</v>
          </cell>
          <cell r="D522" t="str">
            <v>Mohamed Zawwi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</row>
        <row r="523">
          <cell r="A523">
            <v>10097</v>
          </cell>
          <cell r="B523" t="str">
            <v xml:space="preserve">KAP2-A Riyadh </v>
          </cell>
          <cell r="C523" t="str">
            <v xml:space="preserve">Elseif </v>
          </cell>
          <cell r="D523" t="str">
            <v>Ismail Attia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</row>
        <row r="524">
          <cell r="A524">
            <v>10171</v>
          </cell>
          <cell r="B524" t="str">
            <v>SABIC HOSPITAL</v>
          </cell>
          <cell r="C524" t="str">
            <v>Alfawzan</v>
          </cell>
          <cell r="D524" t="str">
            <v>Ismail Attia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</row>
        <row r="525">
          <cell r="A525">
            <v>10233</v>
          </cell>
          <cell r="B525" t="str">
            <v>lamah tower</v>
          </cell>
          <cell r="C525" t="str">
            <v>Building Methods Contracting CO.</v>
          </cell>
          <cell r="D525" t="str">
            <v>Ismail Attia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</row>
        <row r="526">
          <cell r="A526">
            <v>10222</v>
          </cell>
          <cell r="B526" t="str">
            <v>Citc ALU Damam-Abha-Tabouk</v>
          </cell>
          <cell r="C526" t="str">
            <v xml:space="preserve">ALMOWATIN </v>
          </cell>
          <cell r="D526" t="str">
            <v>Ismail Attia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</row>
        <row r="527">
          <cell r="A527">
            <v>10230</v>
          </cell>
          <cell r="B527" t="str">
            <v>UNIVERSITY HOSPITAL-TABUK</v>
          </cell>
          <cell r="C527" t="str">
            <v>AL TAAFUF</v>
          </cell>
          <cell r="D527" t="str">
            <v>Ismail Attia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</row>
        <row r="528">
          <cell r="A528" t="str">
            <v>Alianma Bank</v>
          </cell>
          <cell r="B528" t="str">
            <v>Alianma Bank</v>
          </cell>
          <cell r="C528" t="str">
            <v>ACC</v>
          </cell>
          <cell r="D528" t="str">
            <v>Ismail Attia</v>
          </cell>
          <cell r="G528">
            <v>1404601.39</v>
          </cell>
          <cell r="H528">
            <v>280920.27799999999</v>
          </cell>
          <cell r="I528">
            <v>140460.139</v>
          </cell>
          <cell r="J528">
            <v>168552.16679999998</v>
          </cell>
          <cell r="K528">
            <v>1151773.1398</v>
          </cell>
        </row>
        <row r="529">
          <cell r="A529">
            <v>10179</v>
          </cell>
          <cell r="B529" t="str">
            <v>AL Hugayet Residential</v>
          </cell>
          <cell r="C529" t="str">
            <v>Abdel Hadi Al Hugayet Contracting</v>
          </cell>
          <cell r="D529" t="str">
            <v>Kareem Gamal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</row>
        <row r="530">
          <cell r="A530">
            <v>10183</v>
          </cell>
          <cell r="B530" t="str">
            <v xml:space="preserve">KFU PM </v>
          </cell>
          <cell r="C530" t="str">
            <v>Al Kefah</v>
          </cell>
          <cell r="D530" t="str">
            <v>Kareem Gamal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</row>
        <row r="531">
          <cell r="A531">
            <v>10156</v>
          </cell>
          <cell r="B531" t="str">
            <v>C76</v>
          </cell>
          <cell r="C531" t="str">
            <v>Raziat</v>
          </cell>
          <cell r="D531" t="str">
            <v>Kareem Gamal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</row>
        <row r="532">
          <cell r="A532">
            <v>10147</v>
          </cell>
          <cell r="B532" t="str">
            <v xml:space="preserve">KFU Schools </v>
          </cell>
          <cell r="C532" t="str">
            <v xml:space="preserve">Azmeel </v>
          </cell>
          <cell r="D532" t="str">
            <v>Kareem Gamal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</row>
        <row r="533">
          <cell r="A533">
            <v>10168</v>
          </cell>
          <cell r="B533" t="str">
            <v xml:space="preserve">ARAMCO MARTIME </v>
          </cell>
          <cell r="C533" t="str">
            <v>Alkhonini</v>
          </cell>
          <cell r="D533" t="str">
            <v>Kareem Gamal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</row>
        <row r="534">
          <cell r="A534">
            <v>10208</v>
          </cell>
          <cell r="B534" t="str">
            <v xml:space="preserve">WATER TRANSMISSION </v>
          </cell>
          <cell r="C534" t="str">
            <v>RTCC</v>
          </cell>
          <cell r="D534" t="str">
            <v>Kareem Gamal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</row>
        <row r="535">
          <cell r="A535" t="str">
            <v>KINGDOM GATE TOWER</v>
          </cell>
          <cell r="B535" t="str">
            <v>KINGDOM GATE TOWER</v>
          </cell>
          <cell r="D535" t="str">
            <v>Kareem Gamal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</row>
        <row r="536">
          <cell r="A536">
            <v>10248</v>
          </cell>
          <cell r="B536" t="str">
            <v>SINDALHA ISLAND Cluster 6</v>
          </cell>
          <cell r="C536" t="str">
            <v>BEC</v>
          </cell>
          <cell r="D536" t="str">
            <v>Amr Al Amari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</row>
        <row r="537">
          <cell r="A537">
            <v>10229</v>
          </cell>
          <cell r="B537" t="str">
            <v>KAFD-PARCEL NO.5.07 &amp; 5.08</v>
          </cell>
          <cell r="C537" t="str">
            <v>KAFD</v>
          </cell>
          <cell r="J537">
            <v>0</v>
          </cell>
          <cell r="K537">
            <v>0</v>
          </cell>
        </row>
        <row r="538">
          <cell r="A538">
            <v>10238</v>
          </cell>
          <cell r="B538" t="str">
            <v>Privet Villa E</v>
          </cell>
          <cell r="C538" t="str">
            <v>High Lines Decoration Company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</row>
        <row r="539">
          <cell r="A539">
            <v>10264</v>
          </cell>
          <cell r="B539" t="str">
            <v>SHURA HW-02</v>
          </cell>
          <cell r="C539" t="str">
            <v>RED SEA</v>
          </cell>
          <cell r="G539">
            <v>10981441.600000001</v>
          </cell>
          <cell r="H539">
            <v>3294432.4800000004</v>
          </cell>
          <cell r="I539">
            <v>1098144.1600000001</v>
          </cell>
          <cell r="J539">
            <v>1153051.368</v>
          </cell>
          <cell r="K539">
            <v>7741916.3280000007</v>
          </cell>
        </row>
        <row r="540">
          <cell r="A540">
            <v>10265</v>
          </cell>
          <cell r="B540" t="str">
            <v>SHURA HW-03</v>
          </cell>
          <cell r="C540" t="str">
            <v>RED SEA</v>
          </cell>
          <cell r="G540">
            <v>8994603.5999999996</v>
          </cell>
          <cell r="H540">
            <v>2698381.0799999996</v>
          </cell>
          <cell r="I540">
            <v>899460.36</v>
          </cell>
          <cell r="J540">
            <v>944433.37799999991</v>
          </cell>
          <cell r="K540">
            <v>6341195.5379999988</v>
          </cell>
        </row>
        <row r="541">
          <cell r="A541">
            <v>10077</v>
          </cell>
          <cell r="B541" t="str">
            <v xml:space="preserve">KAP2-ALArab  </v>
          </cell>
          <cell r="C541" t="str">
            <v xml:space="preserve">Alarab </v>
          </cell>
          <cell r="D541" t="str">
            <v>Mohamed AbdALNabi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</row>
        <row r="542">
          <cell r="A542">
            <v>10137</v>
          </cell>
          <cell r="B542" t="str">
            <v>Sofitel</v>
          </cell>
          <cell r="C542" t="str">
            <v>MOBCO</v>
          </cell>
          <cell r="D542" t="str">
            <v>Mohamed AbdALNabi</v>
          </cell>
          <cell r="I542">
            <v>0</v>
          </cell>
          <cell r="J542">
            <v>0</v>
          </cell>
          <cell r="K542">
            <v>0</v>
          </cell>
        </row>
        <row r="543">
          <cell r="A543">
            <v>10245</v>
          </cell>
          <cell r="B543" t="str">
            <v>Madeedah</v>
          </cell>
          <cell r="C543" t="str">
            <v>Madeedah Hospitals</v>
          </cell>
          <cell r="D543" t="str">
            <v>Mohamed AbdALNabi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</row>
        <row r="544">
          <cell r="A544">
            <v>10251</v>
          </cell>
          <cell r="B544" t="str">
            <v xml:space="preserve">Air Product Neom Green Hydrogen </v>
          </cell>
          <cell r="C544" t="str">
            <v>NESMA UNITED INDUSTRIES</v>
          </cell>
          <cell r="D544" t="str">
            <v>Mohamed AbdALNabi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</row>
        <row r="545">
          <cell r="A545">
            <v>10240</v>
          </cell>
          <cell r="B545" t="str">
            <v>Takhasusi hub</v>
          </cell>
          <cell r="C545" t="str">
            <v xml:space="preserve">Amad Arabia Investment </v>
          </cell>
          <cell r="D545" t="str">
            <v>Mohamed AbdALNabi</v>
          </cell>
          <cell r="H545">
            <v>0</v>
          </cell>
          <cell r="J545">
            <v>0</v>
          </cell>
          <cell r="K545">
            <v>0</v>
          </cell>
        </row>
        <row r="546">
          <cell r="A546">
            <v>10012</v>
          </cell>
          <cell r="B546" t="str">
            <v>KAP-02 BEC</v>
          </cell>
          <cell r="C546" t="str">
            <v>BEC</v>
          </cell>
          <cell r="D546" t="str">
            <v xml:space="preserve">Ibrahim Mahmoud 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</row>
        <row r="547">
          <cell r="A547">
            <v>10138</v>
          </cell>
          <cell r="B547" t="str">
            <v xml:space="preserve">KAP 4 BULLET PROOF </v>
          </cell>
          <cell r="C547" t="str">
            <v xml:space="preserve">Alarab </v>
          </cell>
          <cell r="D547" t="str">
            <v xml:space="preserve">Ibrahim Mahmoud 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</row>
        <row r="548">
          <cell r="A548">
            <v>10088</v>
          </cell>
          <cell r="B548" t="str">
            <v xml:space="preserve">Training Center Najarn &amp; Al Zabnah </v>
          </cell>
          <cell r="C548" t="str">
            <v>RTCC</v>
          </cell>
          <cell r="D548" t="str">
            <v xml:space="preserve">Ibrahim Mahmoud </v>
          </cell>
          <cell r="I548">
            <v>0</v>
          </cell>
          <cell r="J548">
            <v>0</v>
          </cell>
          <cell r="K548">
            <v>0</v>
          </cell>
        </row>
        <row r="549">
          <cell r="A549">
            <v>10088</v>
          </cell>
          <cell r="B549" t="str">
            <v>RRS</v>
          </cell>
          <cell r="C549" t="str">
            <v>RTCC</v>
          </cell>
          <cell r="D549" t="str">
            <v xml:space="preserve">Ibrahim Mahmoud </v>
          </cell>
          <cell r="I549">
            <v>0</v>
          </cell>
          <cell r="J549">
            <v>0</v>
          </cell>
          <cell r="K549">
            <v>0</v>
          </cell>
        </row>
        <row r="550">
          <cell r="A550">
            <v>10256</v>
          </cell>
          <cell r="B550" t="str">
            <v>ELHAMRA ( 7 Project)</v>
          </cell>
          <cell r="C550" t="str">
            <v>SHAPOORJI PALLONJI MIDEAST</v>
          </cell>
          <cell r="D550" t="str">
            <v xml:space="preserve">Ibrahim Mahmoud 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</row>
        <row r="551">
          <cell r="A551">
            <v>10080</v>
          </cell>
          <cell r="B551" t="str">
            <v>Riyadh Metro (Armetal)</v>
          </cell>
          <cell r="C551" t="str">
            <v>Armetal</v>
          </cell>
          <cell r="D551" t="str">
            <v>Asharf Youns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</row>
        <row r="552">
          <cell r="A552">
            <v>10241</v>
          </cell>
          <cell r="B552" t="str">
            <v>New Care Medical Clinics Building</v>
          </cell>
          <cell r="C552" t="str">
            <v>ESSENCE OF STABILITY</v>
          </cell>
          <cell r="D552" t="str">
            <v>Asharf Youns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</row>
        <row r="553">
          <cell r="A553">
            <v>10219</v>
          </cell>
          <cell r="B553" t="str">
            <v>KAIG</v>
          </cell>
          <cell r="C553" t="str">
            <v xml:space="preserve">ZAID ALHUSSAIN </v>
          </cell>
          <cell r="D553" t="str">
            <v>Asharf Youns</v>
          </cell>
          <cell r="G553">
            <v>831414.3</v>
          </cell>
          <cell r="H553">
            <v>207853.57500000001</v>
          </cell>
          <cell r="I553">
            <v>83141.430000000008</v>
          </cell>
          <cell r="J553">
            <v>93534.108750000014</v>
          </cell>
          <cell r="K553">
            <v>633953.40375000006</v>
          </cell>
        </row>
        <row r="554">
          <cell r="A554">
            <v>10254</v>
          </cell>
          <cell r="B554" t="str">
            <v>AL mishraq project - saudico-Aluminum</v>
          </cell>
          <cell r="C554" t="str">
            <v>SAUDI CONSTRUCTIONEERS Ltd.</v>
          </cell>
          <cell r="D554" t="str">
            <v>Asharf Youns</v>
          </cell>
          <cell r="G554">
            <v>1292078.6370000001</v>
          </cell>
          <cell r="H554">
            <v>258415.72740000003</v>
          </cell>
          <cell r="I554">
            <v>129207.86370000002</v>
          </cell>
          <cell r="J554">
            <v>155049.43644000002</v>
          </cell>
          <cell r="K554">
            <v>1059504.4823400001</v>
          </cell>
        </row>
        <row r="555">
          <cell r="A555">
            <v>10253</v>
          </cell>
          <cell r="B555" t="str">
            <v>AL mishraq project - saudico-Steel</v>
          </cell>
          <cell r="C555" t="str">
            <v>SAUDI CONSTRUCTIONEERS Ltd.</v>
          </cell>
          <cell r="D555" t="str">
            <v>Asharf Youns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</row>
        <row r="556">
          <cell r="A556">
            <v>10234</v>
          </cell>
          <cell r="B556" t="str">
            <v>STC AQALAT SMART SQUARE PROJECT</v>
          </cell>
          <cell r="C556" t="str">
            <v>BEC</v>
          </cell>
          <cell r="D556" t="str">
            <v>Mohamed Hamza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</row>
        <row r="557">
          <cell r="A557" t="str">
            <v>Riyadh Avenue</v>
          </cell>
          <cell r="B557" t="str">
            <v>Riyadh Avenue</v>
          </cell>
          <cell r="C557" t="str">
            <v xml:space="preserve">NESMA </v>
          </cell>
          <cell r="D557" t="str">
            <v>Mohamed Hamza</v>
          </cell>
          <cell r="G557">
            <v>1750000</v>
          </cell>
          <cell r="J557">
            <v>262500</v>
          </cell>
          <cell r="K557">
            <v>2012500</v>
          </cell>
        </row>
        <row r="558">
          <cell r="A558">
            <v>10134</v>
          </cell>
          <cell r="B558" t="str">
            <v>BACS - RIYADH METRO</v>
          </cell>
          <cell r="C558" t="str">
            <v>BACS</v>
          </cell>
          <cell r="D558" t="str">
            <v>Mohamed Sadiq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</row>
        <row r="559">
          <cell r="A559">
            <v>10259</v>
          </cell>
          <cell r="B559" t="str">
            <v>Shura Central Hotel 1 (HC1)</v>
          </cell>
          <cell r="C559" t="str">
            <v>Red Sea</v>
          </cell>
          <cell r="D559" t="str">
            <v>Mohamed Sadiq</v>
          </cell>
          <cell r="G559">
            <v>224914</v>
          </cell>
          <cell r="H559">
            <v>22491.4</v>
          </cell>
          <cell r="I559">
            <v>2249.1400000000003</v>
          </cell>
          <cell r="J559">
            <v>30363.39</v>
          </cell>
          <cell r="K559">
            <v>230536.84999999998</v>
          </cell>
        </row>
        <row r="560">
          <cell r="A560">
            <v>10263</v>
          </cell>
          <cell r="B560" t="str">
            <v>SINDALHA ISLAND Cluster 4</v>
          </cell>
          <cell r="C560" t="str">
            <v>BEC</v>
          </cell>
          <cell r="D560" t="str">
            <v>Mohamed Sadiq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</row>
        <row r="561">
          <cell r="A561">
            <v>10262</v>
          </cell>
          <cell r="B561" t="str">
            <v>Amaala Projects Steel</v>
          </cell>
          <cell r="C561" t="str">
            <v>HASSAN ALLAM CONSTRUCTION</v>
          </cell>
          <cell r="D561" t="str">
            <v>Mohamed Emad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</row>
        <row r="562">
          <cell r="A562">
            <v>10214</v>
          </cell>
          <cell r="B562" t="str">
            <v xml:space="preserve">Dr. Suleiman AL-Habib Hospital-Jeddah </v>
          </cell>
          <cell r="C562" t="str">
            <v>Dr. Suleiman AL-Habib Hospital</v>
          </cell>
          <cell r="D562" t="str">
            <v xml:space="preserve">Radwan 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</row>
        <row r="563">
          <cell r="A563">
            <v>10239</v>
          </cell>
          <cell r="B563" t="str">
            <v>Al-Faqih Hospital</v>
          </cell>
          <cell r="C563" t="str">
            <v>Elkhereiji Commerce Contracting Co.</v>
          </cell>
          <cell r="D563" t="str">
            <v xml:space="preserve">Radwan 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</row>
        <row r="564">
          <cell r="A564">
            <v>10236</v>
          </cell>
          <cell r="B564" t="str">
            <v>MADINA SCHOOLS</v>
          </cell>
          <cell r="C564" t="str">
            <v>BEC- MOBCO</v>
          </cell>
          <cell r="D564" t="str">
            <v xml:space="preserve">Radwan 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</row>
        <row r="565">
          <cell r="A565">
            <v>10247</v>
          </cell>
          <cell r="B565" t="str">
            <v xml:space="preserve">MADINAH GATE </v>
          </cell>
          <cell r="C565" t="str">
            <v>Marco</v>
          </cell>
          <cell r="D565" t="str">
            <v xml:space="preserve">Radwan 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</row>
        <row r="566">
          <cell r="A566">
            <v>10225</v>
          </cell>
          <cell r="B566" t="str">
            <v>KAP 5</v>
          </cell>
          <cell r="C566" t="str">
            <v>BEC</v>
          </cell>
          <cell r="D566" t="str">
            <v xml:space="preserve">Radwan 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</row>
        <row r="567">
          <cell r="A567">
            <v>10261</v>
          </cell>
          <cell r="B567" t="str">
            <v>IKEA MADINA</v>
          </cell>
          <cell r="C567" t="str">
            <v>YOUSSEF MARROUN CONT</v>
          </cell>
          <cell r="D567" t="str">
            <v xml:space="preserve">Radwan </v>
          </cell>
          <cell r="H567">
            <v>0</v>
          </cell>
          <cell r="J567">
            <v>0</v>
          </cell>
          <cell r="K567">
            <v>0</v>
          </cell>
        </row>
        <row r="568">
          <cell r="A568">
            <v>10250</v>
          </cell>
          <cell r="B568" t="str">
            <v>Makarem El Madena Hotel</v>
          </cell>
          <cell r="C568" t="str">
            <v>Elkhereiji Commerce Contracting Co.</v>
          </cell>
          <cell r="D568" t="str">
            <v xml:space="preserve">Radwan 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</row>
        <row r="569">
          <cell r="A569">
            <v>10249</v>
          </cell>
          <cell r="B569" t="str">
            <v>Novotel Madinah Hotel</v>
          </cell>
          <cell r="C569" t="str">
            <v xml:space="preserve">Orient Construction Company </v>
          </cell>
          <cell r="D569" t="str">
            <v xml:space="preserve">Radwan 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</row>
        <row r="570">
          <cell r="A570">
            <v>10139</v>
          </cell>
          <cell r="B570" t="str">
            <v>3E2 Station</v>
          </cell>
          <cell r="C570" t="str">
            <v>ANM</v>
          </cell>
          <cell r="D570" t="str">
            <v>Ibrahim ALRefai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</row>
        <row r="571">
          <cell r="A571">
            <v>10190</v>
          </cell>
          <cell r="B571" t="str">
            <v>KAFD-Sky Walk Link Bridge-S67</v>
          </cell>
          <cell r="C571" t="str">
            <v>BAYTUR</v>
          </cell>
          <cell r="D571" t="str">
            <v>Mohamed Zawwi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</row>
        <row r="572">
          <cell r="A572">
            <v>10097</v>
          </cell>
          <cell r="B572" t="str">
            <v xml:space="preserve">KAP2-A Riyadh </v>
          </cell>
          <cell r="C572" t="str">
            <v xml:space="preserve">Elseif </v>
          </cell>
          <cell r="D572" t="str">
            <v>Ismail Attia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</row>
        <row r="573">
          <cell r="A573">
            <v>10171</v>
          </cell>
          <cell r="B573" t="str">
            <v>SABIC HOSPITAL</v>
          </cell>
          <cell r="C573" t="str">
            <v>Alfawzan</v>
          </cell>
          <cell r="D573" t="str">
            <v>Ismail Attia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</row>
        <row r="574">
          <cell r="A574">
            <v>10233</v>
          </cell>
          <cell r="B574" t="str">
            <v>lamah tower</v>
          </cell>
          <cell r="C574" t="str">
            <v>Building Methods Contracting CO.</v>
          </cell>
          <cell r="D574" t="str">
            <v>Ismail Attia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</row>
        <row r="575">
          <cell r="A575">
            <v>10222</v>
          </cell>
          <cell r="B575" t="str">
            <v>Citc ALU Damam-Abha-Tabouk</v>
          </cell>
          <cell r="C575" t="str">
            <v xml:space="preserve">ALMOWATIN </v>
          </cell>
          <cell r="D575" t="str">
            <v>Ismail Attia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</row>
        <row r="576">
          <cell r="A576">
            <v>10230</v>
          </cell>
          <cell r="B576" t="str">
            <v>UNIVERSITY HOSPITAL-TABUK</v>
          </cell>
          <cell r="C576" t="str">
            <v>AL TAAFUF</v>
          </cell>
          <cell r="D576" t="str">
            <v>Ismail Attia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</row>
        <row r="577">
          <cell r="A577" t="str">
            <v>Alianma Bank</v>
          </cell>
          <cell r="B577" t="str">
            <v>Alianma Bank</v>
          </cell>
          <cell r="C577" t="str">
            <v>ACC</v>
          </cell>
          <cell r="D577" t="str">
            <v>Ismail Attia</v>
          </cell>
          <cell r="G577">
            <v>7840830.29</v>
          </cell>
          <cell r="H577">
            <v>1568166.0580000002</v>
          </cell>
          <cell r="I577">
            <v>784083.0290000001</v>
          </cell>
          <cell r="J577">
            <v>940899.6348</v>
          </cell>
          <cell r="K577">
            <v>6429480.8377999999</v>
          </cell>
        </row>
        <row r="578">
          <cell r="A578">
            <v>10179</v>
          </cell>
          <cell r="B578" t="str">
            <v>AL Hugayet Residential</v>
          </cell>
          <cell r="C578" t="str">
            <v>Abdel Hadi Al Hugayet Contracting</v>
          </cell>
          <cell r="D578" t="str">
            <v>Kareem Gamal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</row>
        <row r="579">
          <cell r="A579">
            <v>10183</v>
          </cell>
          <cell r="B579" t="str">
            <v xml:space="preserve">KFU PM </v>
          </cell>
          <cell r="C579" t="str">
            <v>Al Kefah</v>
          </cell>
          <cell r="D579" t="str">
            <v>Kareem Gamal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</row>
        <row r="580">
          <cell r="A580">
            <v>10156</v>
          </cell>
          <cell r="B580" t="str">
            <v>C76</v>
          </cell>
          <cell r="C580" t="str">
            <v>Raziat</v>
          </cell>
          <cell r="D580" t="str">
            <v>Kareem Gamal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</row>
        <row r="581">
          <cell r="A581">
            <v>10147</v>
          </cell>
          <cell r="B581" t="str">
            <v xml:space="preserve">KFU Schools </v>
          </cell>
          <cell r="C581" t="str">
            <v xml:space="preserve">Azmeel </v>
          </cell>
          <cell r="D581" t="str">
            <v>Kareem Gamal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</row>
        <row r="582">
          <cell r="A582">
            <v>10168</v>
          </cell>
          <cell r="B582" t="str">
            <v xml:space="preserve">ARAMCO MARTIME </v>
          </cell>
          <cell r="C582" t="str">
            <v>Alkhonini</v>
          </cell>
          <cell r="D582" t="str">
            <v>Kareem Gamal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</row>
        <row r="583">
          <cell r="A583">
            <v>10208</v>
          </cell>
          <cell r="B583" t="str">
            <v xml:space="preserve">WATER TRANSMISSION </v>
          </cell>
          <cell r="C583" t="str">
            <v>RTCC</v>
          </cell>
          <cell r="D583" t="str">
            <v>Kareem Gamal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</row>
        <row r="584">
          <cell r="A584" t="str">
            <v>KINGDOM GATE TOWER</v>
          </cell>
          <cell r="B584" t="str">
            <v>KINGDOM GATE TOWER</v>
          </cell>
          <cell r="D584" t="str">
            <v>Kareem Gamal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</row>
        <row r="585">
          <cell r="A585">
            <v>10248</v>
          </cell>
          <cell r="B585" t="str">
            <v>SINDALHA ISLAND Cluster 6</v>
          </cell>
          <cell r="C585" t="str">
            <v>BEC</v>
          </cell>
          <cell r="D585" t="str">
            <v>Amr Al Amari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</row>
        <row r="586">
          <cell r="A586">
            <v>10229</v>
          </cell>
          <cell r="B586" t="str">
            <v>KAFD-PARCEL NO.5.07 &amp; 5.08</v>
          </cell>
          <cell r="C586" t="str">
            <v>KAFD</v>
          </cell>
          <cell r="J586">
            <v>0</v>
          </cell>
          <cell r="K586">
            <v>0</v>
          </cell>
        </row>
        <row r="587">
          <cell r="A587">
            <v>10238</v>
          </cell>
          <cell r="B587" t="str">
            <v>Privet Villa E</v>
          </cell>
          <cell r="C587" t="str">
            <v>High Lines Decoration Company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</row>
        <row r="588">
          <cell r="A588">
            <v>10264</v>
          </cell>
          <cell r="B588" t="str">
            <v>SHURA HW-02</v>
          </cell>
          <cell r="C588" t="str">
            <v>RED SEA</v>
          </cell>
          <cell r="G588">
            <v>10981441.600000001</v>
          </cell>
          <cell r="H588">
            <v>3294432.4800000004</v>
          </cell>
          <cell r="I588">
            <v>1098144.1600000001</v>
          </cell>
          <cell r="J588">
            <v>1153051.368</v>
          </cell>
          <cell r="K588">
            <v>7741916.3280000007</v>
          </cell>
        </row>
        <row r="589">
          <cell r="A589">
            <v>10265</v>
          </cell>
          <cell r="B589" t="str">
            <v>SHURA HW-03</v>
          </cell>
          <cell r="C589" t="str">
            <v>RED SEA</v>
          </cell>
          <cell r="G589">
            <v>8994603.5999999996</v>
          </cell>
          <cell r="H589">
            <v>2698381.0799999996</v>
          </cell>
          <cell r="I589">
            <v>899460.36</v>
          </cell>
          <cell r="J589">
            <v>944433.37799999991</v>
          </cell>
          <cell r="K589">
            <v>6341195.5379999988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189F6-41B5-4F73-B357-7775BC257435}">
  <dimension ref="A1:C322"/>
  <sheetViews>
    <sheetView topLeftCell="A301" workbookViewId="0">
      <selection activeCell="B327" sqref="B327"/>
    </sheetView>
  </sheetViews>
  <sheetFormatPr defaultRowHeight="14.25" x14ac:dyDescent="0.2"/>
  <cols>
    <col min="1" max="1" width="8.875" bestFit="1" customWidth="1"/>
    <col min="2" max="2" width="44.5" bestFit="1" customWidth="1"/>
    <col min="3" max="3" width="15.5" bestFit="1" customWidth="1"/>
  </cols>
  <sheetData>
    <row r="1" spans="1:3" x14ac:dyDescent="0.2">
      <c r="A1" t="s">
        <v>0</v>
      </c>
      <c r="B1" t="s">
        <v>1</v>
      </c>
      <c r="C1" t="s">
        <v>320</v>
      </c>
    </row>
    <row r="2" spans="1:3" x14ac:dyDescent="0.2">
      <c r="A2">
        <v>10001</v>
      </c>
      <c r="B2" t="s">
        <v>2</v>
      </c>
      <c r="C2" t="s">
        <v>321</v>
      </c>
    </row>
    <row r="3" spans="1:3" x14ac:dyDescent="0.2">
      <c r="A3">
        <v>10002</v>
      </c>
      <c r="B3" t="s">
        <v>3</v>
      </c>
      <c r="C3" t="s">
        <v>321</v>
      </c>
    </row>
    <row r="4" spans="1:3" x14ac:dyDescent="0.2">
      <c r="A4">
        <v>10003</v>
      </c>
      <c r="B4" t="s">
        <v>4</v>
      </c>
      <c r="C4" t="s">
        <v>321</v>
      </c>
    </row>
    <row r="5" spans="1:3" x14ac:dyDescent="0.2">
      <c r="A5">
        <v>10004</v>
      </c>
      <c r="B5" t="s">
        <v>5</v>
      </c>
      <c r="C5" t="s">
        <v>321</v>
      </c>
    </row>
    <row r="6" spans="1:3" x14ac:dyDescent="0.2">
      <c r="A6">
        <v>10005</v>
      </c>
      <c r="B6" t="s">
        <v>6</v>
      </c>
      <c r="C6" t="s">
        <v>321</v>
      </c>
    </row>
    <row r="7" spans="1:3" x14ac:dyDescent="0.2">
      <c r="A7">
        <v>10006</v>
      </c>
      <c r="B7" t="s">
        <v>7</v>
      </c>
      <c r="C7" t="s">
        <v>321</v>
      </c>
    </row>
    <row r="8" spans="1:3" x14ac:dyDescent="0.2">
      <c r="A8">
        <v>10007</v>
      </c>
      <c r="B8" t="s">
        <v>8</v>
      </c>
      <c r="C8" t="s">
        <v>321</v>
      </c>
    </row>
    <row r="9" spans="1:3" x14ac:dyDescent="0.2">
      <c r="A9">
        <v>10008</v>
      </c>
      <c r="B9" t="s">
        <v>9</v>
      </c>
      <c r="C9" t="s">
        <v>321</v>
      </c>
    </row>
    <row r="10" spans="1:3" x14ac:dyDescent="0.2">
      <c r="A10">
        <v>10009</v>
      </c>
      <c r="B10" t="s">
        <v>10</v>
      </c>
      <c r="C10" t="s">
        <v>321</v>
      </c>
    </row>
    <row r="11" spans="1:3" x14ac:dyDescent="0.2">
      <c r="A11">
        <v>10010</v>
      </c>
      <c r="B11" t="s">
        <v>11</v>
      </c>
      <c r="C11" t="s">
        <v>321</v>
      </c>
    </row>
    <row r="12" spans="1:3" x14ac:dyDescent="0.2">
      <c r="A12">
        <v>10011</v>
      </c>
      <c r="B12" t="s">
        <v>12</v>
      </c>
      <c r="C12" t="s">
        <v>321</v>
      </c>
    </row>
    <row r="13" spans="1:3" x14ac:dyDescent="0.2">
      <c r="A13">
        <v>10012</v>
      </c>
      <c r="B13" t="s">
        <v>13</v>
      </c>
      <c r="C13" t="s">
        <v>321</v>
      </c>
    </row>
    <row r="14" spans="1:3" x14ac:dyDescent="0.2">
      <c r="A14">
        <v>10013</v>
      </c>
      <c r="B14" t="s">
        <v>14</v>
      </c>
      <c r="C14" t="s">
        <v>321</v>
      </c>
    </row>
    <row r="15" spans="1:3" x14ac:dyDescent="0.2">
      <c r="A15">
        <v>10015</v>
      </c>
      <c r="B15" t="s">
        <v>15</v>
      </c>
      <c r="C15" t="s">
        <v>321</v>
      </c>
    </row>
    <row r="16" spans="1:3" x14ac:dyDescent="0.2">
      <c r="A16">
        <v>10016</v>
      </c>
      <c r="B16" t="s">
        <v>16</v>
      </c>
      <c r="C16" t="s">
        <v>321</v>
      </c>
    </row>
    <row r="17" spans="1:3" x14ac:dyDescent="0.2">
      <c r="A17">
        <v>10017</v>
      </c>
      <c r="B17" t="s">
        <v>17</v>
      </c>
      <c r="C17" t="s">
        <v>321</v>
      </c>
    </row>
    <row r="18" spans="1:3" x14ac:dyDescent="0.2">
      <c r="A18">
        <v>10018</v>
      </c>
      <c r="B18" t="s">
        <v>18</v>
      </c>
      <c r="C18" t="s">
        <v>321</v>
      </c>
    </row>
    <row r="19" spans="1:3" x14ac:dyDescent="0.2">
      <c r="A19">
        <v>10019</v>
      </c>
      <c r="B19" t="s">
        <v>19</v>
      </c>
      <c r="C19" t="s">
        <v>321</v>
      </c>
    </row>
    <row r="20" spans="1:3" x14ac:dyDescent="0.2">
      <c r="A20">
        <v>10020</v>
      </c>
      <c r="B20" t="s">
        <v>20</v>
      </c>
      <c r="C20" t="s">
        <v>321</v>
      </c>
    </row>
    <row r="21" spans="1:3" x14ac:dyDescent="0.2">
      <c r="A21">
        <v>10021</v>
      </c>
      <c r="B21" t="s">
        <v>21</v>
      </c>
      <c r="C21" t="s">
        <v>321</v>
      </c>
    </row>
    <row r="22" spans="1:3" x14ac:dyDescent="0.2">
      <c r="A22">
        <v>10024</v>
      </c>
      <c r="B22" t="s">
        <v>22</v>
      </c>
      <c r="C22" t="s">
        <v>321</v>
      </c>
    </row>
    <row r="23" spans="1:3" x14ac:dyDescent="0.2">
      <c r="A23">
        <v>10025</v>
      </c>
      <c r="B23" t="s">
        <v>23</v>
      </c>
      <c r="C23" t="s">
        <v>321</v>
      </c>
    </row>
    <row r="24" spans="1:3" x14ac:dyDescent="0.2">
      <c r="A24">
        <v>10026</v>
      </c>
      <c r="B24" t="s">
        <v>24</v>
      </c>
      <c r="C24" t="s">
        <v>321</v>
      </c>
    </row>
    <row r="25" spans="1:3" x14ac:dyDescent="0.2">
      <c r="A25">
        <v>10027</v>
      </c>
      <c r="B25" t="s">
        <v>25</v>
      </c>
      <c r="C25" t="s">
        <v>321</v>
      </c>
    </row>
    <row r="26" spans="1:3" x14ac:dyDescent="0.2">
      <c r="A26">
        <v>10028</v>
      </c>
      <c r="B26" t="s">
        <v>26</v>
      </c>
      <c r="C26" t="s">
        <v>321</v>
      </c>
    </row>
    <row r="27" spans="1:3" x14ac:dyDescent="0.2">
      <c r="A27">
        <v>10029</v>
      </c>
      <c r="B27" t="s">
        <v>27</v>
      </c>
      <c r="C27" t="s">
        <v>321</v>
      </c>
    </row>
    <row r="28" spans="1:3" x14ac:dyDescent="0.2">
      <c r="A28">
        <v>10030</v>
      </c>
      <c r="B28" t="s">
        <v>28</v>
      </c>
      <c r="C28" t="s">
        <v>321</v>
      </c>
    </row>
    <row r="29" spans="1:3" x14ac:dyDescent="0.2">
      <c r="A29">
        <v>10031</v>
      </c>
      <c r="B29" t="s">
        <v>29</v>
      </c>
      <c r="C29" t="s">
        <v>321</v>
      </c>
    </row>
    <row r="30" spans="1:3" x14ac:dyDescent="0.2">
      <c r="A30">
        <v>10032</v>
      </c>
      <c r="B30" t="s">
        <v>30</v>
      </c>
      <c r="C30" t="s">
        <v>321</v>
      </c>
    </row>
    <row r="31" spans="1:3" x14ac:dyDescent="0.2">
      <c r="A31">
        <v>10033</v>
      </c>
      <c r="B31" t="s">
        <v>31</v>
      </c>
      <c r="C31" t="s">
        <v>321</v>
      </c>
    </row>
    <row r="32" spans="1:3" x14ac:dyDescent="0.2">
      <c r="A32">
        <v>10034</v>
      </c>
      <c r="B32" t="s">
        <v>32</v>
      </c>
      <c r="C32" t="s">
        <v>321</v>
      </c>
    </row>
    <row r="33" spans="1:3" x14ac:dyDescent="0.2">
      <c r="A33">
        <v>10035</v>
      </c>
      <c r="B33" t="s">
        <v>33</v>
      </c>
      <c r="C33" t="s">
        <v>321</v>
      </c>
    </row>
    <row r="34" spans="1:3" x14ac:dyDescent="0.2">
      <c r="A34">
        <v>10036</v>
      </c>
      <c r="B34" t="s">
        <v>34</v>
      </c>
      <c r="C34" t="s">
        <v>321</v>
      </c>
    </row>
    <row r="35" spans="1:3" x14ac:dyDescent="0.2">
      <c r="A35">
        <v>10037</v>
      </c>
      <c r="B35" t="s">
        <v>35</v>
      </c>
      <c r="C35" t="s">
        <v>321</v>
      </c>
    </row>
    <row r="36" spans="1:3" x14ac:dyDescent="0.2">
      <c r="A36">
        <v>10039</v>
      </c>
      <c r="B36" t="s">
        <v>36</v>
      </c>
      <c r="C36" t="s">
        <v>321</v>
      </c>
    </row>
    <row r="37" spans="1:3" x14ac:dyDescent="0.2">
      <c r="A37">
        <v>10040</v>
      </c>
      <c r="B37" t="s">
        <v>37</v>
      </c>
      <c r="C37" t="s">
        <v>321</v>
      </c>
    </row>
    <row r="38" spans="1:3" x14ac:dyDescent="0.2">
      <c r="A38">
        <v>10041</v>
      </c>
      <c r="B38" t="s">
        <v>38</v>
      </c>
      <c r="C38" t="s">
        <v>321</v>
      </c>
    </row>
    <row r="39" spans="1:3" x14ac:dyDescent="0.2">
      <c r="A39">
        <v>10042</v>
      </c>
      <c r="B39" t="s">
        <v>39</v>
      </c>
      <c r="C39" t="s">
        <v>321</v>
      </c>
    </row>
    <row r="40" spans="1:3" x14ac:dyDescent="0.2">
      <c r="A40">
        <v>10043</v>
      </c>
      <c r="B40" t="s">
        <v>40</v>
      </c>
      <c r="C40" t="s">
        <v>321</v>
      </c>
    </row>
    <row r="41" spans="1:3" x14ac:dyDescent="0.2">
      <c r="A41">
        <v>10044</v>
      </c>
      <c r="B41" t="s">
        <v>41</v>
      </c>
      <c r="C41" t="s">
        <v>321</v>
      </c>
    </row>
    <row r="42" spans="1:3" x14ac:dyDescent="0.2">
      <c r="A42">
        <v>10045</v>
      </c>
      <c r="B42" t="s">
        <v>42</v>
      </c>
      <c r="C42" t="s">
        <v>321</v>
      </c>
    </row>
    <row r="43" spans="1:3" x14ac:dyDescent="0.2">
      <c r="A43">
        <v>10047</v>
      </c>
      <c r="B43" t="s">
        <v>43</v>
      </c>
      <c r="C43" t="s">
        <v>321</v>
      </c>
    </row>
    <row r="44" spans="1:3" x14ac:dyDescent="0.2">
      <c r="A44">
        <v>10048</v>
      </c>
      <c r="B44" t="s">
        <v>44</v>
      </c>
      <c r="C44" t="s">
        <v>321</v>
      </c>
    </row>
    <row r="45" spans="1:3" x14ac:dyDescent="0.2">
      <c r="A45">
        <v>10049</v>
      </c>
      <c r="B45" t="s">
        <v>45</v>
      </c>
      <c r="C45" t="s">
        <v>321</v>
      </c>
    </row>
    <row r="46" spans="1:3" x14ac:dyDescent="0.2">
      <c r="A46">
        <v>10050</v>
      </c>
      <c r="B46" t="s">
        <v>46</v>
      </c>
      <c r="C46" t="s">
        <v>321</v>
      </c>
    </row>
    <row r="47" spans="1:3" x14ac:dyDescent="0.2">
      <c r="A47">
        <v>10058</v>
      </c>
      <c r="B47" t="s">
        <v>47</v>
      </c>
      <c r="C47" t="s">
        <v>321</v>
      </c>
    </row>
    <row r="48" spans="1:3" x14ac:dyDescent="0.2">
      <c r="A48">
        <v>10060</v>
      </c>
      <c r="B48" t="s">
        <v>48</v>
      </c>
      <c r="C48" t="s">
        <v>321</v>
      </c>
    </row>
    <row r="49" spans="1:3" x14ac:dyDescent="0.2">
      <c r="A49">
        <v>10061</v>
      </c>
      <c r="B49" t="s">
        <v>49</v>
      </c>
      <c r="C49" t="s">
        <v>321</v>
      </c>
    </row>
    <row r="50" spans="1:3" x14ac:dyDescent="0.2">
      <c r="A50">
        <v>10062</v>
      </c>
      <c r="B50" t="s">
        <v>50</v>
      </c>
      <c r="C50" t="s">
        <v>321</v>
      </c>
    </row>
    <row r="51" spans="1:3" x14ac:dyDescent="0.2">
      <c r="A51">
        <v>10064</v>
      </c>
      <c r="B51" t="s">
        <v>51</v>
      </c>
      <c r="C51" t="s">
        <v>321</v>
      </c>
    </row>
    <row r="52" spans="1:3" x14ac:dyDescent="0.2">
      <c r="A52">
        <v>10065</v>
      </c>
      <c r="B52" t="s">
        <v>52</v>
      </c>
      <c r="C52" t="s">
        <v>321</v>
      </c>
    </row>
    <row r="53" spans="1:3" x14ac:dyDescent="0.2">
      <c r="A53">
        <v>10066</v>
      </c>
      <c r="B53" t="s">
        <v>53</v>
      </c>
      <c r="C53" t="s">
        <v>321</v>
      </c>
    </row>
    <row r="54" spans="1:3" x14ac:dyDescent="0.2">
      <c r="A54">
        <v>10067</v>
      </c>
      <c r="B54" t="s">
        <v>54</v>
      </c>
      <c r="C54" t="s">
        <v>321</v>
      </c>
    </row>
    <row r="55" spans="1:3" x14ac:dyDescent="0.2">
      <c r="A55">
        <v>10068</v>
      </c>
      <c r="B55" t="s">
        <v>55</v>
      </c>
      <c r="C55" t="s">
        <v>321</v>
      </c>
    </row>
    <row r="56" spans="1:3" x14ac:dyDescent="0.2">
      <c r="A56">
        <v>10069</v>
      </c>
      <c r="B56" t="s">
        <v>56</v>
      </c>
      <c r="C56" t="s">
        <v>321</v>
      </c>
    </row>
    <row r="57" spans="1:3" x14ac:dyDescent="0.2">
      <c r="A57">
        <v>10070</v>
      </c>
      <c r="B57" t="s">
        <v>57</v>
      </c>
      <c r="C57" t="s">
        <v>321</v>
      </c>
    </row>
    <row r="58" spans="1:3" x14ac:dyDescent="0.2">
      <c r="A58">
        <v>10071</v>
      </c>
      <c r="B58" t="s">
        <v>58</v>
      </c>
      <c r="C58" t="s">
        <v>321</v>
      </c>
    </row>
    <row r="59" spans="1:3" x14ac:dyDescent="0.2">
      <c r="A59">
        <v>10072</v>
      </c>
      <c r="B59" t="s">
        <v>59</v>
      </c>
      <c r="C59" t="s">
        <v>321</v>
      </c>
    </row>
    <row r="60" spans="1:3" x14ac:dyDescent="0.2">
      <c r="A60">
        <v>10073</v>
      </c>
      <c r="B60" t="s">
        <v>60</v>
      </c>
      <c r="C60" t="s">
        <v>321</v>
      </c>
    </row>
    <row r="61" spans="1:3" x14ac:dyDescent="0.2">
      <c r="A61">
        <v>10074</v>
      </c>
      <c r="B61" t="s">
        <v>61</v>
      </c>
      <c r="C61" t="s">
        <v>321</v>
      </c>
    </row>
    <row r="62" spans="1:3" x14ac:dyDescent="0.2">
      <c r="A62">
        <v>10075</v>
      </c>
      <c r="B62" t="s">
        <v>62</v>
      </c>
      <c r="C62" t="s">
        <v>321</v>
      </c>
    </row>
    <row r="63" spans="1:3" x14ac:dyDescent="0.2">
      <c r="A63">
        <v>10076</v>
      </c>
      <c r="B63" t="s">
        <v>63</v>
      </c>
      <c r="C63" t="s">
        <v>321</v>
      </c>
    </row>
    <row r="64" spans="1:3" x14ac:dyDescent="0.2">
      <c r="A64">
        <v>10077</v>
      </c>
      <c r="B64" t="s">
        <v>64</v>
      </c>
      <c r="C64" t="s">
        <v>321</v>
      </c>
    </row>
    <row r="65" spans="1:3" x14ac:dyDescent="0.2">
      <c r="A65">
        <v>10078</v>
      </c>
      <c r="B65" t="s">
        <v>65</v>
      </c>
      <c r="C65" t="s">
        <v>321</v>
      </c>
    </row>
    <row r="66" spans="1:3" x14ac:dyDescent="0.2">
      <c r="A66">
        <v>10079</v>
      </c>
      <c r="B66" t="s">
        <v>66</v>
      </c>
      <c r="C66" t="s">
        <v>321</v>
      </c>
    </row>
    <row r="67" spans="1:3" x14ac:dyDescent="0.2">
      <c r="A67">
        <v>10080</v>
      </c>
      <c r="B67" t="s">
        <v>67</v>
      </c>
      <c r="C67" t="s">
        <v>321</v>
      </c>
    </row>
    <row r="68" spans="1:3" x14ac:dyDescent="0.2">
      <c r="A68">
        <v>10081</v>
      </c>
      <c r="B68" t="s">
        <v>68</v>
      </c>
      <c r="C68" t="s">
        <v>321</v>
      </c>
    </row>
    <row r="69" spans="1:3" x14ac:dyDescent="0.2">
      <c r="A69">
        <v>10082</v>
      </c>
      <c r="B69" t="s">
        <v>69</v>
      </c>
      <c r="C69" t="s">
        <v>321</v>
      </c>
    </row>
    <row r="70" spans="1:3" x14ac:dyDescent="0.2">
      <c r="A70">
        <v>10084</v>
      </c>
      <c r="B70" t="s">
        <v>70</v>
      </c>
      <c r="C70" t="s">
        <v>321</v>
      </c>
    </row>
    <row r="71" spans="1:3" x14ac:dyDescent="0.2">
      <c r="A71">
        <v>10085</v>
      </c>
      <c r="B71" t="s">
        <v>71</v>
      </c>
      <c r="C71" t="s">
        <v>321</v>
      </c>
    </row>
    <row r="72" spans="1:3" x14ac:dyDescent="0.2">
      <c r="A72">
        <v>10087</v>
      </c>
      <c r="B72" t="s">
        <v>72</v>
      </c>
      <c r="C72" t="s">
        <v>321</v>
      </c>
    </row>
    <row r="73" spans="1:3" x14ac:dyDescent="0.2">
      <c r="A73">
        <v>10088</v>
      </c>
      <c r="B73" t="s">
        <v>73</v>
      </c>
      <c r="C73" t="s">
        <v>321</v>
      </c>
    </row>
    <row r="74" spans="1:3" x14ac:dyDescent="0.2">
      <c r="A74">
        <v>10089</v>
      </c>
      <c r="B74" t="s">
        <v>74</v>
      </c>
      <c r="C74" t="s">
        <v>321</v>
      </c>
    </row>
    <row r="75" spans="1:3" x14ac:dyDescent="0.2">
      <c r="A75">
        <v>10090</v>
      </c>
      <c r="B75" t="s">
        <v>75</v>
      </c>
      <c r="C75" t="s">
        <v>321</v>
      </c>
    </row>
    <row r="76" spans="1:3" x14ac:dyDescent="0.2">
      <c r="A76">
        <v>10091</v>
      </c>
      <c r="B76" t="s">
        <v>76</v>
      </c>
      <c r="C76" t="s">
        <v>321</v>
      </c>
    </row>
    <row r="77" spans="1:3" x14ac:dyDescent="0.2">
      <c r="A77">
        <v>10092</v>
      </c>
      <c r="B77" t="s">
        <v>77</v>
      </c>
      <c r="C77" t="s">
        <v>321</v>
      </c>
    </row>
    <row r="78" spans="1:3" x14ac:dyDescent="0.2">
      <c r="A78">
        <v>10093</v>
      </c>
      <c r="B78" t="s">
        <v>78</v>
      </c>
      <c r="C78" t="s">
        <v>321</v>
      </c>
    </row>
    <row r="79" spans="1:3" x14ac:dyDescent="0.2">
      <c r="A79">
        <v>10094</v>
      </c>
      <c r="B79" t="s">
        <v>79</v>
      </c>
      <c r="C79" t="s">
        <v>321</v>
      </c>
    </row>
    <row r="80" spans="1:3" x14ac:dyDescent="0.2">
      <c r="A80">
        <v>10095</v>
      </c>
      <c r="B80" t="s">
        <v>80</v>
      </c>
      <c r="C80" t="s">
        <v>321</v>
      </c>
    </row>
    <row r="81" spans="1:3" x14ac:dyDescent="0.2">
      <c r="A81">
        <v>10096</v>
      </c>
      <c r="B81" t="s">
        <v>81</v>
      </c>
      <c r="C81" t="s">
        <v>321</v>
      </c>
    </row>
    <row r="82" spans="1:3" x14ac:dyDescent="0.2">
      <c r="A82">
        <v>10097</v>
      </c>
      <c r="B82" t="s">
        <v>82</v>
      </c>
      <c r="C82" t="s">
        <v>321</v>
      </c>
    </row>
    <row r="83" spans="1:3" x14ac:dyDescent="0.2">
      <c r="A83">
        <v>10098</v>
      </c>
      <c r="B83" t="s">
        <v>83</v>
      </c>
      <c r="C83" t="s">
        <v>321</v>
      </c>
    </row>
    <row r="84" spans="1:3" x14ac:dyDescent="0.2">
      <c r="A84">
        <v>10099</v>
      </c>
      <c r="B84" t="s">
        <v>84</v>
      </c>
      <c r="C84" t="s">
        <v>321</v>
      </c>
    </row>
    <row r="85" spans="1:3" x14ac:dyDescent="0.2">
      <c r="A85">
        <v>10100</v>
      </c>
      <c r="B85" t="s">
        <v>85</v>
      </c>
      <c r="C85" t="s">
        <v>321</v>
      </c>
    </row>
    <row r="86" spans="1:3" x14ac:dyDescent="0.2">
      <c r="A86">
        <v>10101</v>
      </c>
      <c r="B86" t="s">
        <v>86</v>
      </c>
      <c r="C86" t="s">
        <v>321</v>
      </c>
    </row>
    <row r="87" spans="1:3" x14ac:dyDescent="0.2">
      <c r="A87">
        <v>10102</v>
      </c>
      <c r="B87" t="s">
        <v>87</v>
      </c>
      <c r="C87" t="s">
        <v>321</v>
      </c>
    </row>
    <row r="88" spans="1:3" x14ac:dyDescent="0.2">
      <c r="A88">
        <v>10103</v>
      </c>
      <c r="B88" t="s">
        <v>88</v>
      </c>
      <c r="C88" t="s">
        <v>321</v>
      </c>
    </row>
    <row r="89" spans="1:3" x14ac:dyDescent="0.2">
      <c r="A89">
        <v>10104</v>
      </c>
      <c r="B89" t="s">
        <v>89</v>
      </c>
      <c r="C89" t="s">
        <v>321</v>
      </c>
    </row>
    <row r="90" spans="1:3" x14ac:dyDescent="0.2">
      <c r="A90">
        <v>10105</v>
      </c>
      <c r="B90" t="s">
        <v>90</v>
      </c>
      <c r="C90" t="s">
        <v>321</v>
      </c>
    </row>
    <row r="91" spans="1:3" x14ac:dyDescent="0.2">
      <c r="A91">
        <v>10106</v>
      </c>
      <c r="B91" t="s">
        <v>91</v>
      </c>
      <c r="C91" t="s">
        <v>321</v>
      </c>
    </row>
    <row r="92" spans="1:3" x14ac:dyDescent="0.2">
      <c r="A92">
        <v>10107</v>
      </c>
      <c r="B92" t="s">
        <v>92</v>
      </c>
      <c r="C92" t="s">
        <v>321</v>
      </c>
    </row>
    <row r="93" spans="1:3" x14ac:dyDescent="0.2">
      <c r="A93">
        <v>10108</v>
      </c>
      <c r="B93" t="s">
        <v>93</v>
      </c>
      <c r="C93" t="s">
        <v>321</v>
      </c>
    </row>
    <row r="94" spans="1:3" x14ac:dyDescent="0.2">
      <c r="A94">
        <v>10109</v>
      </c>
      <c r="B94" t="s">
        <v>94</v>
      </c>
      <c r="C94" t="s">
        <v>321</v>
      </c>
    </row>
    <row r="95" spans="1:3" x14ac:dyDescent="0.2">
      <c r="A95">
        <v>10110</v>
      </c>
      <c r="B95" t="s">
        <v>95</v>
      </c>
      <c r="C95" t="s">
        <v>321</v>
      </c>
    </row>
    <row r="96" spans="1:3" x14ac:dyDescent="0.2">
      <c r="A96">
        <v>10111</v>
      </c>
      <c r="B96" t="s">
        <v>96</v>
      </c>
      <c r="C96" t="s">
        <v>321</v>
      </c>
    </row>
    <row r="97" spans="1:3" x14ac:dyDescent="0.2">
      <c r="A97">
        <v>10112</v>
      </c>
      <c r="B97" t="s">
        <v>97</v>
      </c>
      <c r="C97" t="s">
        <v>321</v>
      </c>
    </row>
    <row r="98" spans="1:3" x14ac:dyDescent="0.2">
      <c r="A98">
        <v>10113</v>
      </c>
      <c r="B98" t="s">
        <v>98</v>
      </c>
      <c r="C98" t="s">
        <v>321</v>
      </c>
    </row>
    <row r="99" spans="1:3" x14ac:dyDescent="0.2">
      <c r="A99">
        <v>10114</v>
      </c>
      <c r="B99" t="s">
        <v>99</v>
      </c>
      <c r="C99" t="s">
        <v>321</v>
      </c>
    </row>
    <row r="100" spans="1:3" x14ac:dyDescent="0.2">
      <c r="A100">
        <v>10115</v>
      </c>
      <c r="B100" t="s">
        <v>100</v>
      </c>
      <c r="C100" t="s">
        <v>321</v>
      </c>
    </row>
    <row r="101" spans="1:3" x14ac:dyDescent="0.2">
      <c r="A101">
        <v>10116</v>
      </c>
      <c r="B101" t="s">
        <v>101</v>
      </c>
      <c r="C101" t="s">
        <v>321</v>
      </c>
    </row>
    <row r="102" spans="1:3" x14ac:dyDescent="0.2">
      <c r="A102">
        <v>10117</v>
      </c>
      <c r="B102" t="s">
        <v>102</v>
      </c>
      <c r="C102" t="s">
        <v>321</v>
      </c>
    </row>
    <row r="103" spans="1:3" x14ac:dyDescent="0.2">
      <c r="A103">
        <v>10118</v>
      </c>
      <c r="B103" t="s">
        <v>103</v>
      </c>
      <c r="C103" t="s">
        <v>321</v>
      </c>
    </row>
    <row r="104" spans="1:3" x14ac:dyDescent="0.2">
      <c r="A104">
        <v>10119</v>
      </c>
      <c r="B104" t="s">
        <v>104</v>
      </c>
      <c r="C104" t="s">
        <v>321</v>
      </c>
    </row>
    <row r="105" spans="1:3" x14ac:dyDescent="0.2">
      <c r="A105">
        <v>10120</v>
      </c>
      <c r="B105" t="s">
        <v>105</v>
      </c>
      <c r="C105" t="s">
        <v>321</v>
      </c>
    </row>
    <row r="106" spans="1:3" x14ac:dyDescent="0.2">
      <c r="A106">
        <v>10121</v>
      </c>
      <c r="B106" t="s">
        <v>106</v>
      </c>
      <c r="C106" t="s">
        <v>321</v>
      </c>
    </row>
    <row r="107" spans="1:3" x14ac:dyDescent="0.2">
      <c r="A107">
        <v>10122</v>
      </c>
      <c r="B107" t="s">
        <v>107</v>
      </c>
      <c r="C107" t="s">
        <v>321</v>
      </c>
    </row>
    <row r="108" spans="1:3" x14ac:dyDescent="0.2">
      <c r="A108">
        <v>10123</v>
      </c>
      <c r="B108" t="s">
        <v>108</v>
      </c>
      <c r="C108" t="s">
        <v>321</v>
      </c>
    </row>
    <row r="109" spans="1:3" x14ac:dyDescent="0.2">
      <c r="A109">
        <v>10124</v>
      </c>
      <c r="B109" t="s">
        <v>109</v>
      </c>
      <c r="C109" t="s">
        <v>321</v>
      </c>
    </row>
    <row r="110" spans="1:3" x14ac:dyDescent="0.2">
      <c r="A110">
        <v>10125</v>
      </c>
      <c r="B110" t="s">
        <v>110</v>
      </c>
      <c r="C110" t="s">
        <v>321</v>
      </c>
    </row>
    <row r="111" spans="1:3" x14ac:dyDescent="0.2">
      <c r="A111">
        <v>10126</v>
      </c>
      <c r="B111" t="s">
        <v>111</v>
      </c>
      <c r="C111" t="s">
        <v>321</v>
      </c>
    </row>
    <row r="112" spans="1:3" x14ac:dyDescent="0.2">
      <c r="A112">
        <v>10127</v>
      </c>
      <c r="B112" t="s">
        <v>112</v>
      </c>
      <c r="C112" t="s">
        <v>321</v>
      </c>
    </row>
    <row r="113" spans="1:3" x14ac:dyDescent="0.2">
      <c r="A113">
        <v>10128</v>
      </c>
      <c r="B113" t="s">
        <v>113</v>
      </c>
      <c r="C113" t="s">
        <v>321</v>
      </c>
    </row>
    <row r="114" spans="1:3" x14ac:dyDescent="0.2">
      <c r="A114">
        <v>10129</v>
      </c>
      <c r="B114" t="s">
        <v>114</v>
      </c>
      <c r="C114" t="s">
        <v>321</v>
      </c>
    </row>
    <row r="115" spans="1:3" x14ac:dyDescent="0.2">
      <c r="A115">
        <v>10130</v>
      </c>
      <c r="B115" t="s">
        <v>115</v>
      </c>
      <c r="C115" t="s">
        <v>321</v>
      </c>
    </row>
    <row r="116" spans="1:3" x14ac:dyDescent="0.2">
      <c r="A116">
        <v>10131</v>
      </c>
      <c r="B116" t="s">
        <v>116</v>
      </c>
      <c r="C116" t="s">
        <v>321</v>
      </c>
    </row>
    <row r="117" spans="1:3" x14ac:dyDescent="0.2">
      <c r="A117">
        <v>10132</v>
      </c>
      <c r="B117" t="s">
        <v>117</v>
      </c>
      <c r="C117" t="s">
        <v>321</v>
      </c>
    </row>
    <row r="118" spans="1:3" x14ac:dyDescent="0.2">
      <c r="A118">
        <v>10133</v>
      </c>
      <c r="B118" t="s">
        <v>118</v>
      </c>
      <c r="C118" t="s">
        <v>321</v>
      </c>
    </row>
    <row r="119" spans="1:3" x14ac:dyDescent="0.2">
      <c r="A119">
        <v>10134</v>
      </c>
      <c r="B119" t="s">
        <v>119</v>
      </c>
      <c r="C119" t="s">
        <v>321</v>
      </c>
    </row>
    <row r="120" spans="1:3" x14ac:dyDescent="0.2">
      <c r="A120">
        <v>10135</v>
      </c>
      <c r="B120" t="s">
        <v>120</v>
      </c>
      <c r="C120" t="s">
        <v>321</v>
      </c>
    </row>
    <row r="121" spans="1:3" x14ac:dyDescent="0.2">
      <c r="A121">
        <v>10136</v>
      </c>
      <c r="B121" t="s">
        <v>121</v>
      </c>
      <c r="C121" t="s">
        <v>321</v>
      </c>
    </row>
    <row r="122" spans="1:3" x14ac:dyDescent="0.2">
      <c r="A122">
        <v>10137</v>
      </c>
      <c r="B122" t="s">
        <v>122</v>
      </c>
      <c r="C122" t="s">
        <v>321</v>
      </c>
    </row>
    <row r="123" spans="1:3" x14ac:dyDescent="0.2">
      <c r="A123">
        <v>10138</v>
      </c>
      <c r="B123" t="s">
        <v>123</v>
      </c>
      <c r="C123" t="s">
        <v>321</v>
      </c>
    </row>
    <row r="124" spans="1:3" x14ac:dyDescent="0.2">
      <c r="A124">
        <v>10139</v>
      </c>
      <c r="B124" t="s">
        <v>124</v>
      </c>
      <c r="C124" t="s">
        <v>321</v>
      </c>
    </row>
    <row r="125" spans="1:3" x14ac:dyDescent="0.2">
      <c r="A125">
        <v>10140</v>
      </c>
      <c r="B125" t="s">
        <v>125</v>
      </c>
      <c r="C125" t="s">
        <v>321</v>
      </c>
    </row>
    <row r="126" spans="1:3" x14ac:dyDescent="0.2">
      <c r="A126">
        <v>10141</v>
      </c>
      <c r="B126" t="s">
        <v>126</v>
      </c>
      <c r="C126" t="s">
        <v>321</v>
      </c>
    </row>
    <row r="127" spans="1:3" x14ac:dyDescent="0.2">
      <c r="A127">
        <v>10142</v>
      </c>
      <c r="B127" t="s">
        <v>127</v>
      </c>
      <c r="C127" t="s">
        <v>321</v>
      </c>
    </row>
    <row r="128" spans="1:3" x14ac:dyDescent="0.2">
      <c r="A128">
        <v>10143</v>
      </c>
      <c r="B128" t="s">
        <v>128</v>
      </c>
      <c r="C128" t="s">
        <v>321</v>
      </c>
    </row>
    <row r="129" spans="1:3" x14ac:dyDescent="0.2">
      <c r="A129">
        <v>10144</v>
      </c>
      <c r="B129" t="s">
        <v>129</v>
      </c>
      <c r="C129" t="s">
        <v>321</v>
      </c>
    </row>
    <row r="130" spans="1:3" x14ac:dyDescent="0.2">
      <c r="A130">
        <v>10145</v>
      </c>
      <c r="B130" t="s">
        <v>130</v>
      </c>
      <c r="C130" t="s">
        <v>321</v>
      </c>
    </row>
    <row r="131" spans="1:3" x14ac:dyDescent="0.2">
      <c r="A131">
        <v>10146</v>
      </c>
      <c r="B131" t="s">
        <v>131</v>
      </c>
      <c r="C131" t="s">
        <v>321</v>
      </c>
    </row>
    <row r="132" spans="1:3" x14ac:dyDescent="0.2">
      <c r="A132">
        <v>10147</v>
      </c>
      <c r="B132" t="s">
        <v>132</v>
      </c>
      <c r="C132" t="s">
        <v>321</v>
      </c>
    </row>
    <row r="133" spans="1:3" x14ac:dyDescent="0.2">
      <c r="A133">
        <v>10148</v>
      </c>
      <c r="B133" t="s">
        <v>133</v>
      </c>
      <c r="C133" t="s">
        <v>321</v>
      </c>
    </row>
    <row r="134" spans="1:3" x14ac:dyDescent="0.2">
      <c r="A134">
        <v>10149</v>
      </c>
      <c r="B134" t="s">
        <v>134</v>
      </c>
      <c r="C134" t="s">
        <v>321</v>
      </c>
    </row>
    <row r="135" spans="1:3" x14ac:dyDescent="0.2">
      <c r="A135">
        <v>10150</v>
      </c>
      <c r="B135" t="s">
        <v>135</v>
      </c>
      <c r="C135" t="s">
        <v>321</v>
      </c>
    </row>
    <row r="136" spans="1:3" x14ac:dyDescent="0.2">
      <c r="A136">
        <v>10151</v>
      </c>
      <c r="B136" t="s">
        <v>136</v>
      </c>
      <c r="C136" t="s">
        <v>321</v>
      </c>
    </row>
    <row r="137" spans="1:3" x14ac:dyDescent="0.2">
      <c r="A137">
        <v>10152</v>
      </c>
      <c r="B137" t="s">
        <v>137</v>
      </c>
      <c r="C137" t="s">
        <v>321</v>
      </c>
    </row>
    <row r="138" spans="1:3" x14ac:dyDescent="0.2">
      <c r="A138">
        <v>10153</v>
      </c>
      <c r="B138" t="s">
        <v>138</v>
      </c>
      <c r="C138" t="s">
        <v>321</v>
      </c>
    </row>
    <row r="139" spans="1:3" x14ac:dyDescent="0.2">
      <c r="A139">
        <v>10154</v>
      </c>
      <c r="B139" t="s">
        <v>139</v>
      </c>
      <c r="C139" t="s">
        <v>321</v>
      </c>
    </row>
    <row r="140" spans="1:3" x14ac:dyDescent="0.2">
      <c r="A140">
        <v>10155</v>
      </c>
      <c r="B140" t="s">
        <v>140</v>
      </c>
      <c r="C140" t="s">
        <v>321</v>
      </c>
    </row>
    <row r="141" spans="1:3" x14ac:dyDescent="0.2">
      <c r="A141">
        <v>10156</v>
      </c>
      <c r="B141" t="s">
        <v>141</v>
      </c>
      <c r="C141" t="s">
        <v>321</v>
      </c>
    </row>
    <row r="142" spans="1:3" x14ac:dyDescent="0.2">
      <c r="A142">
        <v>10157</v>
      </c>
      <c r="B142" t="s">
        <v>142</v>
      </c>
      <c r="C142" t="s">
        <v>321</v>
      </c>
    </row>
    <row r="143" spans="1:3" x14ac:dyDescent="0.2">
      <c r="A143">
        <v>10158</v>
      </c>
      <c r="B143" t="s">
        <v>143</v>
      </c>
      <c r="C143" t="s">
        <v>321</v>
      </c>
    </row>
    <row r="144" spans="1:3" x14ac:dyDescent="0.2">
      <c r="A144">
        <v>10159</v>
      </c>
      <c r="B144" t="s">
        <v>144</v>
      </c>
      <c r="C144" t="s">
        <v>321</v>
      </c>
    </row>
    <row r="145" spans="1:3" x14ac:dyDescent="0.2">
      <c r="A145">
        <v>10160</v>
      </c>
      <c r="B145" t="s">
        <v>145</v>
      </c>
      <c r="C145" t="s">
        <v>321</v>
      </c>
    </row>
    <row r="146" spans="1:3" x14ac:dyDescent="0.2">
      <c r="A146">
        <v>10161</v>
      </c>
      <c r="B146" t="s">
        <v>146</v>
      </c>
      <c r="C146" t="s">
        <v>321</v>
      </c>
    </row>
    <row r="147" spans="1:3" x14ac:dyDescent="0.2">
      <c r="A147">
        <v>10162</v>
      </c>
      <c r="B147" t="s">
        <v>147</v>
      </c>
      <c r="C147" t="s">
        <v>321</v>
      </c>
    </row>
    <row r="148" spans="1:3" x14ac:dyDescent="0.2">
      <c r="A148">
        <v>10163</v>
      </c>
      <c r="B148" t="s">
        <v>148</v>
      </c>
      <c r="C148" t="s">
        <v>321</v>
      </c>
    </row>
    <row r="149" spans="1:3" x14ac:dyDescent="0.2">
      <c r="A149">
        <v>10164</v>
      </c>
      <c r="B149" t="s">
        <v>149</v>
      </c>
      <c r="C149" t="s">
        <v>321</v>
      </c>
    </row>
    <row r="150" spans="1:3" x14ac:dyDescent="0.2">
      <c r="A150">
        <v>10165</v>
      </c>
      <c r="B150" t="s">
        <v>150</v>
      </c>
      <c r="C150" t="s">
        <v>321</v>
      </c>
    </row>
    <row r="151" spans="1:3" x14ac:dyDescent="0.2">
      <c r="A151">
        <v>10166</v>
      </c>
      <c r="B151" t="s">
        <v>151</v>
      </c>
      <c r="C151" t="s">
        <v>321</v>
      </c>
    </row>
    <row r="152" spans="1:3" x14ac:dyDescent="0.2">
      <c r="A152">
        <v>10167</v>
      </c>
      <c r="B152" t="s">
        <v>152</v>
      </c>
      <c r="C152" t="s">
        <v>321</v>
      </c>
    </row>
    <row r="153" spans="1:3" x14ac:dyDescent="0.2">
      <c r="A153">
        <v>10168</v>
      </c>
      <c r="B153" t="s">
        <v>153</v>
      </c>
      <c r="C153" t="s">
        <v>321</v>
      </c>
    </row>
    <row r="154" spans="1:3" x14ac:dyDescent="0.2">
      <c r="A154">
        <v>10169</v>
      </c>
      <c r="B154" t="s">
        <v>154</v>
      </c>
      <c r="C154" t="s">
        <v>321</v>
      </c>
    </row>
    <row r="155" spans="1:3" x14ac:dyDescent="0.2">
      <c r="A155">
        <v>10170</v>
      </c>
      <c r="B155" t="s">
        <v>155</v>
      </c>
      <c r="C155" t="s">
        <v>321</v>
      </c>
    </row>
    <row r="156" spans="1:3" x14ac:dyDescent="0.2">
      <c r="A156">
        <v>10171</v>
      </c>
      <c r="B156" t="s">
        <v>156</v>
      </c>
      <c r="C156" t="s">
        <v>321</v>
      </c>
    </row>
    <row r="157" spans="1:3" x14ac:dyDescent="0.2">
      <c r="A157">
        <v>10172</v>
      </c>
      <c r="B157" t="s">
        <v>157</v>
      </c>
      <c r="C157" t="s">
        <v>321</v>
      </c>
    </row>
    <row r="158" spans="1:3" x14ac:dyDescent="0.2">
      <c r="A158">
        <v>10173</v>
      </c>
      <c r="B158" t="s">
        <v>158</v>
      </c>
      <c r="C158" t="s">
        <v>321</v>
      </c>
    </row>
    <row r="159" spans="1:3" x14ac:dyDescent="0.2">
      <c r="A159">
        <v>10174</v>
      </c>
      <c r="B159" t="s">
        <v>159</v>
      </c>
      <c r="C159" t="s">
        <v>321</v>
      </c>
    </row>
    <row r="160" spans="1:3" x14ac:dyDescent="0.2">
      <c r="A160">
        <v>10175</v>
      </c>
      <c r="B160" t="s">
        <v>160</v>
      </c>
      <c r="C160" t="s">
        <v>321</v>
      </c>
    </row>
    <row r="161" spans="1:3" x14ac:dyDescent="0.2">
      <c r="A161">
        <v>10176</v>
      </c>
      <c r="B161" t="s">
        <v>161</v>
      </c>
      <c r="C161" t="s">
        <v>321</v>
      </c>
    </row>
    <row r="162" spans="1:3" x14ac:dyDescent="0.2">
      <c r="A162">
        <v>10177</v>
      </c>
      <c r="B162" t="s">
        <v>162</v>
      </c>
      <c r="C162" t="s">
        <v>321</v>
      </c>
    </row>
    <row r="163" spans="1:3" x14ac:dyDescent="0.2">
      <c r="A163">
        <v>10178</v>
      </c>
      <c r="B163" t="s">
        <v>163</v>
      </c>
      <c r="C163" t="s">
        <v>321</v>
      </c>
    </row>
    <row r="164" spans="1:3" x14ac:dyDescent="0.2">
      <c r="A164">
        <v>10179</v>
      </c>
      <c r="B164" t="s">
        <v>164</v>
      </c>
      <c r="C164" t="s">
        <v>321</v>
      </c>
    </row>
    <row r="165" spans="1:3" x14ac:dyDescent="0.2">
      <c r="A165">
        <v>10180</v>
      </c>
      <c r="B165" t="s">
        <v>165</v>
      </c>
      <c r="C165" t="s">
        <v>321</v>
      </c>
    </row>
    <row r="166" spans="1:3" x14ac:dyDescent="0.2">
      <c r="A166">
        <v>10181</v>
      </c>
      <c r="B166" t="s">
        <v>166</v>
      </c>
      <c r="C166" t="s">
        <v>321</v>
      </c>
    </row>
    <row r="167" spans="1:3" x14ac:dyDescent="0.2">
      <c r="A167">
        <v>10182</v>
      </c>
      <c r="B167" t="s">
        <v>167</v>
      </c>
      <c r="C167" t="s">
        <v>321</v>
      </c>
    </row>
    <row r="168" spans="1:3" x14ac:dyDescent="0.2">
      <c r="A168">
        <v>10183</v>
      </c>
      <c r="B168" t="s">
        <v>168</v>
      </c>
      <c r="C168" t="s">
        <v>321</v>
      </c>
    </row>
    <row r="169" spans="1:3" x14ac:dyDescent="0.2">
      <c r="A169">
        <v>10184</v>
      </c>
      <c r="B169" t="s">
        <v>169</v>
      </c>
      <c r="C169" t="s">
        <v>321</v>
      </c>
    </row>
    <row r="170" spans="1:3" x14ac:dyDescent="0.2">
      <c r="A170">
        <v>10185</v>
      </c>
      <c r="B170" t="s">
        <v>170</v>
      </c>
      <c r="C170" t="s">
        <v>321</v>
      </c>
    </row>
    <row r="171" spans="1:3" x14ac:dyDescent="0.2">
      <c r="A171">
        <v>10186</v>
      </c>
      <c r="B171" t="s">
        <v>171</v>
      </c>
      <c r="C171" t="s">
        <v>321</v>
      </c>
    </row>
    <row r="172" spans="1:3" x14ac:dyDescent="0.2">
      <c r="A172">
        <v>10187</v>
      </c>
      <c r="B172" t="s">
        <v>172</v>
      </c>
      <c r="C172" t="s">
        <v>321</v>
      </c>
    </row>
    <row r="173" spans="1:3" x14ac:dyDescent="0.2">
      <c r="A173">
        <v>10188</v>
      </c>
      <c r="B173" t="s">
        <v>173</v>
      </c>
      <c r="C173" t="s">
        <v>321</v>
      </c>
    </row>
    <row r="174" spans="1:3" x14ac:dyDescent="0.2">
      <c r="A174">
        <v>10189</v>
      </c>
      <c r="B174" t="s">
        <v>174</v>
      </c>
      <c r="C174" t="s">
        <v>321</v>
      </c>
    </row>
    <row r="175" spans="1:3" x14ac:dyDescent="0.2">
      <c r="A175">
        <v>10190</v>
      </c>
      <c r="B175" t="s">
        <v>175</v>
      </c>
      <c r="C175" t="s">
        <v>321</v>
      </c>
    </row>
    <row r="176" spans="1:3" x14ac:dyDescent="0.2">
      <c r="A176">
        <v>10191</v>
      </c>
      <c r="B176" t="s">
        <v>176</v>
      </c>
      <c r="C176" t="s">
        <v>321</v>
      </c>
    </row>
    <row r="177" spans="1:3" x14ac:dyDescent="0.2">
      <c r="A177">
        <v>10192</v>
      </c>
      <c r="B177" t="s">
        <v>177</v>
      </c>
      <c r="C177" t="s">
        <v>321</v>
      </c>
    </row>
    <row r="178" spans="1:3" x14ac:dyDescent="0.2">
      <c r="A178">
        <v>10193</v>
      </c>
      <c r="B178" t="s">
        <v>178</v>
      </c>
      <c r="C178" t="s">
        <v>321</v>
      </c>
    </row>
    <row r="179" spans="1:3" x14ac:dyDescent="0.2">
      <c r="A179">
        <v>10194</v>
      </c>
      <c r="B179" t="s">
        <v>179</v>
      </c>
      <c r="C179" t="s">
        <v>321</v>
      </c>
    </row>
    <row r="180" spans="1:3" x14ac:dyDescent="0.2">
      <c r="A180">
        <v>10195</v>
      </c>
      <c r="B180" t="s">
        <v>180</v>
      </c>
      <c r="C180" t="s">
        <v>321</v>
      </c>
    </row>
    <row r="181" spans="1:3" x14ac:dyDescent="0.2">
      <c r="A181">
        <v>10196</v>
      </c>
      <c r="B181" t="s">
        <v>181</v>
      </c>
      <c r="C181" t="s">
        <v>321</v>
      </c>
    </row>
    <row r="182" spans="1:3" x14ac:dyDescent="0.2">
      <c r="A182">
        <v>10197</v>
      </c>
      <c r="B182" t="s">
        <v>182</v>
      </c>
      <c r="C182" t="s">
        <v>321</v>
      </c>
    </row>
    <row r="183" spans="1:3" x14ac:dyDescent="0.2">
      <c r="A183">
        <v>10198</v>
      </c>
      <c r="B183" t="s">
        <v>183</v>
      </c>
      <c r="C183" t="s">
        <v>321</v>
      </c>
    </row>
    <row r="184" spans="1:3" x14ac:dyDescent="0.2">
      <c r="A184">
        <v>10199</v>
      </c>
      <c r="B184" t="s">
        <v>184</v>
      </c>
      <c r="C184" t="s">
        <v>321</v>
      </c>
    </row>
    <row r="185" spans="1:3" x14ac:dyDescent="0.2">
      <c r="A185">
        <v>10200</v>
      </c>
      <c r="B185" t="s">
        <v>185</v>
      </c>
      <c r="C185" t="s">
        <v>321</v>
      </c>
    </row>
    <row r="186" spans="1:3" x14ac:dyDescent="0.2">
      <c r="A186">
        <v>10201</v>
      </c>
      <c r="B186" t="s">
        <v>186</v>
      </c>
      <c r="C186" t="s">
        <v>321</v>
      </c>
    </row>
    <row r="187" spans="1:3" x14ac:dyDescent="0.2">
      <c r="A187">
        <v>10202</v>
      </c>
      <c r="B187" t="s">
        <v>187</v>
      </c>
      <c r="C187" t="s">
        <v>321</v>
      </c>
    </row>
    <row r="188" spans="1:3" x14ac:dyDescent="0.2">
      <c r="A188">
        <v>10203</v>
      </c>
      <c r="B188" t="s">
        <v>188</v>
      </c>
      <c r="C188" t="s">
        <v>321</v>
      </c>
    </row>
    <row r="189" spans="1:3" x14ac:dyDescent="0.2">
      <c r="A189">
        <v>10204</v>
      </c>
      <c r="B189" t="s">
        <v>189</v>
      </c>
      <c r="C189" t="s">
        <v>321</v>
      </c>
    </row>
    <row r="190" spans="1:3" x14ac:dyDescent="0.2">
      <c r="A190">
        <v>10205</v>
      </c>
      <c r="B190" t="s">
        <v>190</v>
      </c>
      <c r="C190" t="s">
        <v>321</v>
      </c>
    </row>
    <row r="191" spans="1:3" x14ac:dyDescent="0.2">
      <c r="A191">
        <v>10206</v>
      </c>
      <c r="B191" t="s">
        <v>191</v>
      </c>
      <c r="C191" t="s">
        <v>321</v>
      </c>
    </row>
    <row r="192" spans="1:3" x14ac:dyDescent="0.2">
      <c r="A192">
        <v>10207</v>
      </c>
      <c r="B192" t="s">
        <v>192</v>
      </c>
      <c r="C192" t="s">
        <v>321</v>
      </c>
    </row>
    <row r="193" spans="1:3" x14ac:dyDescent="0.2">
      <c r="A193">
        <v>10208</v>
      </c>
      <c r="B193" t="s">
        <v>193</v>
      </c>
      <c r="C193" t="s">
        <v>321</v>
      </c>
    </row>
    <row r="194" spans="1:3" x14ac:dyDescent="0.2">
      <c r="A194">
        <v>10209</v>
      </c>
      <c r="B194" t="s">
        <v>194</v>
      </c>
      <c r="C194" t="s">
        <v>321</v>
      </c>
    </row>
    <row r="195" spans="1:3" x14ac:dyDescent="0.2">
      <c r="A195">
        <v>10210</v>
      </c>
      <c r="B195" t="s">
        <v>195</v>
      </c>
      <c r="C195" t="s">
        <v>321</v>
      </c>
    </row>
    <row r="196" spans="1:3" x14ac:dyDescent="0.2">
      <c r="A196">
        <v>10211</v>
      </c>
      <c r="B196" t="s">
        <v>196</v>
      </c>
      <c r="C196" t="s">
        <v>321</v>
      </c>
    </row>
    <row r="197" spans="1:3" x14ac:dyDescent="0.2">
      <c r="A197">
        <v>10212</v>
      </c>
      <c r="B197" t="s">
        <v>197</v>
      </c>
      <c r="C197" t="s">
        <v>321</v>
      </c>
    </row>
    <row r="198" spans="1:3" x14ac:dyDescent="0.2">
      <c r="A198">
        <v>10213</v>
      </c>
      <c r="B198" t="s">
        <v>198</v>
      </c>
      <c r="C198" t="s">
        <v>321</v>
      </c>
    </row>
    <row r="199" spans="1:3" x14ac:dyDescent="0.2">
      <c r="A199">
        <v>10214</v>
      </c>
      <c r="B199" t="s">
        <v>199</v>
      </c>
      <c r="C199" t="s">
        <v>321</v>
      </c>
    </row>
    <row r="200" spans="1:3" x14ac:dyDescent="0.2">
      <c r="A200">
        <v>10215</v>
      </c>
      <c r="B200" t="s">
        <v>200</v>
      </c>
      <c r="C200" t="s">
        <v>321</v>
      </c>
    </row>
    <row r="201" spans="1:3" x14ac:dyDescent="0.2">
      <c r="A201">
        <v>10216</v>
      </c>
      <c r="B201" t="s">
        <v>201</v>
      </c>
      <c r="C201" t="s">
        <v>321</v>
      </c>
    </row>
    <row r="202" spans="1:3" x14ac:dyDescent="0.2">
      <c r="A202">
        <v>10217</v>
      </c>
      <c r="B202" t="s">
        <v>202</v>
      </c>
      <c r="C202" t="s">
        <v>321</v>
      </c>
    </row>
    <row r="203" spans="1:3" x14ac:dyDescent="0.2">
      <c r="A203">
        <v>10218</v>
      </c>
      <c r="B203" t="s">
        <v>203</v>
      </c>
      <c r="C203" t="s">
        <v>321</v>
      </c>
    </row>
    <row r="204" spans="1:3" x14ac:dyDescent="0.2">
      <c r="A204">
        <v>10219</v>
      </c>
      <c r="B204" t="s">
        <v>204</v>
      </c>
      <c r="C204" t="s">
        <v>321</v>
      </c>
    </row>
    <row r="205" spans="1:3" x14ac:dyDescent="0.2">
      <c r="A205">
        <v>10220</v>
      </c>
      <c r="B205" t="s">
        <v>205</v>
      </c>
      <c r="C205" t="s">
        <v>321</v>
      </c>
    </row>
    <row r="206" spans="1:3" x14ac:dyDescent="0.2">
      <c r="A206">
        <v>10221</v>
      </c>
      <c r="B206" t="s">
        <v>206</v>
      </c>
      <c r="C206" t="s">
        <v>321</v>
      </c>
    </row>
    <row r="207" spans="1:3" x14ac:dyDescent="0.2">
      <c r="A207">
        <v>10222</v>
      </c>
      <c r="B207" t="s">
        <v>207</v>
      </c>
      <c r="C207" t="s">
        <v>321</v>
      </c>
    </row>
    <row r="208" spans="1:3" x14ac:dyDescent="0.2">
      <c r="A208">
        <v>10223</v>
      </c>
      <c r="B208" t="s">
        <v>208</v>
      </c>
      <c r="C208" t="s">
        <v>321</v>
      </c>
    </row>
    <row r="209" spans="1:3" x14ac:dyDescent="0.2">
      <c r="A209">
        <v>10224</v>
      </c>
      <c r="B209" t="s">
        <v>209</v>
      </c>
      <c r="C209" t="s">
        <v>321</v>
      </c>
    </row>
    <row r="210" spans="1:3" x14ac:dyDescent="0.2">
      <c r="A210">
        <v>10225</v>
      </c>
      <c r="B210" t="s">
        <v>210</v>
      </c>
      <c r="C210" t="s">
        <v>321</v>
      </c>
    </row>
    <row r="211" spans="1:3" x14ac:dyDescent="0.2">
      <c r="A211">
        <v>10226</v>
      </c>
      <c r="B211" t="s">
        <v>211</v>
      </c>
      <c r="C211" t="s">
        <v>321</v>
      </c>
    </row>
    <row r="212" spans="1:3" x14ac:dyDescent="0.2">
      <c r="A212">
        <v>10227</v>
      </c>
      <c r="B212" t="s">
        <v>212</v>
      </c>
      <c r="C212" t="s">
        <v>321</v>
      </c>
    </row>
    <row r="213" spans="1:3" x14ac:dyDescent="0.2">
      <c r="A213">
        <v>10228</v>
      </c>
      <c r="B213" t="s">
        <v>213</v>
      </c>
      <c r="C213" t="s">
        <v>321</v>
      </c>
    </row>
    <row r="214" spans="1:3" x14ac:dyDescent="0.2">
      <c r="A214">
        <v>10229</v>
      </c>
      <c r="B214" t="s">
        <v>214</v>
      </c>
      <c r="C214" t="s">
        <v>321</v>
      </c>
    </row>
    <row r="215" spans="1:3" x14ac:dyDescent="0.2">
      <c r="A215">
        <v>10230</v>
      </c>
      <c r="B215" t="s">
        <v>215</v>
      </c>
      <c r="C215" t="s">
        <v>321</v>
      </c>
    </row>
    <row r="216" spans="1:3" x14ac:dyDescent="0.2">
      <c r="A216">
        <v>10231</v>
      </c>
      <c r="B216" t="s">
        <v>216</v>
      </c>
      <c r="C216" t="s">
        <v>321</v>
      </c>
    </row>
    <row r="217" spans="1:3" x14ac:dyDescent="0.2">
      <c r="A217">
        <v>10232</v>
      </c>
      <c r="B217" t="s">
        <v>217</v>
      </c>
      <c r="C217" t="s">
        <v>321</v>
      </c>
    </row>
    <row r="218" spans="1:3" x14ac:dyDescent="0.2">
      <c r="A218">
        <v>10233</v>
      </c>
      <c r="B218" t="s">
        <v>218</v>
      </c>
      <c r="C218" t="s">
        <v>321</v>
      </c>
    </row>
    <row r="219" spans="1:3" x14ac:dyDescent="0.2">
      <c r="A219">
        <v>10234</v>
      </c>
      <c r="B219" t="s">
        <v>219</v>
      </c>
      <c r="C219" t="s">
        <v>321</v>
      </c>
    </row>
    <row r="220" spans="1:3" x14ac:dyDescent="0.2">
      <c r="A220">
        <v>10235</v>
      </c>
      <c r="B220" t="s">
        <v>220</v>
      </c>
      <c r="C220" t="s">
        <v>321</v>
      </c>
    </row>
    <row r="221" spans="1:3" x14ac:dyDescent="0.2">
      <c r="A221">
        <v>10236</v>
      </c>
      <c r="B221" t="s">
        <v>221</v>
      </c>
      <c r="C221" t="s">
        <v>321</v>
      </c>
    </row>
    <row r="222" spans="1:3" x14ac:dyDescent="0.2">
      <c r="A222">
        <v>10237</v>
      </c>
      <c r="B222" t="s">
        <v>222</v>
      </c>
      <c r="C222" t="s">
        <v>321</v>
      </c>
    </row>
    <row r="223" spans="1:3" x14ac:dyDescent="0.2">
      <c r="A223">
        <v>10238</v>
      </c>
      <c r="B223" t="s">
        <v>223</v>
      </c>
      <c r="C223" t="s">
        <v>321</v>
      </c>
    </row>
    <row r="224" spans="1:3" x14ac:dyDescent="0.2">
      <c r="A224">
        <v>10239</v>
      </c>
      <c r="B224" t="s">
        <v>224</v>
      </c>
      <c r="C224" t="s">
        <v>321</v>
      </c>
    </row>
    <row r="225" spans="1:3" x14ac:dyDescent="0.2">
      <c r="A225">
        <v>10240</v>
      </c>
      <c r="B225" t="s">
        <v>225</v>
      </c>
      <c r="C225" t="s">
        <v>321</v>
      </c>
    </row>
    <row r="226" spans="1:3" x14ac:dyDescent="0.2">
      <c r="A226">
        <v>10241</v>
      </c>
      <c r="B226" t="s">
        <v>226</v>
      </c>
      <c r="C226" t="s">
        <v>321</v>
      </c>
    </row>
    <row r="227" spans="1:3" x14ac:dyDescent="0.2">
      <c r="A227">
        <v>10242</v>
      </c>
      <c r="B227" t="s">
        <v>227</v>
      </c>
      <c r="C227" t="s">
        <v>321</v>
      </c>
    </row>
    <row r="228" spans="1:3" x14ac:dyDescent="0.2">
      <c r="A228">
        <v>10243</v>
      </c>
      <c r="B228" t="s">
        <v>228</v>
      </c>
      <c r="C228" t="s">
        <v>321</v>
      </c>
    </row>
    <row r="229" spans="1:3" x14ac:dyDescent="0.2">
      <c r="A229">
        <v>10244</v>
      </c>
      <c r="B229" t="s">
        <v>229</v>
      </c>
      <c r="C229" t="s">
        <v>321</v>
      </c>
    </row>
    <row r="230" spans="1:3" x14ac:dyDescent="0.2">
      <c r="A230">
        <v>10245</v>
      </c>
      <c r="B230" t="s">
        <v>230</v>
      </c>
      <c r="C230" t="s">
        <v>321</v>
      </c>
    </row>
    <row r="231" spans="1:3" x14ac:dyDescent="0.2">
      <c r="A231">
        <v>10246</v>
      </c>
      <c r="B231" t="s">
        <v>231</v>
      </c>
      <c r="C231" t="s">
        <v>321</v>
      </c>
    </row>
    <row r="232" spans="1:3" x14ac:dyDescent="0.2">
      <c r="A232">
        <v>10247</v>
      </c>
      <c r="B232" t="s">
        <v>232</v>
      </c>
      <c r="C232" t="s">
        <v>321</v>
      </c>
    </row>
    <row r="233" spans="1:3" x14ac:dyDescent="0.2">
      <c r="A233">
        <v>10248</v>
      </c>
      <c r="B233" t="s">
        <v>233</v>
      </c>
      <c r="C233" t="s">
        <v>321</v>
      </c>
    </row>
    <row r="234" spans="1:3" x14ac:dyDescent="0.2">
      <c r="A234">
        <v>10249</v>
      </c>
      <c r="B234" t="s">
        <v>234</v>
      </c>
      <c r="C234" t="s">
        <v>321</v>
      </c>
    </row>
    <row r="235" spans="1:3" x14ac:dyDescent="0.2">
      <c r="A235">
        <v>10250</v>
      </c>
      <c r="B235" t="s">
        <v>235</v>
      </c>
      <c r="C235" t="s">
        <v>321</v>
      </c>
    </row>
    <row r="236" spans="1:3" x14ac:dyDescent="0.2">
      <c r="A236">
        <v>10251</v>
      </c>
      <c r="B236" t="s">
        <v>236</v>
      </c>
      <c r="C236" t="s">
        <v>321</v>
      </c>
    </row>
    <row r="237" spans="1:3" x14ac:dyDescent="0.2">
      <c r="A237">
        <v>10252</v>
      </c>
      <c r="B237" t="s">
        <v>237</v>
      </c>
      <c r="C237" t="s">
        <v>321</v>
      </c>
    </row>
    <row r="238" spans="1:3" x14ac:dyDescent="0.2">
      <c r="A238">
        <v>10253</v>
      </c>
      <c r="B238" t="s">
        <v>238</v>
      </c>
      <c r="C238" t="s">
        <v>321</v>
      </c>
    </row>
    <row r="239" spans="1:3" x14ac:dyDescent="0.2">
      <c r="A239">
        <v>10254</v>
      </c>
      <c r="B239" t="s">
        <v>239</v>
      </c>
      <c r="C239" t="s">
        <v>321</v>
      </c>
    </row>
    <row r="240" spans="1:3" x14ac:dyDescent="0.2">
      <c r="A240">
        <v>10255</v>
      </c>
      <c r="B240" t="s">
        <v>240</v>
      </c>
      <c r="C240" t="s">
        <v>321</v>
      </c>
    </row>
    <row r="241" spans="1:3" x14ac:dyDescent="0.2">
      <c r="A241">
        <v>10256</v>
      </c>
      <c r="B241" t="s">
        <v>241</v>
      </c>
      <c r="C241" t="s">
        <v>321</v>
      </c>
    </row>
    <row r="242" spans="1:3" x14ac:dyDescent="0.2">
      <c r="A242">
        <v>10257</v>
      </c>
      <c r="B242" t="s">
        <v>242</v>
      </c>
      <c r="C242" t="s">
        <v>321</v>
      </c>
    </row>
    <row r="243" spans="1:3" x14ac:dyDescent="0.2">
      <c r="A243">
        <v>10258</v>
      </c>
      <c r="B243" t="s">
        <v>243</v>
      </c>
      <c r="C243" t="s">
        <v>321</v>
      </c>
    </row>
    <row r="244" spans="1:3" x14ac:dyDescent="0.2">
      <c r="A244">
        <v>10259</v>
      </c>
      <c r="B244" t="s">
        <v>244</v>
      </c>
      <c r="C244" t="s">
        <v>321</v>
      </c>
    </row>
    <row r="245" spans="1:3" x14ac:dyDescent="0.2">
      <c r="A245">
        <v>10260</v>
      </c>
      <c r="B245" t="s">
        <v>245</v>
      </c>
      <c r="C245" t="s">
        <v>321</v>
      </c>
    </row>
    <row r="246" spans="1:3" x14ac:dyDescent="0.2">
      <c r="A246">
        <v>10261</v>
      </c>
      <c r="B246" t="s">
        <v>246</v>
      </c>
      <c r="C246" t="s">
        <v>321</v>
      </c>
    </row>
    <row r="247" spans="1:3" x14ac:dyDescent="0.2">
      <c r="A247">
        <v>10262</v>
      </c>
      <c r="B247" t="s">
        <v>247</v>
      </c>
      <c r="C247" t="s">
        <v>321</v>
      </c>
    </row>
    <row r="248" spans="1:3" x14ac:dyDescent="0.2">
      <c r="A248">
        <v>10263</v>
      </c>
      <c r="B248" t="s">
        <v>248</v>
      </c>
      <c r="C248" t="s">
        <v>321</v>
      </c>
    </row>
    <row r="249" spans="1:3" x14ac:dyDescent="0.2">
      <c r="A249">
        <v>30001</v>
      </c>
      <c r="B249" t="s">
        <v>249</v>
      </c>
      <c r="C249" t="s">
        <v>321</v>
      </c>
    </row>
    <row r="250" spans="1:3" x14ac:dyDescent="0.2">
      <c r="A250">
        <v>30002</v>
      </c>
      <c r="B250" t="s">
        <v>250</v>
      </c>
      <c r="C250" t="s">
        <v>321</v>
      </c>
    </row>
    <row r="251" spans="1:3" x14ac:dyDescent="0.2">
      <c r="A251">
        <v>30003</v>
      </c>
      <c r="B251" t="s">
        <v>251</v>
      </c>
      <c r="C251" t="s">
        <v>321</v>
      </c>
    </row>
    <row r="252" spans="1:3" x14ac:dyDescent="0.2">
      <c r="A252">
        <v>30004</v>
      </c>
      <c r="B252" t="s">
        <v>252</v>
      </c>
      <c r="C252" t="s">
        <v>321</v>
      </c>
    </row>
    <row r="253" spans="1:3" x14ac:dyDescent="0.2">
      <c r="A253">
        <v>30005</v>
      </c>
      <c r="B253" t="s">
        <v>253</v>
      </c>
      <c r="C253" t="s">
        <v>321</v>
      </c>
    </row>
    <row r="254" spans="1:3" x14ac:dyDescent="0.2">
      <c r="A254">
        <v>30006</v>
      </c>
      <c r="B254" t="s">
        <v>254</v>
      </c>
      <c r="C254" t="s">
        <v>321</v>
      </c>
    </row>
    <row r="255" spans="1:3" x14ac:dyDescent="0.2">
      <c r="A255">
        <v>30007</v>
      </c>
      <c r="B255" t="s">
        <v>255</v>
      </c>
      <c r="C255" t="s">
        <v>321</v>
      </c>
    </row>
    <row r="256" spans="1:3" x14ac:dyDescent="0.2">
      <c r="A256">
        <v>30008</v>
      </c>
      <c r="B256" t="s">
        <v>256</v>
      </c>
      <c r="C256" t="s">
        <v>321</v>
      </c>
    </row>
    <row r="257" spans="1:3" x14ac:dyDescent="0.2">
      <c r="A257">
        <v>30009</v>
      </c>
      <c r="B257" t="s">
        <v>257</v>
      </c>
      <c r="C257" t="s">
        <v>321</v>
      </c>
    </row>
    <row r="258" spans="1:3" x14ac:dyDescent="0.2">
      <c r="A258">
        <v>30010</v>
      </c>
      <c r="B258" t="s">
        <v>258</v>
      </c>
      <c r="C258" t="s">
        <v>321</v>
      </c>
    </row>
    <row r="259" spans="1:3" x14ac:dyDescent="0.2">
      <c r="A259">
        <v>30011</v>
      </c>
      <c r="B259" t="s">
        <v>259</v>
      </c>
      <c r="C259" t="s">
        <v>321</v>
      </c>
    </row>
    <row r="260" spans="1:3" x14ac:dyDescent="0.2">
      <c r="A260">
        <v>30012</v>
      </c>
      <c r="B260" t="s">
        <v>260</v>
      </c>
      <c r="C260" t="s">
        <v>321</v>
      </c>
    </row>
    <row r="261" spans="1:3" x14ac:dyDescent="0.2">
      <c r="A261">
        <v>30013</v>
      </c>
      <c r="B261" t="s">
        <v>261</v>
      </c>
      <c r="C261" t="s">
        <v>321</v>
      </c>
    </row>
    <row r="262" spans="1:3" x14ac:dyDescent="0.2">
      <c r="A262">
        <v>30014</v>
      </c>
      <c r="B262" t="s">
        <v>262</v>
      </c>
      <c r="C262" t="s">
        <v>321</v>
      </c>
    </row>
    <row r="263" spans="1:3" x14ac:dyDescent="0.2">
      <c r="A263">
        <v>30015</v>
      </c>
      <c r="B263" t="s">
        <v>263</v>
      </c>
      <c r="C263" t="s">
        <v>321</v>
      </c>
    </row>
    <row r="264" spans="1:3" x14ac:dyDescent="0.2">
      <c r="A264">
        <v>30016</v>
      </c>
      <c r="B264" t="s">
        <v>264</v>
      </c>
      <c r="C264" t="s">
        <v>321</v>
      </c>
    </row>
    <row r="265" spans="1:3" x14ac:dyDescent="0.2">
      <c r="A265">
        <v>30017</v>
      </c>
      <c r="B265" t="s">
        <v>265</v>
      </c>
      <c r="C265" t="s">
        <v>321</v>
      </c>
    </row>
    <row r="266" spans="1:3" x14ac:dyDescent="0.2">
      <c r="A266">
        <v>30018</v>
      </c>
      <c r="B266" t="s">
        <v>266</v>
      </c>
      <c r="C266" t="s">
        <v>321</v>
      </c>
    </row>
    <row r="267" spans="1:3" x14ac:dyDescent="0.2">
      <c r="A267">
        <v>30019</v>
      </c>
      <c r="B267" t="s">
        <v>267</v>
      </c>
      <c r="C267" t="s">
        <v>321</v>
      </c>
    </row>
    <row r="268" spans="1:3" x14ac:dyDescent="0.2">
      <c r="A268">
        <v>30020</v>
      </c>
      <c r="B268" t="s">
        <v>268</v>
      </c>
      <c r="C268" t="s">
        <v>321</v>
      </c>
    </row>
    <row r="269" spans="1:3" x14ac:dyDescent="0.2">
      <c r="A269">
        <v>30021</v>
      </c>
      <c r="B269" t="s">
        <v>269</v>
      </c>
      <c r="C269" t="s">
        <v>321</v>
      </c>
    </row>
    <row r="270" spans="1:3" x14ac:dyDescent="0.2">
      <c r="A270">
        <v>30022</v>
      </c>
      <c r="B270" t="s">
        <v>270</v>
      </c>
      <c r="C270" t="s">
        <v>321</v>
      </c>
    </row>
    <row r="271" spans="1:3" x14ac:dyDescent="0.2">
      <c r="A271">
        <v>30023</v>
      </c>
      <c r="B271" t="s">
        <v>271</v>
      </c>
      <c r="C271" t="s">
        <v>321</v>
      </c>
    </row>
    <row r="272" spans="1:3" x14ac:dyDescent="0.2">
      <c r="A272">
        <v>30024</v>
      </c>
      <c r="B272" t="s">
        <v>272</v>
      </c>
      <c r="C272" t="s">
        <v>321</v>
      </c>
    </row>
    <row r="273" spans="1:3" x14ac:dyDescent="0.2">
      <c r="A273">
        <v>30025</v>
      </c>
      <c r="B273" t="s">
        <v>273</v>
      </c>
      <c r="C273" t="s">
        <v>321</v>
      </c>
    </row>
    <row r="274" spans="1:3" x14ac:dyDescent="0.2">
      <c r="A274">
        <v>30026</v>
      </c>
      <c r="B274" t="s">
        <v>274</v>
      </c>
      <c r="C274" t="s">
        <v>321</v>
      </c>
    </row>
    <row r="275" spans="1:3" x14ac:dyDescent="0.2">
      <c r="A275">
        <v>30027</v>
      </c>
      <c r="B275" t="s">
        <v>275</v>
      </c>
      <c r="C275" t="s">
        <v>321</v>
      </c>
    </row>
    <row r="276" spans="1:3" x14ac:dyDescent="0.2">
      <c r="A276">
        <v>30028</v>
      </c>
      <c r="B276" t="s">
        <v>276</v>
      </c>
      <c r="C276" t="s">
        <v>321</v>
      </c>
    </row>
    <row r="277" spans="1:3" x14ac:dyDescent="0.2">
      <c r="A277">
        <v>30029</v>
      </c>
      <c r="B277" t="s">
        <v>277</v>
      </c>
      <c r="C277" t="s">
        <v>321</v>
      </c>
    </row>
    <row r="278" spans="1:3" x14ac:dyDescent="0.2">
      <c r="A278">
        <v>30030</v>
      </c>
      <c r="B278" t="s">
        <v>278</v>
      </c>
      <c r="C278" t="s">
        <v>321</v>
      </c>
    </row>
    <row r="279" spans="1:3" x14ac:dyDescent="0.2">
      <c r="A279">
        <v>30031</v>
      </c>
      <c r="B279" t="s">
        <v>279</v>
      </c>
      <c r="C279" t="s">
        <v>321</v>
      </c>
    </row>
    <row r="280" spans="1:3" x14ac:dyDescent="0.2">
      <c r="A280">
        <v>30032</v>
      </c>
      <c r="B280" t="s">
        <v>280</v>
      </c>
      <c r="C280" t="s">
        <v>321</v>
      </c>
    </row>
    <row r="281" spans="1:3" x14ac:dyDescent="0.2">
      <c r="A281">
        <v>30033</v>
      </c>
      <c r="B281" t="s">
        <v>281</v>
      </c>
      <c r="C281" t="s">
        <v>321</v>
      </c>
    </row>
    <row r="282" spans="1:3" x14ac:dyDescent="0.2">
      <c r="A282">
        <v>30034</v>
      </c>
      <c r="B282" t="s">
        <v>282</v>
      </c>
      <c r="C282" t="s">
        <v>321</v>
      </c>
    </row>
    <row r="283" spans="1:3" x14ac:dyDescent="0.2">
      <c r="A283">
        <v>30035</v>
      </c>
      <c r="B283" t="s">
        <v>283</v>
      </c>
      <c r="C283" t="s">
        <v>321</v>
      </c>
    </row>
    <row r="284" spans="1:3" x14ac:dyDescent="0.2">
      <c r="A284">
        <v>30036</v>
      </c>
      <c r="B284" t="s">
        <v>284</v>
      </c>
      <c r="C284" t="s">
        <v>321</v>
      </c>
    </row>
    <row r="285" spans="1:3" x14ac:dyDescent="0.2">
      <c r="A285">
        <v>40001</v>
      </c>
      <c r="B285" t="s">
        <v>285</v>
      </c>
      <c r="C285" t="s">
        <v>321</v>
      </c>
    </row>
    <row r="286" spans="1:3" x14ac:dyDescent="0.2">
      <c r="A286">
        <v>40002</v>
      </c>
      <c r="B286" t="s">
        <v>286</v>
      </c>
      <c r="C286" t="s">
        <v>321</v>
      </c>
    </row>
    <row r="287" spans="1:3" x14ac:dyDescent="0.2">
      <c r="A287">
        <v>40003</v>
      </c>
      <c r="B287" t="s">
        <v>287</v>
      </c>
      <c r="C287" t="s">
        <v>321</v>
      </c>
    </row>
    <row r="288" spans="1:3" x14ac:dyDescent="0.2">
      <c r="A288">
        <v>40004</v>
      </c>
      <c r="B288" t="s">
        <v>288</v>
      </c>
      <c r="C288" t="s">
        <v>321</v>
      </c>
    </row>
    <row r="289" spans="1:3" x14ac:dyDescent="0.2">
      <c r="A289">
        <v>40005</v>
      </c>
      <c r="B289" t="s">
        <v>289</v>
      </c>
      <c r="C289" t="s">
        <v>321</v>
      </c>
    </row>
    <row r="290" spans="1:3" x14ac:dyDescent="0.2">
      <c r="A290">
        <v>40006</v>
      </c>
      <c r="B290" t="s">
        <v>290</v>
      </c>
      <c r="C290" t="s">
        <v>321</v>
      </c>
    </row>
    <row r="291" spans="1:3" x14ac:dyDescent="0.2">
      <c r="A291">
        <v>40007</v>
      </c>
      <c r="B291" t="s">
        <v>291</v>
      </c>
      <c r="C291" t="s">
        <v>321</v>
      </c>
    </row>
    <row r="292" spans="1:3" x14ac:dyDescent="0.2">
      <c r="A292">
        <v>40008</v>
      </c>
      <c r="B292" t="s">
        <v>292</v>
      </c>
      <c r="C292" t="s">
        <v>321</v>
      </c>
    </row>
    <row r="293" spans="1:3" x14ac:dyDescent="0.2">
      <c r="A293">
        <v>40009</v>
      </c>
      <c r="B293" t="s">
        <v>293</v>
      </c>
      <c r="C293" t="s">
        <v>321</v>
      </c>
    </row>
    <row r="294" spans="1:3" x14ac:dyDescent="0.2">
      <c r="A294">
        <v>40010</v>
      </c>
      <c r="B294" t="s">
        <v>294</v>
      </c>
      <c r="C294" t="s">
        <v>321</v>
      </c>
    </row>
    <row r="295" spans="1:3" x14ac:dyDescent="0.2">
      <c r="A295">
        <v>40011</v>
      </c>
      <c r="B295" t="s">
        <v>295</v>
      </c>
      <c r="C295" t="s">
        <v>321</v>
      </c>
    </row>
    <row r="296" spans="1:3" x14ac:dyDescent="0.2">
      <c r="A296">
        <v>40012</v>
      </c>
      <c r="B296" t="s">
        <v>296</v>
      </c>
      <c r="C296" t="s">
        <v>321</v>
      </c>
    </row>
    <row r="297" spans="1:3" x14ac:dyDescent="0.2">
      <c r="A297">
        <v>40013</v>
      </c>
      <c r="B297" t="s">
        <v>297</v>
      </c>
      <c r="C297" t="s">
        <v>321</v>
      </c>
    </row>
    <row r="298" spans="1:3" x14ac:dyDescent="0.2">
      <c r="A298">
        <v>50001</v>
      </c>
      <c r="B298" t="s">
        <v>298</v>
      </c>
      <c r="C298" t="s">
        <v>321</v>
      </c>
    </row>
    <row r="299" spans="1:3" x14ac:dyDescent="0.2">
      <c r="A299">
        <v>50002</v>
      </c>
      <c r="B299" t="s">
        <v>299</v>
      </c>
      <c r="C299" t="s">
        <v>321</v>
      </c>
    </row>
    <row r="300" spans="1:3" x14ac:dyDescent="0.2">
      <c r="A300">
        <v>50003</v>
      </c>
      <c r="B300" t="s">
        <v>300</v>
      </c>
      <c r="C300" t="s">
        <v>321</v>
      </c>
    </row>
    <row r="301" spans="1:3" x14ac:dyDescent="0.2">
      <c r="A301">
        <v>50004</v>
      </c>
      <c r="B301" t="s">
        <v>301</v>
      </c>
      <c r="C301" t="s">
        <v>321</v>
      </c>
    </row>
    <row r="302" spans="1:3" x14ac:dyDescent="0.2">
      <c r="A302">
        <v>50006</v>
      </c>
      <c r="B302" t="s">
        <v>302</v>
      </c>
      <c r="C302" t="s">
        <v>321</v>
      </c>
    </row>
    <row r="303" spans="1:3" x14ac:dyDescent="0.2">
      <c r="A303">
        <v>50007</v>
      </c>
      <c r="B303" t="s">
        <v>303</v>
      </c>
      <c r="C303" t="s">
        <v>321</v>
      </c>
    </row>
    <row r="304" spans="1:3" x14ac:dyDescent="0.2">
      <c r="A304">
        <v>50008</v>
      </c>
      <c r="B304" t="s">
        <v>304</v>
      </c>
      <c r="C304" t="s">
        <v>321</v>
      </c>
    </row>
    <row r="305" spans="1:3" x14ac:dyDescent="0.2">
      <c r="A305">
        <v>50009</v>
      </c>
      <c r="B305" t="s">
        <v>305</v>
      </c>
      <c r="C305" t="s">
        <v>321</v>
      </c>
    </row>
    <row r="306" spans="1:3" x14ac:dyDescent="0.2">
      <c r="A306">
        <v>50010</v>
      </c>
      <c r="B306" t="s">
        <v>306</v>
      </c>
      <c r="C306" t="s">
        <v>321</v>
      </c>
    </row>
    <row r="307" spans="1:3" x14ac:dyDescent="0.2">
      <c r="A307">
        <v>50011</v>
      </c>
      <c r="B307" t="s">
        <v>307</v>
      </c>
      <c r="C307" t="s">
        <v>321</v>
      </c>
    </row>
    <row r="308" spans="1:3" x14ac:dyDescent="0.2">
      <c r="A308">
        <v>60001</v>
      </c>
      <c r="B308" t="s">
        <v>308</v>
      </c>
      <c r="C308" t="s">
        <v>321</v>
      </c>
    </row>
    <row r="309" spans="1:3" x14ac:dyDescent="0.2">
      <c r="A309">
        <v>70001</v>
      </c>
      <c r="B309" t="s">
        <v>309</v>
      </c>
      <c r="C309" t="s">
        <v>321</v>
      </c>
    </row>
    <row r="310" spans="1:3" x14ac:dyDescent="0.2">
      <c r="A310">
        <v>80001</v>
      </c>
      <c r="B310" t="s">
        <v>310</v>
      </c>
      <c r="C310" t="s">
        <v>321</v>
      </c>
    </row>
    <row r="311" spans="1:3" x14ac:dyDescent="0.2">
      <c r="A311">
        <v>80002</v>
      </c>
      <c r="B311" t="s">
        <v>311</v>
      </c>
      <c r="C311" t="s">
        <v>321</v>
      </c>
    </row>
    <row r="312" spans="1:3" x14ac:dyDescent="0.2">
      <c r="A312">
        <v>80003</v>
      </c>
      <c r="B312" t="s">
        <v>312</v>
      </c>
      <c r="C312" t="s">
        <v>321</v>
      </c>
    </row>
    <row r="313" spans="1:3" x14ac:dyDescent="0.2">
      <c r="A313">
        <v>80004</v>
      </c>
      <c r="B313" t="s">
        <v>313</v>
      </c>
      <c r="C313" t="s">
        <v>321</v>
      </c>
    </row>
    <row r="314" spans="1:3" x14ac:dyDescent="0.2">
      <c r="A314">
        <v>80005</v>
      </c>
      <c r="B314" t="s">
        <v>314</v>
      </c>
      <c r="C314" t="s">
        <v>321</v>
      </c>
    </row>
    <row r="315" spans="1:3" x14ac:dyDescent="0.2">
      <c r="A315">
        <v>80006</v>
      </c>
      <c r="B315" t="s">
        <v>314</v>
      </c>
      <c r="C315" t="s">
        <v>321</v>
      </c>
    </row>
    <row r="316" spans="1:3" x14ac:dyDescent="0.2">
      <c r="A316">
        <v>80007</v>
      </c>
      <c r="B316" t="s">
        <v>315</v>
      </c>
      <c r="C316" t="s">
        <v>321</v>
      </c>
    </row>
    <row r="317" spans="1:3" x14ac:dyDescent="0.2">
      <c r="A317">
        <v>80008</v>
      </c>
      <c r="B317" t="s">
        <v>316</v>
      </c>
      <c r="C317" t="s">
        <v>321</v>
      </c>
    </row>
    <row r="318" spans="1:3" x14ac:dyDescent="0.2">
      <c r="A318">
        <v>80009</v>
      </c>
      <c r="B318" t="s">
        <v>317</v>
      </c>
      <c r="C318" t="s">
        <v>321</v>
      </c>
    </row>
    <row r="319" spans="1:3" x14ac:dyDescent="0.2">
      <c r="A319">
        <v>80010</v>
      </c>
      <c r="B319" t="s">
        <v>318</v>
      </c>
      <c r="C319" t="s">
        <v>321</v>
      </c>
    </row>
    <row r="320" spans="1:3" x14ac:dyDescent="0.2">
      <c r="A320">
        <v>80011</v>
      </c>
      <c r="B320" t="s">
        <v>319</v>
      </c>
      <c r="C320" t="s">
        <v>321</v>
      </c>
    </row>
    <row r="321" spans="1:3" x14ac:dyDescent="0.2">
      <c r="A321">
        <v>10995</v>
      </c>
      <c r="B321" t="s">
        <v>469</v>
      </c>
      <c r="C321" t="s">
        <v>321</v>
      </c>
    </row>
    <row r="322" spans="1:3" x14ac:dyDescent="0.2">
      <c r="A322">
        <v>10997</v>
      </c>
      <c r="B322" t="s">
        <v>528</v>
      </c>
      <c r="C322" t="s">
        <v>321</v>
      </c>
    </row>
  </sheetData>
  <autoFilter ref="A1:B320" xr:uid="{00000000-0001-0000-0000-000000000000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00945-0CAD-4BEB-97D4-15222DFB9E7A}">
  <dimension ref="A1:Q58"/>
  <sheetViews>
    <sheetView workbookViewId="0">
      <selection activeCell="C4" sqref="C4"/>
    </sheetView>
  </sheetViews>
  <sheetFormatPr defaultRowHeight="14.25" x14ac:dyDescent="0.2"/>
  <cols>
    <col min="1" max="3" width="30.75" customWidth="1"/>
    <col min="4" max="4" width="34.75" bestFit="1" customWidth="1"/>
    <col min="5" max="5" width="16" bestFit="1" customWidth="1"/>
    <col min="6" max="17" width="30.75" customWidth="1"/>
  </cols>
  <sheetData>
    <row r="1" spans="1:17" ht="15" x14ac:dyDescent="0.25">
      <c r="A1" s="1" t="s">
        <v>328</v>
      </c>
      <c r="B1" s="1" t="s">
        <v>322</v>
      </c>
      <c r="C1" s="1" t="s">
        <v>323</v>
      </c>
      <c r="D1" s="1" t="s">
        <v>525</v>
      </c>
      <c r="E1" s="1" t="s">
        <v>324</v>
      </c>
      <c r="F1" s="1" t="s">
        <v>325</v>
      </c>
      <c r="G1" s="1" t="s">
        <v>326</v>
      </c>
      <c r="H1" s="1" t="s">
        <v>327</v>
      </c>
      <c r="I1" s="1" t="s">
        <v>328</v>
      </c>
      <c r="J1" s="1" t="s">
        <v>329</v>
      </c>
      <c r="K1" s="1" t="s">
        <v>330</v>
      </c>
      <c r="L1" s="1" t="s">
        <v>331</v>
      </c>
      <c r="M1" s="1" t="s">
        <v>332</v>
      </c>
      <c r="N1" s="1" t="s">
        <v>333</v>
      </c>
      <c r="O1" s="1" t="s">
        <v>334</v>
      </c>
      <c r="P1" s="1" t="s">
        <v>335</v>
      </c>
      <c r="Q1" s="1" t="s">
        <v>336</v>
      </c>
    </row>
    <row r="2" spans="1:17" x14ac:dyDescent="0.2">
      <c r="A2">
        <v>10101010301</v>
      </c>
      <c r="B2" s="2"/>
      <c r="C2" s="2" t="s">
        <v>337</v>
      </c>
      <c r="D2" s="2" t="str">
        <f>TRIM(C2)</f>
        <v>مؤسسة قواعد الاعمار للمقاولات</v>
      </c>
      <c r="E2" s="3"/>
      <c r="F2" s="2"/>
      <c r="G2" s="2" t="s">
        <v>338</v>
      </c>
      <c r="H2" s="2" t="s">
        <v>339</v>
      </c>
      <c r="I2">
        <v>10101010301</v>
      </c>
      <c r="J2" s="2" t="s">
        <v>340</v>
      </c>
      <c r="K2" s="2" t="s">
        <v>341</v>
      </c>
      <c r="L2" s="2"/>
      <c r="M2" s="2">
        <v>652.96</v>
      </c>
      <c r="N2" s="2">
        <v>0</v>
      </c>
      <c r="O2" s="2"/>
      <c r="P2" s="2"/>
      <c r="Q2" s="2" t="s">
        <v>340</v>
      </c>
    </row>
    <row r="3" spans="1:17" x14ac:dyDescent="0.2">
      <c r="A3">
        <v>10101010601</v>
      </c>
      <c r="C3" t="s">
        <v>342</v>
      </c>
      <c r="D3" s="2" t="str">
        <f t="shared" ref="D3:D58" si="0">TRIM(C3)</f>
        <v>شركة بى اى سى العربية المحدودة</v>
      </c>
      <c r="E3" s="4">
        <v>300132067400003</v>
      </c>
      <c r="G3" s="2" t="s">
        <v>338</v>
      </c>
      <c r="H3" s="2" t="s">
        <v>339</v>
      </c>
      <c r="I3">
        <v>10101010601</v>
      </c>
      <c r="J3" s="2" t="s">
        <v>340</v>
      </c>
      <c r="K3" s="2" t="s">
        <v>341</v>
      </c>
      <c r="M3">
        <v>11523507.199999999</v>
      </c>
      <c r="N3" s="2">
        <v>0</v>
      </c>
      <c r="O3" t="s">
        <v>343</v>
      </c>
      <c r="Q3" s="2" t="s">
        <v>340</v>
      </c>
    </row>
    <row r="4" spans="1:17" x14ac:dyDescent="0.2">
      <c r="A4">
        <v>10101010606</v>
      </c>
      <c r="C4" t="s">
        <v>344</v>
      </c>
      <c r="D4" s="2" t="str">
        <f t="shared" si="0"/>
        <v>شركة تحالف بكين و موبكو للمقاولات</v>
      </c>
      <c r="E4" s="4">
        <v>311207170100003</v>
      </c>
      <c r="G4" s="2" t="s">
        <v>338</v>
      </c>
      <c r="H4" s="2" t="s">
        <v>339</v>
      </c>
      <c r="I4">
        <v>10101010606</v>
      </c>
      <c r="J4" s="2" t="s">
        <v>340</v>
      </c>
      <c r="K4" s="2" t="s">
        <v>341</v>
      </c>
      <c r="M4">
        <v>922193.33000000007</v>
      </c>
      <c r="N4" s="2">
        <v>0</v>
      </c>
      <c r="O4" t="s">
        <v>343</v>
      </c>
      <c r="Q4" s="2" t="s">
        <v>340</v>
      </c>
    </row>
    <row r="5" spans="1:17" x14ac:dyDescent="0.2">
      <c r="A5">
        <v>10101010701</v>
      </c>
      <c r="C5" t="s">
        <v>345</v>
      </c>
      <c r="D5" s="2" t="str">
        <f t="shared" si="0"/>
        <v>شركة الخطوط الراقية للديكور</v>
      </c>
      <c r="E5" s="4">
        <v>311249546100003</v>
      </c>
      <c r="G5" s="2" t="s">
        <v>338</v>
      </c>
      <c r="H5" s="2" t="s">
        <v>339</v>
      </c>
      <c r="I5">
        <v>10101010701</v>
      </c>
      <c r="J5" s="2" t="s">
        <v>340</v>
      </c>
      <c r="K5" s="2" t="s">
        <v>341</v>
      </c>
      <c r="M5">
        <v>0</v>
      </c>
      <c r="N5" s="2">
        <v>0</v>
      </c>
      <c r="O5" t="s">
        <v>346</v>
      </c>
      <c r="Q5" s="2" t="s">
        <v>340</v>
      </c>
    </row>
    <row r="6" spans="1:17" x14ac:dyDescent="0.2">
      <c r="A6">
        <v>10101010801</v>
      </c>
      <c r="C6" t="s">
        <v>347</v>
      </c>
      <c r="D6" s="2" t="str">
        <f t="shared" si="0"/>
        <v>شركة الخريجى للتجارة و المقاولات</v>
      </c>
      <c r="E6" s="4">
        <v>300158359700003</v>
      </c>
      <c r="G6" s="2" t="s">
        <v>338</v>
      </c>
      <c r="H6" s="2" t="s">
        <v>339</v>
      </c>
      <c r="I6">
        <v>10101010801</v>
      </c>
      <c r="J6" s="2" t="s">
        <v>340</v>
      </c>
      <c r="K6" s="2" t="s">
        <v>341</v>
      </c>
      <c r="M6">
        <v>720251.32000000007</v>
      </c>
      <c r="N6" s="2">
        <v>0</v>
      </c>
      <c r="O6" t="s">
        <v>348</v>
      </c>
      <c r="Q6" s="2" t="s">
        <v>340</v>
      </c>
    </row>
    <row r="7" spans="1:17" x14ac:dyDescent="0.2">
      <c r="A7">
        <v>10101011401</v>
      </c>
      <c r="C7" t="s">
        <v>349</v>
      </c>
      <c r="D7" s="2" t="str">
        <f t="shared" si="0"/>
        <v>شركة الربع العالى للتجارة والمقاولات المحدودة</v>
      </c>
      <c r="E7" s="4">
        <v>301036561500003</v>
      </c>
      <c r="G7" s="2" t="s">
        <v>338</v>
      </c>
      <c r="H7" s="2" t="s">
        <v>339</v>
      </c>
      <c r="I7">
        <v>10101011401</v>
      </c>
      <c r="J7" s="2" t="s">
        <v>340</v>
      </c>
      <c r="K7" s="2" t="s">
        <v>341</v>
      </c>
      <c r="M7">
        <v>459248.05</v>
      </c>
      <c r="N7" s="2">
        <v>0</v>
      </c>
      <c r="O7" t="s">
        <v>350</v>
      </c>
      <c r="Q7" s="2" t="s">
        <v>340</v>
      </c>
    </row>
    <row r="8" spans="1:17" x14ac:dyDescent="0.2">
      <c r="A8">
        <v>10101011804</v>
      </c>
      <c r="C8" t="s">
        <v>351</v>
      </c>
      <c r="D8" s="2" t="str">
        <f t="shared" si="0"/>
        <v>شركة الراشد للتجارة والمقاولات</v>
      </c>
      <c r="E8" s="4">
        <v>300056271710003</v>
      </c>
      <c r="G8" s="2" t="s">
        <v>338</v>
      </c>
      <c r="H8" s="2" t="s">
        <v>339</v>
      </c>
      <c r="I8">
        <v>10101011804</v>
      </c>
      <c r="J8" s="2" t="s">
        <v>340</v>
      </c>
      <c r="K8" s="2" t="s">
        <v>341</v>
      </c>
      <c r="M8">
        <v>181285.62001000001</v>
      </c>
      <c r="N8" s="2">
        <v>0</v>
      </c>
      <c r="O8" t="s">
        <v>352</v>
      </c>
      <c r="Q8" s="2" t="s">
        <v>340</v>
      </c>
    </row>
    <row r="9" spans="1:17" x14ac:dyDescent="0.2">
      <c r="A9">
        <v>10101011903</v>
      </c>
      <c r="C9" t="s">
        <v>353</v>
      </c>
      <c r="D9" s="2" t="str">
        <f t="shared" si="0"/>
        <v>شركة ازميل للمقاولات العامة</v>
      </c>
      <c r="E9" s="4">
        <v>300453606100003</v>
      </c>
      <c r="G9" s="2" t="s">
        <v>338</v>
      </c>
      <c r="H9" s="2" t="s">
        <v>339</v>
      </c>
      <c r="I9">
        <v>10101011903</v>
      </c>
      <c r="J9" s="2" t="s">
        <v>340</v>
      </c>
      <c r="K9" s="2" t="s">
        <v>341</v>
      </c>
      <c r="M9">
        <v>659478.02</v>
      </c>
      <c r="N9" s="2">
        <v>0</v>
      </c>
      <c r="O9" t="s">
        <v>354</v>
      </c>
      <c r="Q9" s="2" t="s">
        <v>340</v>
      </c>
    </row>
    <row r="10" spans="1:17" x14ac:dyDescent="0.2">
      <c r="A10">
        <v>10101012101</v>
      </c>
      <c r="C10" t="s">
        <v>355</v>
      </c>
      <c r="D10" s="2" t="str">
        <f t="shared" si="0"/>
        <v>شركة اى بى فى روك المحدودة</v>
      </c>
      <c r="E10" s="4">
        <v>300106089200003</v>
      </c>
      <c r="G10" s="2" t="s">
        <v>338</v>
      </c>
      <c r="H10" s="2" t="s">
        <v>339</v>
      </c>
      <c r="I10">
        <v>10101012101</v>
      </c>
      <c r="J10" s="2" t="s">
        <v>340</v>
      </c>
      <c r="K10" s="2" t="s">
        <v>341</v>
      </c>
      <c r="M10">
        <v>964607.83000000007</v>
      </c>
      <c r="N10" s="2">
        <v>0</v>
      </c>
      <c r="O10" t="s">
        <v>356</v>
      </c>
      <c r="Q10" s="2" t="s">
        <v>340</v>
      </c>
    </row>
    <row r="11" spans="1:17" x14ac:dyDescent="0.2">
      <c r="A11">
        <v>10101012802</v>
      </c>
      <c r="C11" t="s">
        <v>357</v>
      </c>
      <c r="D11" s="2" t="str">
        <f t="shared" si="0"/>
        <v>شركة مؤنس محمد الشايب للاعمال المدنية</v>
      </c>
      <c r="E11" s="4">
        <v>301034757500003</v>
      </c>
      <c r="G11" s="2" t="s">
        <v>338</v>
      </c>
      <c r="H11" s="2" t="s">
        <v>339</v>
      </c>
      <c r="I11">
        <v>10101012802</v>
      </c>
      <c r="J11" s="2" t="s">
        <v>340</v>
      </c>
      <c r="K11" s="2" t="s">
        <v>341</v>
      </c>
      <c r="M11">
        <v>21996.94</v>
      </c>
      <c r="N11" s="2">
        <v>0</v>
      </c>
      <c r="O11" t="s">
        <v>358</v>
      </c>
      <c r="Q11" s="2" t="s">
        <v>340</v>
      </c>
    </row>
    <row r="12" spans="1:17" x14ac:dyDescent="0.2">
      <c r="A12">
        <v>10101013102</v>
      </c>
      <c r="C12" t="s">
        <v>359</v>
      </c>
      <c r="D12" s="2" t="str">
        <f t="shared" si="0"/>
        <v>جاري عملاء_مكتب وزارة الماليه بعسير - الهلاليه</v>
      </c>
      <c r="E12" s="4"/>
      <c r="G12" s="2" t="s">
        <v>338</v>
      </c>
      <c r="H12" s="2" t="s">
        <v>339</v>
      </c>
      <c r="I12">
        <v>10101013102</v>
      </c>
      <c r="J12" s="2" t="s">
        <v>340</v>
      </c>
      <c r="K12" s="2" t="s">
        <v>341</v>
      </c>
      <c r="M12">
        <v>37491.980000000003</v>
      </c>
      <c r="N12" s="2">
        <v>0</v>
      </c>
      <c r="Q12" s="2" t="s">
        <v>340</v>
      </c>
    </row>
    <row r="13" spans="1:17" x14ac:dyDescent="0.2">
      <c r="A13">
        <v>10101013401</v>
      </c>
      <c r="C13" t="s">
        <v>360</v>
      </c>
      <c r="D13" s="2" t="str">
        <f t="shared" si="0"/>
        <v>شركة فجن المتقدمة</v>
      </c>
      <c r="E13" s="4"/>
      <c r="G13" s="2" t="s">
        <v>338</v>
      </c>
      <c r="H13" s="2" t="s">
        <v>339</v>
      </c>
      <c r="I13">
        <v>10101013401</v>
      </c>
      <c r="J13" s="2" t="s">
        <v>340</v>
      </c>
      <c r="K13" s="2" t="s">
        <v>341</v>
      </c>
      <c r="M13">
        <v>15173.34</v>
      </c>
      <c r="N13" s="2">
        <v>0</v>
      </c>
      <c r="Q13" s="2" t="s">
        <v>340</v>
      </c>
    </row>
    <row r="14" spans="1:17" x14ac:dyDescent="0.2">
      <c r="A14">
        <v>10101013502</v>
      </c>
      <c r="C14" t="s">
        <v>361</v>
      </c>
      <c r="D14" s="2" t="str">
        <f t="shared" si="0"/>
        <v>جاري عملاء_شركة الكهرباء سكيكو- كلادينج_10040</v>
      </c>
      <c r="E14" s="4"/>
      <c r="G14" s="2" t="s">
        <v>338</v>
      </c>
      <c r="H14" s="2" t="s">
        <v>339</v>
      </c>
      <c r="I14">
        <v>10101013502</v>
      </c>
      <c r="J14" s="2" t="s">
        <v>340</v>
      </c>
      <c r="K14" s="2" t="s">
        <v>341</v>
      </c>
      <c r="M14">
        <v>49135.07</v>
      </c>
      <c r="N14" s="2">
        <v>0</v>
      </c>
      <c r="Q14" s="2" t="s">
        <v>340</v>
      </c>
    </row>
    <row r="15" spans="1:17" x14ac:dyDescent="0.2">
      <c r="A15">
        <v>10101013505</v>
      </c>
      <c r="C15" t="s">
        <v>362</v>
      </c>
      <c r="D15" s="2" t="str">
        <f t="shared" si="0"/>
        <v>جاري عملاء_شركة الكهرباء سكيكو- زجاج_10039</v>
      </c>
      <c r="E15" s="4"/>
      <c r="G15" s="2" t="s">
        <v>338</v>
      </c>
      <c r="H15" s="2" t="s">
        <v>339</v>
      </c>
      <c r="I15">
        <v>10101013505</v>
      </c>
      <c r="J15" s="2" t="s">
        <v>340</v>
      </c>
      <c r="K15" s="2" t="s">
        <v>341</v>
      </c>
      <c r="M15">
        <v>183944.62</v>
      </c>
      <c r="N15" s="2">
        <v>0</v>
      </c>
      <c r="Q15" s="2" t="s">
        <v>340</v>
      </c>
    </row>
    <row r="16" spans="1:17" x14ac:dyDescent="0.2">
      <c r="A16">
        <v>10101013506</v>
      </c>
      <c r="C16" t="s">
        <v>363</v>
      </c>
      <c r="D16" s="2" t="str">
        <f t="shared" si="0"/>
        <v>شركة شابورجي بالونجي ميد ايست المحدوده</v>
      </c>
      <c r="E16" s="4">
        <v>300145863200003</v>
      </c>
      <c r="G16" s="2" t="s">
        <v>338</v>
      </c>
      <c r="H16" s="2" t="s">
        <v>339</v>
      </c>
      <c r="I16">
        <v>10101013506</v>
      </c>
      <c r="J16" s="2" t="s">
        <v>340</v>
      </c>
      <c r="K16" s="2" t="s">
        <v>341</v>
      </c>
      <c r="M16">
        <v>3222960.11</v>
      </c>
      <c r="N16" s="2">
        <v>0</v>
      </c>
      <c r="O16" t="s">
        <v>364</v>
      </c>
      <c r="Q16" s="2" t="s">
        <v>340</v>
      </c>
    </row>
    <row r="17" spans="1:17" x14ac:dyDescent="0.2">
      <c r="A17">
        <v>10101013701</v>
      </c>
      <c r="C17" t="s">
        <v>365</v>
      </c>
      <c r="D17" s="2" t="str">
        <f t="shared" si="0"/>
        <v>شركة السيف مهندسون ومقاولون</v>
      </c>
      <c r="E17" s="4">
        <v>300055239410003</v>
      </c>
      <c r="G17" s="2" t="s">
        <v>338</v>
      </c>
      <c r="H17" s="2" t="s">
        <v>339</v>
      </c>
      <c r="I17">
        <v>10101013701</v>
      </c>
      <c r="J17" s="2" t="s">
        <v>340</v>
      </c>
      <c r="K17" s="2" t="s">
        <v>341</v>
      </c>
      <c r="M17">
        <v>179033.61000000002</v>
      </c>
      <c r="N17" s="2">
        <v>0</v>
      </c>
      <c r="O17" t="s">
        <v>356</v>
      </c>
      <c r="Q17" s="2" t="s">
        <v>340</v>
      </c>
    </row>
    <row r="18" spans="1:17" x14ac:dyDescent="0.2">
      <c r="A18">
        <v>10101014401</v>
      </c>
      <c r="C18" t="s">
        <v>366</v>
      </c>
      <c r="D18" s="2" t="str">
        <f t="shared" si="0"/>
        <v>شركة مجموعة الحقيط</v>
      </c>
      <c r="E18" s="4">
        <v>310068842800003</v>
      </c>
      <c r="G18" s="2" t="s">
        <v>338</v>
      </c>
      <c r="H18" s="2" t="s">
        <v>339</v>
      </c>
      <c r="I18">
        <v>10101014401</v>
      </c>
      <c r="J18" s="2" t="s">
        <v>340</v>
      </c>
      <c r="K18" s="2" t="s">
        <v>341</v>
      </c>
      <c r="M18">
        <v>678712.47</v>
      </c>
      <c r="N18" s="2">
        <v>0</v>
      </c>
      <c r="Q18" s="2" t="s">
        <v>340</v>
      </c>
    </row>
    <row r="19" spans="1:17" x14ac:dyDescent="0.2">
      <c r="A19">
        <v>10101014501</v>
      </c>
      <c r="C19" t="s">
        <v>367</v>
      </c>
      <c r="D19" s="2" t="str">
        <f t="shared" si="0"/>
        <v>الشركة الاولي للمقاولات السعوديه</v>
      </c>
      <c r="E19" s="4"/>
      <c r="G19" s="2" t="s">
        <v>338</v>
      </c>
      <c r="H19" s="2" t="s">
        <v>339</v>
      </c>
      <c r="I19">
        <v>10101014501</v>
      </c>
      <c r="J19" s="2" t="s">
        <v>340</v>
      </c>
      <c r="K19" s="2" t="s">
        <v>341</v>
      </c>
      <c r="M19">
        <v>281089.37</v>
      </c>
      <c r="N19" s="2">
        <v>0</v>
      </c>
      <c r="Q19" s="2" t="s">
        <v>340</v>
      </c>
    </row>
    <row r="20" spans="1:17" x14ac:dyDescent="0.2">
      <c r="A20">
        <v>10101014601</v>
      </c>
      <c r="C20" t="s">
        <v>368</v>
      </c>
      <c r="D20" s="2" t="str">
        <f t="shared" si="0"/>
        <v>شركة العراب للمقاولات</v>
      </c>
      <c r="E20" s="4">
        <v>300047377500003</v>
      </c>
      <c r="G20" s="2" t="s">
        <v>338</v>
      </c>
      <c r="H20" s="2" t="s">
        <v>339</v>
      </c>
      <c r="I20">
        <v>10101014601</v>
      </c>
      <c r="J20" s="2" t="s">
        <v>340</v>
      </c>
      <c r="K20" s="2" t="s">
        <v>341</v>
      </c>
      <c r="M20">
        <v>109147.73</v>
      </c>
      <c r="N20" s="2">
        <v>0</v>
      </c>
      <c r="O20" t="s">
        <v>356</v>
      </c>
      <c r="Q20" s="2" t="s">
        <v>340</v>
      </c>
    </row>
    <row r="21" spans="1:17" x14ac:dyDescent="0.2">
      <c r="A21">
        <v>10101014801</v>
      </c>
      <c r="C21" t="s">
        <v>369</v>
      </c>
      <c r="D21" s="2" t="str">
        <f t="shared" si="0"/>
        <v>شركة ارميتال للصناعات المعدنيه المحدوده</v>
      </c>
      <c r="E21" s="4">
        <v>300054125100003</v>
      </c>
      <c r="G21" s="2" t="s">
        <v>338</v>
      </c>
      <c r="H21" s="2" t="s">
        <v>339</v>
      </c>
      <c r="I21">
        <v>10101014801</v>
      </c>
      <c r="J21" s="2" t="s">
        <v>340</v>
      </c>
      <c r="K21" s="2" t="s">
        <v>341</v>
      </c>
      <c r="M21">
        <v>34677.46</v>
      </c>
      <c r="N21" s="2">
        <v>0</v>
      </c>
      <c r="O21" t="s">
        <v>370</v>
      </c>
      <c r="Q21" s="2" t="s">
        <v>340</v>
      </c>
    </row>
    <row r="22" spans="1:17" x14ac:dyDescent="0.2">
      <c r="A22">
        <v>10101014901</v>
      </c>
      <c r="C22" t="s">
        <v>371</v>
      </c>
      <c r="D22" s="2" t="str">
        <f t="shared" si="0"/>
        <v>شركة مرامر المحدودة</v>
      </c>
      <c r="E22" s="4">
        <v>310395316900003</v>
      </c>
      <c r="G22" s="2" t="s">
        <v>338</v>
      </c>
      <c r="H22" s="2" t="s">
        <v>339</v>
      </c>
      <c r="I22">
        <v>10101014901</v>
      </c>
      <c r="J22" s="2" t="s">
        <v>340</v>
      </c>
      <c r="K22" s="2" t="s">
        <v>341</v>
      </c>
      <c r="M22">
        <v>133267.78</v>
      </c>
      <c r="N22" s="2">
        <v>0</v>
      </c>
      <c r="O22" t="s">
        <v>372</v>
      </c>
      <c r="Q22" s="2" t="s">
        <v>340</v>
      </c>
    </row>
    <row r="23" spans="1:17" x14ac:dyDescent="0.2">
      <c r="A23">
        <v>10101015803</v>
      </c>
      <c r="C23" t="s">
        <v>373</v>
      </c>
      <c r="D23" s="2" t="str">
        <f t="shared" si="0"/>
        <v>شركة بيجة السعودية المحدودة</v>
      </c>
      <c r="E23" s="4"/>
      <c r="G23" s="2" t="s">
        <v>338</v>
      </c>
      <c r="H23" s="2" t="s">
        <v>339</v>
      </c>
      <c r="I23">
        <v>10101015803</v>
      </c>
      <c r="J23" s="2" t="s">
        <v>340</v>
      </c>
      <c r="K23" s="2" t="s">
        <v>341</v>
      </c>
      <c r="M23">
        <v>6825.27</v>
      </c>
      <c r="N23" s="2">
        <v>0</v>
      </c>
      <c r="Q23" s="2" t="s">
        <v>340</v>
      </c>
    </row>
    <row r="24" spans="1:17" x14ac:dyDescent="0.2">
      <c r="A24">
        <v>10101016001</v>
      </c>
      <c r="C24" t="s">
        <v>374</v>
      </c>
      <c r="D24" s="2" t="str">
        <f t="shared" si="0"/>
        <v>شركة الراجحى للبناء والتعمير</v>
      </c>
      <c r="E24" s="4"/>
      <c r="G24" s="2" t="s">
        <v>338</v>
      </c>
      <c r="H24" s="2" t="s">
        <v>339</v>
      </c>
      <c r="I24">
        <v>10101016001</v>
      </c>
      <c r="J24" s="2" t="s">
        <v>340</v>
      </c>
      <c r="K24" s="2" t="s">
        <v>341</v>
      </c>
      <c r="M24">
        <v>7287.41</v>
      </c>
      <c r="N24" s="2">
        <v>0</v>
      </c>
      <c r="Q24" s="2" t="s">
        <v>340</v>
      </c>
    </row>
    <row r="25" spans="1:17" x14ac:dyDescent="0.2">
      <c r="A25">
        <v>10101016201</v>
      </c>
      <c r="C25" t="s">
        <v>375</v>
      </c>
      <c r="D25" s="2" t="str">
        <f t="shared" si="0"/>
        <v>الآعمال المدنية المشروع المشترك</v>
      </c>
      <c r="E25" s="4">
        <v>300359659300003</v>
      </c>
      <c r="G25" s="2" t="s">
        <v>338</v>
      </c>
      <c r="H25" s="2" t="s">
        <v>339</v>
      </c>
      <c r="I25">
        <v>10101016201</v>
      </c>
      <c r="J25" s="2" t="s">
        <v>340</v>
      </c>
      <c r="K25" s="2" t="s">
        <v>341</v>
      </c>
      <c r="M25">
        <v>634286.2900099993</v>
      </c>
      <c r="N25" s="2">
        <v>0</v>
      </c>
      <c r="O25" t="s">
        <v>376</v>
      </c>
      <c r="Q25" s="2" t="s">
        <v>340</v>
      </c>
    </row>
    <row r="26" spans="1:17" x14ac:dyDescent="0.2">
      <c r="A26">
        <v>10101016701</v>
      </c>
      <c r="C26" t="s">
        <v>377</v>
      </c>
      <c r="D26" s="2" t="str">
        <f t="shared" si="0"/>
        <v>المشروع المشترك للأعمال المدنية</v>
      </c>
      <c r="E26" s="4">
        <v>301191276200003</v>
      </c>
      <c r="G26" s="2" t="s">
        <v>338</v>
      </c>
      <c r="H26" s="2" t="s">
        <v>339</v>
      </c>
      <c r="I26">
        <v>10101016701</v>
      </c>
      <c r="J26" s="2" t="s">
        <v>340</v>
      </c>
      <c r="K26" s="2" t="s">
        <v>341</v>
      </c>
      <c r="M26">
        <v>528904.19000000006</v>
      </c>
      <c r="N26" s="2">
        <v>0</v>
      </c>
      <c r="O26" t="s">
        <v>378</v>
      </c>
      <c r="Q26" s="2" t="s">
        <v>340</v>
      </c>
    </row>
    <row r="27" spans="1:17" x14ac:dyDescent="0.2">
      <c r="A27">
        <v>10101016801</v>
      </c>
      <c r="C27" t="s">
        <v>379</v>
      </c>
      <c r="D27" s="2" t="str">
        <f t="shared" si="0"/>
        <v>شركة امد العربية للاستثمار المحدودة</v>
      </c>
      <c r="E27" s="4">
        <v>310256042100003</v>
      </c>
      <c r="G27" s="2" t="s">
        <v>338</v>
      </c>
      <c r="H27" s="2" t="s">
        <v>339</v>
      </c>
      <c r="I27">
        <v>10101016801</v>
      </c>
      <c r="J27" s="2" t="s">
        <v>340</v>
      </c>
      <c r="K27" s="2" t="s">
        <v>341</v>
      </c>
      <c r="M27">
        <v>550893.94000000006</v>
      </c>
      <c r="N27" s="2">
        <v>0</v>
      </c>
      <c r="O27" t="s">
        <v>380</v>
      </c>
      <c r="Q27" s="2" t="s">
        <v>340</v>
      </c>
    </row>
    <row r="28" spans="1:17" x14ac:dyDescent="0.2">
      <c r="A28">
        <v>10101016901</v>
      </c>
      <c r="C28" t="s">
        <v>381</v>
      </c>
      <c r="D28" s="2" t="str">
        <f t="shared" si="0"/>
        <v>شركة إدارة و تطوير مركز الملك عبدالله المالى</v>
      </c>
      <c r="E28" s="4">
        <v>310232647550003</v>
      </c>
      <c r="G28" s="2" t="s">
        <v>338</v>
      </c>
      <c r="H28" s="2" t="s">
        <v>339</v>
      </c>
      <c r="I28">
        <v>10101016901</v>
      </c>
      <c r="J28" s="2" t="s">
        <v>340</v>
      </c>
      <c r="K28" s="2" t="s">
        <v>341</v>
      </c>
      <c r="M28">
        <v>1105299.29</v>
      </c>
      <c r="N28" s="2">
        <v>0</v>
      </c>
      <c r="O28" t="s">
        <v>382</v>
      </c>
      <c r="Q28" s="2" t="s">
        <v>340</v>
      </c>
    </row>
    <row r="29" spans="1:17" x14ac:dyDescent="0.2">
      <c r="A29">
        <v>10101017001</v>
      </c>
      <c r="C29" t="s">
        <v>383</v>
      </c>
      <c r="D29" s="2" t="str">
        <f t="shared" si="0"/>
        <v>شركة وادي البناء للمقاولات العامة المحدودة</v>
      </c>
      <c r="E29" s="4">
        <v>301177565100003</v>
      </c>
      <c r="G29" s="2" t="s">
        <v>338</v>
      </c>
      <c r="H29" s="2" t="s">
        <v>339</v>
      </c>
      <c r="I29">
        <v>10101017001</v>
      </c>
      <c r="J29" s="2" t="s">
        <v>340</v>
      </c>
      <c r="K29" s="2" t="s">
        <v>341</v>
      </c>
      <c r="M29">
        <v>180072.01</v>
      </c>
      <c r="N29" s="2">
        <v>0</v>
      </c>
      <c r="O29" t="s">
        <v>384</v>
      </c>
      <c r="Q29" s="2" t="s">
        <v>340</v>
      </c>
    </row>
    <row r="30" spans="1:17" x14ac:dyDescent="0.2">
      <c r="A30">
        <v>10101017101</v>
      </c>
      <c r="C30" t="s">
        <v>385</v>
      </c>
      <c r="D30" s="2" t="str">
        <f t="shared" si="0"/>
        <v>شركة مورجانتي العربية السعودية المحدودة</v>
      </c>
      <c r="E30" s="4"/>
      <c r="G30" s="2" t="s">
        <v>338</v>
      </c>
      <c r="H30" s="2" t="s">
        <v>339</v>
      </c>
      <c r="I30">
        <v>10101017101</v>
      </c>
      <c r="J30" s="2" t="s">
        <v>340</v>
      </c>
      <c r="K30" s="2" t="s">
        <v>341</v>
      </c>
      <c r="M30">
        <v>11220</v>
      </c>
      <c r="N30" s="2">
        <v>0</v>
      </c>
      <c r="Q30" s="2" t="s">
        <v>340</v>
      </c>
    </row>
    <row r="31" spans="1:17" x14ac:dyDescent="0.2">
      <c r="A31">
        <v>10101017601</v>
      </c>
      <c r="C31" t="s">
        <v>386</v>
      </c>
      <c r="D31" s="2" t="str">
        <f t="shared" si="0"/>
        <v>شركة فريسينه السعودية العربية</v>
      </c>
      <c r="E31" s="4">
        <v>300218898500003</v>
      </c>
      <c r="G31" s="2" t="s">
        <v>338</v>
      </c>
      <c r="H31" s="2" t="s">
        <v>339</v>
      </c>
      <c r="I31">
        <v>10101017601</v>
      </c>
      <c r="J31" s="2" t="s">
        <v>340</v>
      </c>
      <c r="K31" s="2" t="s">
        <v>341</v>
      </c>
      <c r="M31">
        <v>945469.18</v>
      </c>
      <c r="N31" s="2">
        <v>0</v>
      </c>
      <c r="O31" t="s">
        <v>387</v>
      </c>
      <c r="Q31" s="2" t="s">
        <v>340</v>
      </c>
    </row>
    <row r="32" spans="1:17" x14ac:dyDescent="0.2">
      <c r="A32">
        <v>10101017701</v>
      </c>
      <c r="C32" t="s">
        <v>388</v>
      </c>
      <c r="D32" s="2" t="str">
        <f t="shared" si="0"/>
        <v>شركة التصميم والتنفيذ للمقاولات</v>
      </c>
      <c r="E32" s="4"/>
      <c r="G32" s="2" t="s">
        <v>338</v>
      </c>
      <c r="H32" s="2" t="s">
        <v>339</v>
      </c>
      <c r="I32">
        <v>10101017701</v>
      </c>
      <c r="J32" s="2" t="s">
        <v>340</v>
      </c>
      <c r="K32" s="2" t="s">
        <v>341</v>
      </c>
      <c r="M32">
        <v>267433.65000000002</v>
      </c>
      <c r="N32" s="2">
        <v>0</v>
      </c>
      <c r="Q32" s="2" t="s">
        <v>340</v>
      </c>
    </row>
    <row r="33" spans="1:17" x14ac:dyDescent="0.2">
      <c r="A33">
        <v>10101017801</v>
      </c>
      <c r="C33" t="s">
        <v>389</v>
      </c>
      <c r="D33" s="2" t="str">
        <f t="shared" si="0"/>
        <v>شركة المواطن الدولية</v>
      </c>
      <c r="E33" s="4">
        <v>300050598800003</v>
      </c>
      <c r="G33" s="2" t="s">
        <v>338</v>
      </c>
      <c r="H33" s="2" t="s">
        <v>339</v>
      </c>
      <c r="I33">
        <v>10101017801</v>
      </c>
      <c r="J33" s="2" t="s">
        <v>340</v>
      </c>
      <c r="K33" s="2" t="s">
        <v>341</v>
      </c>
      <c r="M33">
        <v>461943.62</v>
      </c>
      <c r="N33" s="2">
        <v>0</v>
      </c>
      <c r="O33" t="s">
        <v>390</v>
      </c>
      <c r="Q33" s="2" t="s">
        <v>340</v>
      </c>
    </row>
    <row r="34" spans="1:17" x14ac:dyDescent="0.2">
      <c r="A34">
        <v>10101018001</v>
      </c>
      <c r="C34" t="s">
        <v>391</v>
      </c>
      <c r="D34" s="2" t="str">
        <f t="shared" si="0"/>
        <v>شركة الخنينى العالمية</v>
      </c>
      <c r="E34" s="4">
        <v>300504388500003</v>
      </c>
      <c r="G34" s="2" t="s">
        <v>338</v>
      </c>
      <c r="H34" s="2" t="s">
        <v>339</v>
      </c>
      <c r="I34">
        <v>10101018001</v>
      </c>
      <c r="J34" s="2" t="s">
        <v>340</v>
      </c>
      <c r="K34" s="2" t="s">
        <v>341</v>
      </c>
      <c r="M34">
        <v>548992.97</v>
      </c>
      <c r="N34" s="2">
        <v>0</v>
      </c>
      <c r="O34" t="s">
        <v>392</v>
      </c>
      <c r="Q34" s="2" t="s">
        <v>340</v>
      </c>
    </row>
    <row r="35" spans="1:17" x14ac:dyDescent="0.2">
      <c r="A35">
        <v>10101018101</v>
      </c>
      <c r="C35" t="s">
        <v>393</v>
      </c>
      <c r="D35" s="2" t="str">
        <f t="shared" si="0"/>
        <v>شركة التعفف للأعمال الكهربائية</v>
      </c>
      <c r="E35" s="4">
        <v>300250051100003</v>
      </c>
      <c r="G35" s="2" t="s">
        <v>338</v>
      </c>
      <c r="H35" s="2" t="s">
        <v>339</v>
      </c>
      <c r="I35">
        <v>10101018101</v>
      </c>
      <c r="J35" s="2" t="s">
        <v>340</v>
      </c>
      <c r="K35" s="2" t="s">
        <v>341</v>
      </c>
      <c r="M35">
        <v>780244.62</v>
      </c>
      <c r="N35" s="2">
        <v>0</v>
      </c>
      <c r="O35" t="s">
        <v>394</v>
      </c>
      <c r="Q35" s="2" t="s">
        <v>340</v>
      </c>
    </row>
    <row r="36" spans="1:17" x14ac:dyDescent="0.2">
      <c r="A36">
        <v>10101018201</v>
      </c>
      <c r="C36" t="s">
        <v>395</v>
      </c>
      <c r="D36" s="2" t="str">
        <f t="shared" si="0"/>
        <v>شركة سفاري المحدوده</v>
      </c>
      <c r="E36" s="4">
        <v>300056434600003</v>
      </c>
      <c r="G36" s="2" t="s">
        <v>338</v>
      </c>
      <c r="H36" s="2" t="s">
        <v>339</v>
      </c>
      <c r="I36">
        <v>10101018201</v>
      </c>
      <c r="J36" s="2" t="s">
        <v>340</v>
      </c>
      <c r="K36" s="2" t="s">
        <v>341</v>
      </c>
      <c r="M36">
        <v>0</v>
      </c>
      <c r="N36" s="2">
        <v>0</v>
      </c>
      <c r="O36" t="s">
        <v>396</v>
      </c>
      <c r="Q36" s="2" t="s">
        <v>340</v>
      </c>
    </row>
    <row r="37" spans="1:17" x14ac:dyDescent="0.2">
      <c r="A37">
        <v>10101018301</v>
      </c>
      <c r="C37" t="s">
        <v>397</v>
      </c>
      <c r="D37" s="2" t="str">
        <f t="shared" si="0"/>
        <v>شركة يوسف مرون للمقاولات</v>
      </c>
      <c r="E37" s="4">
        <v>301349072200003</v>
      </c>
      <c r="G37" s="2" t="s">
        <v>338</v>
      </c>
      <c r="H37" s="2" t="s">
        <v>339</v>
      </c>
      <c r="I37">
        <v>10101018301</v>
      </c>
      <c r="J37" s="2" t="s">
        <v>340</v>
      </c>
      <c r="K37" s="2" t="s">
        <v>341</v>
      </c>
      <c r="M37">
        <v>2950.93</v>
      </c>
      <c r="N37" s="2">
        <v>0</v>
      </c>
      <c r="O37" t="s">
        <v>398</v>
      </c>
      <c r="Q37" s="2" t="s">
        <v>340</v>
      </c>
    </row>
    <row r="38" spans="1:17" x14ac:dyDescent="0.2">
      <c r="A38">
        <v>10101018401</v>
      </c>
      <c r="C38" t="s">
        <v>399</v>
      </c>
      <c r="D38" s="2" t="str">
        <f t="shared" si="0"/>
        <v>شركة غنيم الدولية لاعمال المقاولات المحدودة</v>
      </c>
      <c r="E38" s="4"/>
      <c r="G38" s="2" t="s">
        <v>338</v>
      </c>
      <c r="H38" s="2" t="s">
        <v>339</v>
      </c>
      <c r="I38">
        <v>10101018401</v>
      </c>
      <c r="J38" s="2" t="s">
        <v>340</v>
      </c>
      <c r="K38" s="2" t="s">
        <v>341</v>
      </c>
      <c r="M38">
        <v>21047.41</v>
      </c>
      <c r="N38" s="2">
        <v>0</v>
      </c>
      <c r="Q38" s="2" t="s">
        <v>340</v>
      </c>
    </row>
    <row r="39" spans="1:17" x14ac:dyDescent="0.2">
      <c r="A39">
        <v>10101018601</v>
      </c>
      <c r="C39" t="s">
        <v>400</v>
      </c>
      <c r="D39" s="2" t="str">
        <f t="shared" si="0"/>
        <v>شركة الفوزان للتجارة و المقاولات العامة</v>
      </c>
      <c r="E39" s="4">
        <v>310131187300003</v>
      </c>
      <c r="G39" s="2" t="s">
        <v>338</v>
      </c>
      <c r="H39" s="2" t="s">
        <v>339</v>
      </c>
      <c r="I39">
        <v>10101018601</v>
      </c>
      <c r="J39" s="2" t="s">
        <v>340</v>
      </c>
      <c r="K39" s="2" t="s">
        <v>341</v>
      </c>
      <c r="M39">
        <v>0</v>
      </c>
      <c r="N39" s="2">
        <v>0</v>
      </c>
      <c r="O39" t="s">
        <v>401</v>
      </c>
      <c r="Q39" s="2" t="s">
        <v>340</v>
      </c>
    </row>
    <row r="40" spans="1:17" x14ac:dyDescent="0.2">
      <c r="A40">
        <v>10101018701</v>
      </c>
      <c r="C40" t="s">
        <v>402</v>
      </c>
      <c r="D40" s="2" t="str">
        <f t="shared" si="0"/>
        <v>شركة رضايات المحدودة - قسم الانشاءات والصيانة</v>
      </c>
      <c r="E40" s="4">
        <v>310955625910003</v>
      </c>
      <c r="G40" s="2" t="s">
        <v>338</v>
      </c>
      <c r="H40" s="2" t="s">
        <v>339</v>
      </c>
      <c r="I40">
        <v>10101018701</v>
      </c>
      <c r="J40" s="2" t="s">
        <v>340</v>
      </c>
      <c r="K40" s="2" t="s">
        <v>341</v>
      </c>
      <c r="M40">
        <v>0</v>
      </c>
      <c r="N40" s="2">
        <v>0</v>
      </c>
      <c r="O40" t="s">
        <v>403</v>
      </c>
      <c r="Q40" s="2" t="s">
        <v>340</v>
      </c>
    </row>
    <row r="41" spans="1:17" x14ac:dyDescent="0.2">
      <c r="A41">
        <v>10101018801</v>
      </c>
      <c r="C41" t="s">
        <v>404</v>
      </c>
      <c r="D41" s="2" t="str">
        <f t="shared" si="0"/>
        <v>شركة الكفاح للمقاولات العامة</v>
      </c>
      <c r="E41" s="4">
        <v>300434164810003</v>
      </c>
      <c r="G41" s="2" t="s">
        <v>338</v>
      </c>
      <c r="H41" s="2" t="s">
        <v>339</v>
      </c>
      <c r="I41">
        <v>10101018801</v>
      </c>
      <c r="J41" s="2" t="s">
        <v>340</v>
      </c>
      <c r="K41" s="2" t="s">
        <v>341</v>
      </c>
      <c r="M41">
        <v>1.41</v>
      </c>
      <c r="N41" s="2">
        <v>0</v>
      </c>
      <c r="O41" t="s">
        <v>405</v>
      </c>
      <c r="Q41" s="2" t="s">
        <v>340</v>
      </c>
    </row>
    <row r="42" spans="1:17" x14ac:dyDescent="0.2">
      <c r="A42">
        <v>10101018901</v>
      </c>
      <c r="C42" t="s">
        <v>406</v>
      </c>
      <c r="D42" s="2" t="str">
        <f t="shared" si="0"/>
        <v>شركة بايتور السعودية العربية للانشاءات</v>
      </c>
      <c r="E42" s="4">
        <v>300449479600003</v>
      </c>
      <c r="G42" s="2" t="s">
        <v>338</v>
      </c>
      <c r="H42" s="2" t="s">
        <v>339</v>
      </c>
      <c r="I42">
        <v>10101018901</v>
      </c>
      <c r="J42" s="2" t="s">
        <v>340</v>
      </c>
      <c r="K42" s="2" t="s">
        <v>341</v>
      </c>
      <c r="M42">
        <v>2189695.73</v>
      </c>
      <c r="N42" s="2">
        <v>0</v>
      </c>
      <c r="O42" t="s">
        <v>407</v>
      </c>
      <c r="Q42" s="2" t="s">
        <v>340</v>
      </c>
    </row>
    <row r="43" spans="1:17" x14ac:dyDescent="0.2">
      <c r="A43">
        <v>10101019001</v>
      </c>
      <c r="C43" t="s">
        <v>408</v>
      </c>
      <c r="D43" s="2" t="str">
        <f t="shared" si="0"/>
        <v>شركة قادة البناء الحديث المحدودة</v>
      </c>
      <c r="E43" s="4"/>
      <c r="G43" s="2" t="s">
        <v>338</v>
      </c>
      <c r="H43" s="2" t="s">
        <v>339</v>
      </c>
      <c r="I43">
        <v>10101019001</v>
      </c>
      <c r="J43" s="2" t="s">
        <v>340</v>
      </c>
      <c r="K43" s="2" t="s">
        <v>341</v>
      </c>
      <c r="M43">
        <v>4722176.9000000004</v>
      </c>
      <c r="N43" s="2">
        <v>0</v>
      </c>
      <c r="Q43" s="2" t="s">
        <v>340</v>
      </c>
    </row>
    <row r="44" spans="1:17" x14ac:dyDescent="0.2">
      <c r="A44">
        <v>10101019101</v>
      </c>
      <c r="C44" t="s">
        <v>409</v>
      </c>
      <c r="D44" s="2" t="str">
        <f t="shared" si="0"/>
        <v>شركة شرق الدلتا السعودية المحدودة</v>
      </c>
      <c r="E44" s="4"/>
      <c r="G44" s="2" t="s">
        <v>338</v>
      </c>
      <c r="H44" s="2" t="s">
        <v>339</v>
      </c>
      <c r="I44">
        <v>10101019101</v>
      </c>
      <c r="J44" s="2" t="s">
        <v>340</v>
      </c>
      <c r="K44" s="2" t="s">
        <v>341</v>
      </c>
      <c r="M44">
        <v>35959.96</v>
      </c>
      <c r="N44" s="2">
        <v>0</v>
      </c>
      <c r="Q44" s="2" t="s">
        <v>340</v>
      </c>
    </row>
    <row r="45" spans="1:17" x14ac:dyDescent="0.2">
      <c r="A45">
        <v>10101019501</v>
      </c>
      <c r="C45" t="s">
        <v>410</v>
      </c>
      <c r="D45" s="2" t="str">
        <f t="shared" si="0"/>
        <v>جاري عملاء _ فيلا خاصه ناصر العسيري</v>
      </c>
      <c r="E45" s="4"/>
      <c r="G45" s="2" t="s">
        <v>338</v>
      </c>
      <c r="H45" s="2" t="s">
        <v>339</v>
      </c>
      <c r="I45">
        <v>10101019501</v>
      </c>
      <c r="J45" s="2" t="s">
        <v>340</v>
      </c>
      <c r="K45" s="2" t="s">
        <v>341</v>
      </c>
      <c r="M45">
        <v>21448.7</v>
      </c>
      <c r="N45" s="2">
        <v>0</v>
      </c>
      <c r="Q45" s="2" t="s">
        <v>340</v>
      </c>
    </row>
    <row r="46" spans="1:17" x14ac:dyDescent="0.2">
      <c r="A46">
        <v>10101019801</v>
      </c>
      <c r="C46" t="s">
        <v>411</v>
      </c>
      <c r="D46" s="2" t="str">
        <f t="shared" si="0"/>
        <v>شركه شيد المحدوده</v>
      </c>
      <c r="E46" s="4"/>
      <c r="G46" s="2" t="s">
        <v>338</v>
      </c>
      <c r="H46" s="2" t="s">
        <v>339</v>
      </c>
      <c r="I46">
        <v>10101019801</v>
      </c>
      <c r="J46" s="2" t="s">
        <v>340</v>
      </c>
      <c r="K46" s="2" t="s">
        <v>341</v>
      </c>
      <c r="M46">
        <v>3219.84</v>
      </c>
      <c r="N46" s="2">
        <v>0</v>
      </c>
      <c r="Q46" s="2" t="s">
        <v>340</v>
      </c>
    </row>
    <row r="47" spans="1:17" x14ac:dyDescent="0.2">
      <c r="A47">
        <v>10101020001</v>
      </c>
      <c r="C47" t="s">
        <v>412</v>
      </c>
      <c r="D47" s="2" t="str">
        <f t="shared" si="0"/>
        <v>شركة مجموعة الدكتور سليمان الحبيب للخدمات الطبية</v>
      </c>
      <c r="E47" s="4">
        <v>300094611400003</v>
      </c>
      <c r="G47" s="2" t="s">
        <v>338</v>
      </c>
      <c r="H47" s="2" t="s">
        <v>339</v>
      </c>
      <c r="I47">
        <v>10101020001</v>
      </c>
      <c r="J47" s="2" t="s">
        <v>340</v>
      </c>
      <c r="K47" s="2" t="s">
        <v>341</v>
      </c>
      <c r="M47">
        <v>454527.54000000004</v>
      </c>
      <c r="N47" s="2">
        <v>0</v>
      </c>
      <c r="O47" t="s">
        <v>413</v>
      </c>
      <c r="Q47" s="2" t="s">
        <v>340</v>
      </c>
    </row>
    <row r="48" spans="1:17" x14ac:dyDescent="0.2">
      <c r="A48">
        <v>10101021001</v>
      </c>
      <c r="C48" t="s">
        <v>414</v>
      </c>
      <c r="D48" s="2" t="str">
        <f t="shared" si="0"/>
        <v>جاري عملاء_ عبدالعزيز بن محمد بن حماد عنيق</v>
      </c>
      <c r="E48" s="4"/>
      <c r="G48" s="2" t="s">
        <v>338</v>
      </c>
      <c r="H48" s="2" t="s">
        <v>339</v>
      </c>
      <c r="I48">
        <v>10101021001</v>
      </c>
      <c r="J48" s="2" t="s">
        <v>340</v>
      </c>
      <c r="K48" s="2" t="s">
        <v>341</v>
      </c>
      <c r="M48">
        <v>11821</v>
      </c>
      <c r="N48" s="2">
        <v>0</v>
      </c>
      <c r="Q48" s="2" t="s">
        <v>340</v>
      </c>
    </row>
    <row r="49" spans="1:17" x14ac:dyDescent="0.2">
      <c r="A49">
        <v>10101022001</v>
      </c>
      <c r="C49" t="s">
        <v>415</v>
      </c>
      <c r="D49" s="2" t="str">
        <f t="shared" si="0"/>
        <v>شركة سرعة الانجاز للصناعة</v>
      </c>
      <c r="E49" s="4">
        <v>310571216600003</v>
      </c>
      <c r="G49" s="2" t="s">
        <v>338</v>
      </c>
      <c r="H49" s="2" t="s">
        <v>339</v>
      </c>
      <c r="I49">
        <v>10101022001</v>
      </c>
      <c r="J49" s="2" t="s">
        <v>340</v>
      </c>
      <c r="K49" s="2" t="s">
        <v>341</v>
      </c>
      <c r="M49">
        <v>0</v>
      </c>
      <c r="N49" s="2">
        <v>0</v>
      </c>
      <c r="O49" t="s">
        <v>356</v>
      </c>
      <c r="Q49" s="2" t="s">
        <v>340</v>
      </c>
    </row>
    <row r="50" spans="1:17" x14ac:dyDescent="0.2">
      <c r="A50">
        <v>10101023001</v>
      </c>
      <c r="C50" t="s">
        <v>416</v>
      </c>
      <c r="D50" s="2" t="str">
        <f t="shared" si="0"/>
        <v>شركة طرفة الابداع لاقامة و تنظيم المعارض</v>
      </c>
      <c r="E50" s="4">
        <v>301142963700003</v>
      </c>
      <c r="G50" s="2" t="s">
        <v>338</v>
      </c>
      <c r="H50" s="2" t="s">
        <v>339</v>
      </c>
      <c r="I50">
        <v>10101023001</v>
      </c>
      <c r="J50" s="2" t="s">
        <v>340</v>
      </c>
      <c r="K50" s="2" t="s">
        <v>341</v>
      </c>
      <c r="M50">
        <v>30993.65</v>
      </c>
      <c r="N50" s="2">
        <v>0</v>
      </c>
      <c r="Q50" s="2" t="s">
        <v>340</v>
      </c>
    </row>
    <row r="51" spans="1:17" x14ac:dyDescent="0.2">
      <c r="A51">
        <v>10101024001</v>
      </c>
      <c r="C51" t="s">
        <v>417</v>
      </c>
      <c r="D51" s="2" t="str">
        <f t="shared" si="0"/>
        <v>شركة احمد محمد السيف واولادة للتجارة والاستثمار</v>
      </c>
      <c r="E51" s="4">
        <v>301102381800003</v>
      </c>
      <c r="G51" s="2" t="s">
        <v>338</v>
      </c>
      <c r="H51" s="2" t="s">
        <v>339</v>
      </c>
      <c r="I51">
        <v>10101024001</v>
      </c>
      <c r="J51" s="2" t="s">
        <v>340</v>
      </c>
      <c r="K51" s="2" t="s">
        <v>341</v>
      </c>
      <c r="M51">
        <v>757353.86</v>
      </c>
      <c r="N51" s="2">
        <v>0</v>
      </c>
      <c r="O51" t="s">
        <v>418</v>
      </c>
      <c r="Q51" s="2" t="s">
        <v>340</v>
      </c>
    </row>
    <row r="52" spans="1:17" x14ac:dyDescent="0.2">
      <c r="A52">
        <v>10101026002</v>
      </c>
      <c r="C52" t="s">
        <v>419</v>
      </c>
      <c r="D52" s="2" t="str">
        <f t="shared" si="0"/>
        <v>شركة محمد محمد الراشد للتجارة والمقاولات</v>
      </c>
      <c r="E52" s="4">
        <v>300049688300003</v>
      </c>
      <c r="G52" s="2" t="s">
        <v>338</v>
      </c>
      <c r="H52" s="2" t="s">
        <v>339</v>
      </c>
      <c r="I52">
        <v>10101026002</v>
      </c>
      <c r="J52" s="2" t="s">
        <v>340</v>
      </c>
      <c r="K52" s="2" t="s">
        <v>341</v>
      </c>
      <c r="M52">
        <v>2946322.17</v>
      </c>
      <c r="N52" s="2">
        <v>0</v>
      </c>
      <c r="O52" t="s">
        <v>420</v>
      </c>
      <c r="Q52" s="2" t="s">
        <v>340</v>
      </c>
    </row>
    <row r="53" spans="1:17" x14ac:dyDescent="0.2">
      <c r="A53">
        <v>10101027001</v>
      </c>
      <c r="C53" t="s">
        <v>421</v>
      </c>
      <c r="D53" s="2" t="str">
        <f t="shared" si="0"/>
        <v>شركة قطوف الجزيره للاستثمار والتجارة</v>
      </c>
      <c r="E53" s="4">
        <v>301158582700003</v>
      </c>
      <c r="G53" s="2" t="s">
        <v>338</v>
      </c>
      <c r="H53" s="2" t="s">
        <v>339</v>
      </c>
      <c r="I53">
        <v>10101027001</v>
      </c>
      <c r="J53" s="2" t="s">
        <v>340</v>
      </c>
      <c r="K53" s="2" t="s">
        <v>341</v>
      </c>
      <c r="M53">
        <v>119800.56</v>
      </c>
      <c r="N53" s="2">
        <v>0</v>
      </c>
      <c r="O53" t="s">
        <v>422</v>
      </c>
      <c r="Q53" s="2" t="s">
        <v>340</v>
      </c>
    </row>
    <row r="54" spans="1:17" x14ac:dyDescent="0.2">
      <c r="A54">
        <v>10101028001</v>
      </c>
      <c r="C54" t="s">
        <v>423</v>
      </c>
      <c r="D54" s="2" t="str">
        <f t="shared" si="0"/>
        <v>شركة وسائل التعمير للمقاولات</v>
      </c>
      <c r="E54" s="4">
        <v>310999616600003</v>
      </c>
      <c r="G54" s="2" t="s">
        <v>338</v>
      </c>
      <c r="H54" s="2" t="s">
        <v>339</v>
      </c>
      <c r="I54">
        <v>10101028001</v>
      </c>
      <c r="J54" s="2" t="s">
        <v>340</v>
      </c>
      <c r="K54" s="2" t="s">
        <v>341</v>
      </c>
      <c r="M54">
        <v>0</v>
      </c>
      <c r="N54" s="2">
        <v>0</v>
      </c>
      <c r="O54" t="s">
        <v>424</v>
      </c>
      <c r="Q54" s="2" t="s">
        <v>340</v>
      </c>
    </row>
    <row r="55" spans="1:17" x14ac:dyDescent="0.2">
      <c r="A55">
        <v>10101029001</v>
      </c>
      <c r="C55" t="s">
        <v>425</v>
      </c>
      <c r="D55" s="2" t="str">
        <f t="shared" si="0"/>
        <v>شركة مديدة للرعاية الطبية</v>
      </c>
      <c r="E55" s="4">
        <v>310184454500003</v>
      </c>
      <c r="G55" s="2" t="s">
        <v>338</v>
      </c>
      <c r="H55" s="2" t="s">
        <v>339</v>
      </c>
      <c r="I55">
        <v>10101029001</v>
      </c>
      <c r="J55" s="2" t="s">
        <v>340</v>
      </c>
      <c r="K55" s="2" t="s">
        <v>341</v>
      </c>
      <c r="M55">
        <v>130174.09</v>
      </c>
      <c r="N55" s="2">
        <v>0</v>
      </c>
      <c r="O55" t="s">
        <v>356</v>
      </c>
      <c r="Q55" s="2" t="s">
        <v>340</v>
      </c>
    </row>
    <row r="56" spans="1:17" x14ac:dyDescent="0.2">
      <c r="A56">
        <v>10101030001</v>
      </c>
      <c r="C56" t="s">
        <v>426</v>
      </c>
      <c r="D56" s="2" t="str">
        <f t="shared" si="0"/>
        <v>شركة نسما للصناعات المتحدة</v>
      </c>
      <c r="E56" s="4">
        <v>300514883600003</v>
      </c>
      <c r="G56" s="2" t="s">
        <v>338</v>
      </c>
      <c r="H56" s="2" t="s">
        <v>339</v>
      </c>
      <c r="I56">
        <v>10101030001</v>
      </c>
      <c r="J56" s="2" t="s">
        <v>340</v>
      </c>
      <c r="K56" s="2" t="s">
        <v>341</v>
      </c>
      <c r="M56">
        <v>226931.41</v>
      </c>
      <c r="N56" s="2">
        <v>0</v>
      </c>
      <c r="O56" t="s">
        <v>427</v>
      </c>
      <c r="Q56" s="2" t="s">
        <v>340</v>
      </c>
    </row>
    <row r="57" spans="1:17" x14ac:dyDescent="0.2">
      <c r="A57">
        <v>10101031001</v>
      </c>
      <c r="C57" t="s">
        <v>428</v>
      </c>
      <c r="D57" s="2" t="str">
        <f t="shared" si="0"/>
        <v>شركة مدل بيست</v>
      </c>
      <c r="E57" s="4">
        <v>310397914500003</v>
      </c>
      <c r="G57" s="2" t="s">
        <v>338</v>
      </c>
      <c r="H57" s="2" t="s">
        <v>339</v>
      </c>
      <c r="I57">
        <v>10101031001</v>
      </c>
      <c r="J57" s="2" t="s">
        <v>340</v>
      </c>
      <c r="K57" s="2" t="s">
        <v>341</v>
      </c>
      <c r="M57">
        <v>1290937.67</v>
      </c>
      <c r="N57" s="2">
        <v>0</v>
      </c>
      <c r="O57" t="s">
        <v>429</v>
      </c>
      <c r="Q57" s="2" t="s">
        <v>340</v>
      </c>
    </row>
    <row r="58" spans="1:17" x14ac:dyDescent="0.2">
      <c r="A58">
        <v>10101032001</v>
      </c>
      <c r="C58" t="s">
        <v>430</v>
      </c>
      <c r="D58" s="2" t="str">
        <f t="shared" si="0"/>
        <v>شركه اساس الثبات التجاريه</v>
      </c>
      <c r="E58" s="4">
        <v>302007199700003</v>
      </c>
      <c r="G58" s="2" t="s">
        <v>338</v>
      </c>
      <c r="H58" s="2" t="s">
        <v>339</v>
      </c>
      <c r="I58">
        <v>10101032001</v>
      </c>
      <c r="J58" s="2" t="s">
        <v>340</v>
      </c>
      <c r="K58" s="2" t="s">
        <v>341</v>
      </c>
      <c r="M58">
        <v>0</v>
      </c>
      <c r="N58" s="2">
        <v>0</v>
      </c>
      <c r="O58" t="s">
        <v>431</v>
      </c>
      <c r="Q58" s="2" t="s">
        <v>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C7E7-599B-40CE-8771-810E933819D6}">
  <dimension ref="A1:S50"/>
  <sheetViews>
    <sheetView tabSelected="1" topLeftCell="A22" workbookViewId="0">
      <selection activeCell="D45" sqref="D45"/>
    </sheetView>
  </sheetViews>
  <sheetFormatPr defaultRowHeight="14.25" x14ac:dyDescent="0.2"/>
  <cols>
    <col min="1" max="1" width="26.25" style="15" bestFit="1" customWidth="1"/>
    <col min="2" max="3" width="37.875" style="8" bestFit="1" customWidth="1"/>
    <col min="4" max="4" width="37.875" style="8" customWidth="1"/>
    <col min="5" max="5" width="32.5" style="8" bestFit="1" customWidth="1"/>
    <col min="6" max="7" width="12.25" style="15" bestFit="1" customWidth="1"/>
    <col min="8" max="19" width="15.625" style="16" bestFit="1" customWidth="1"/>
    <col min="20" max="16384" width="9" style="8"/>
  </cols>
  <sheetData>
    <row r="1" spans="1:19" ht="17.25" x14ac:dyDescent="0.2">
      <c r="A1" s="5" t="s">
        <v>432</v>
      </c>
      <c r="B1" s="6" t="s">
        <v>433</v>
      </c>
      <c r="C1" s="6" t="s">
        <v>434</v>
      </c>
      <c r="D1" s="6" t="s">
        <v>526</v>
      </c>
      <c r="E1" s="6" t="s">
        <v>435</v>
      </c>
      <c r="F1" s="5" t="s">
        <v>436</v>
      </c>
      <c r="G1" s="5" t="s">
        <v>437</v>
      </c>
      <c r="H1" s="7">
        <v>45337</v>
      </c>
      <c r="I1" s="7">
        <v>45366</v>
      </c>
      <c r="J1" s="7">
        <v>45397</v>
      </c>
      <c r="K1" s="7">
        <v>45427</v>
      </c>
      <c r="L1" s="7">
        <v>45458</v>
      </c>
      <c r="M1" s="7">
        <v>45488</v>
      </c>
      <c r="N1" s="7">
        <v>45519</v>
      </c>
      <c r="O1" s="7">
        <v>45550</v>
      </c>
      <c r="P1" s="7">
        <v>45580</v>
      </c>
      <c r="Q1" s="7">
        <v>45611</v>
      </c>
      <c r="R1" s="7">
        <v>45641</v>
      </c>
      <c r="S1" s="7">
        <v>45306</v>
      </c>
    </row>
    <row r="2" spans="1:19" ht="15.75" x14ac:dyDescent="0.2">
      <c r="A2" s="9">
        <v>10077</v>
      </c>
      <c r="B2" s="17">
        <v>10101014601</v>
      </c>
      <c r="C2" s="10" t="s">
        <v>438</v>
      </c>
      <c r="D2" s="10" t="str">
        <f>VLOOKUP(B2,Customers!$A$1:$D$58,3,FALSE)</f>
        <v>شركة العراب للمقاولات</v>
      </c>
      <c r="E2" s="10" t="s">
        <v>439</v>
      </c>
      <c r="F2" s="9">
        <v>7</v>
      </c>
      <c r="G2" s="9" t="s">
        <v>440</v>
      </c>
      <c r="H2" s="11" t="e">
        <f>VLOOKUP(A2,[2]Sheet1!A:K,14,0)</f>
        <v>#REF!</v>
      </c>
      <c r="I2" s="11" t="e">
        <f>VLOOKUP(A2,[2]Sheet1!A:K,19,0)</f>
        <v>#REF!</v>
      </c>
      <c r="J2" s="11" t="e">
        <f>VLOOKUP(A2,[2]Sheet1!A:K,24,0)</f>
        <v>#REF!</v>
      </c>
      <c r="K2" s="11" t="e">
        <f>VLOOKUP(A2,[2]Sheet1!A:K,29,0)</f>
        <v>#REF!</v>
      </c>
      <c r="L2" s="11" t="e">
        <f>VLOOKUP(A2,[2]Sheet1!A:K,34,0)</f>
        <v>#REF!</v>
      </c>
      <c r="M2" s="11" t="e">
        <f>VLOOKUP(A2,[2]Sheet1!A:K,39,0)</f>
        <v>#REF!</v>
      </c>
      <c r="N2" s="11" t="e">
        <f>VLOOKUP(A2,[2]Sheet1!A:K,44,0)</f>
        <v>#REF!</v>
      </c>
      <c r="O2" s="11" t="e">
        <f>VLOOKUP(A2,[2]Sheet1!A:K,49,0)</f>
        <v>#REF!</v>
      </c>
      <c r="P2" s="11" t="e">
        <f>VLOOKUP(A2,[2]Sheet1!A:K,54,0)</f>
        <v>#REF!</v>
      </c>
      <c r="Q2" s="11" t="e">
        <f>VLOOKUP(A2,[2]Sheet1!A:K,59,0)</f>
        <v>#REF!</v>
      </c>
      <c r="R2" s="11" t="e">
        <f>VLOOKUP(A2,[2]Sheet1!A:K,64,0)</f>
        <v>#REF!</v>
      </c>
      <c r="S2" s="11" t="e">
        <f>VLOOKUP(A2,[2]Sheet1!A:K,69,0)</f>
        <v>#REF!</v>
      </c>
    </row>
    <row r="3" spans="1:19" ht="15.75" x14ac:dyDescent="0.25">
      <c r="A3" s="12">
        <v>10137</v>
      </c>
      <c r="B3" s="17">
        <v>10101010606</v>
      </c>
      <c r="C3" s="13" t="s">
        <v>441</v>
      </c>
      <c r="D3" s="13" t="str">
        <f>VLOOKUP(B3,Customers!$A$1:$D$58,3,FALSE)</f>
        <v>شركة تحالف بكين و موبكو للمقاولات</v>
      </c>
      <c r="E3" s="13" t="s">
        <v>442</v>
      </c>
      <c r="F3" s="12">
        <v>30</v>
      </c>
      <c r="G3" s="12" t="s">
        <v>443</v>
      </c>
      <c r="H3" s="14" t="e">
        <f>VLOOKUP(A3,[2]Sheet1!A:K,14,0)</f>
        <v>#REF!</v>
      </c>
      <c r="I3" s="14" t="e">
        <f>VLOOKUP(A3,[2]Sheet1!A:K,19,0)</f>
        <v>#REF!</v>
      </c>
      <c r="J3" s="14" t="e">
        <f>VLOOKUP(A3,[2]Sheet1!A:K,24,0)</f>
        <v>#REF!</v>
      </c>
      <c r="K3" s="14" t="e">
        <f>VLOOKUP(A3,[2]Sheet1!A:K,29,0)</f>
        <v>#REF!</v>
      </c>
      <c r="L3" s="14" t="e">
        <f>VLOOKUP(A3,[2]Sheet1!A:K,34,0)</f>
        <v>#REF!</v>
      </c>
      <c r="M3" s="14" t="e">
        <f>VLOOKUP(A3,[2]Sheet1!A:K,39,0)</f>
        <v>#REF!</v>
      </c>
      <c r="N3" s="14" t="e">
        <f>VLOOKUP(A3,[2]Sheet1!A:K,44,0)</f>
        <v>#REF!</v>
      </c>
      <c r="O3" s="14" t="e">
        <f>VLOOKUP(A3,[2]Sheet1!A:K,49,0)</f>
        <v>#REF!</v>
      </c>
      <c r="P3" s="14" t="e">
        <f>VLOOKUP(A3,[2]Sheet1!A:K,54,0)</f>
        <v>#REF!</v>
      </c>
      <c r="Q3" s="14" t="e">
        <f>VLOOKUP(A3,[2]Sheet1!A:K,59,0)</f>
        <v>#REF!</v>
      </c>
      <c r="R3" s="14" t="e">
        <f>VLOOKUP(A3,[2]Sheet1!A:K,64,0)</f>
        <v>#REF!</v>
      </c>
      <c r="S3" s="14" t="e">
        <f>VLOOKUP(A3,[2]Sheet1!A:K,69,0)</f>
        <v>#REF!</v>
      </c>
    </row>
    <row r="4" spans="1:19" ht="15.75" x14ac:dyDescent="0.2">
      <c r="A4" s="9">
        <v>10245</v>
      </c>
      <c r="B4" s="17">
        <v>10101029001</v>
      </c>
      <c r="C4" s="10" t="s">
        <v>444</v>
      </c>
      <c r="D4" s="10" t="str">
        <f>VLOOKUP(B4,Customers!$A$1:$D$58,3,FALSE)</f>
        <v>شركة مديدة للرعاية الطبية</v>
      </c>
      <c r="E4" s="10" t="s">
        <v>445</v>
      </c>
      <c r="F4" s="9">
        <v>15</v>
      </c>
      <c r="G4" s="9" t="s">
        <v>443</v>
      </c>
      <c r="H4" s="11" t="e">
        <f>VLOOKUP(A4,[2]Sheet1!A:K,14,0)</f>
        <v>#REF!</v>
      </c>
      <c r="I4" s="11" t="e">
        <f>VLOOKUP(A4,[2]Sheet1!A:K,19,0)</f>
        <v>#REF!</v>
      </c>
      <c r="J4" s="11" t="e">
        <f>VLOOKUP(A4,[2]Sheet1!A:K,24,0)</f>
        <v>#REF!</v>
      </c>
      <c r="K4" s="11" t="e">
        <f>VLOOKUP(A4,[2]Sheet1!A:K,29,0)</f>
        <v>#REF!</v>
      </c>
      <c r="L4" s="11" t="e">
        <f>VLOOKUP(A4,[2]Sheet1!A:K,34,0)</f>
        <v>#REF!</v>
      </c>
      <c r="M4" s="11" t="e">
        <f>VLOOKUP(A4,[2]Sheet1!A:K,39,0)</f>
        <v>#REF!</v>
      </c>
      <c r="N4" s="11" t="e">
        <f>VLOOKUP(A4,[2]Sheet1!A:K,44,0)</f>
        <v>#REF!</v>
      </c>
      <c r="O4" s="11" t="e">
        <f>VLOOKUP(A4,[2]Sheet1!A:K,49,0)</f>
        <v>#REF!</v>
      </c>
      <c r="P4" s="11" t="e">
        <f>VLOOKUP(A4,[2]Sheet1!A:K,54,0)</f>
        <v>#REF!</v>
      </c>
      <c r="Q4" s="11" t="e">
        <f>VLOOKUP(A4,[2]Sheet1!A:K,59,0)</f>
        <v>#REF!</v>
      </c>
      <c r="R4" s="11" t="e">
        <f>VLOOKUP(A4,[2]Sheet1!A:K,64,0)</f>
        <v>#REF!</v>
      </c>
      <c r="S4" s="11" t="e">
        <f>VLOOKUP(A4,[2]Sheet1!A:K,69,0)</f>
        <v>#REF!</v>
      </c>
    </row>
    <row r="5" spans="1:19" ht="15.75" x14ac:dyDescent="0.25">
      <c r="A5" s="12">
        <v>10251</v>
      </c>
      <c r="B5" s="17">
        <v>10101030001</v>
      </c>
      <c r="C5" s="13" t="s">
        <v>446</v>
      </c>
      <c r="D5" s="13" t="str">
        <f>VLOOKUP(B5,Customers!$A$1:$D$58,3,FALSE)</f>
        <v>شركة نسما للصناعات المتحدة</v>
      </c>
      <c r="E5" s="13" t="s">
        <v>447</v>
      </c>
      <c r="F5" s="12">
        <v>90</v>
      </c>
      <c r="G5" s="12" t="s">
        <v>440</v>
      </c>
      <c r="H5" s="14" t="e">
        <f>VLOOKUP(A5,[2]Sheet1!A:K,14,0)</f>
        <v>#REF!</v>
      </c>
      <c r="I5" s="14" t="e">
        <f>VLOOKUP(A5,[2]Sheet1!A:K,19,0)</f>
        <v>#REF!</v>
      </c>
      <c r="J5" s="14" t="e">
        <f>VLOOKUP(A5,[2]Sheet1!A:K,24,0)</f>
        <v>#REF!</v>
      </c>
      <c r="K5" s="14" t="e">
        <f>VLOOKUP(A5,[2]Sheet1!A:K,29,0)</f>
        <v>#REF!</v>
      </c>
      <c r="L5" s="14" t="e">
        <f>VLOOKUP(A5,[2]Sheet1!A:K,34,0)</f>
        <v>#REF!</v>
      </c>
      <c r="M5" s="14" t="e">
        <f>VLOOKUP(A5,[2]Sheet1!A:K,39,0)</f>
        <v>#REF!</v>
      </c>
      <c r="N5" s="14" t="e">
        <f>VLOOKUP(A5,[2]Sheet1!A:K,44,0)</f>
        <v>#REF!</v>
      </c>
      <c r="O5" s="14" t="e">
        <f>VLOOKUP(A5,[2]Sheet1!A:K,49,0)</f>
        <v>#REF!</v>
      </c>
      <c r="P5" s="14" t="e">
        <f>VLOOKUP(A5,[2]Sheet1!A:K,54,0)</f>
        <v>#REF!</v>
      </c>
      <c r="Q5" s="14" t="e">
        <f>VLOOKUP(A5,[2]Sheet1!A:K,59,0)</f>
        <v>#REF!</v>
      </c>
      <c r="R5" s="14" t="e">
        <f>VLOOKUP(A5,[2]Sheet1!A:K,64,0)</f>
        <v>#REF!</v>
      </c>
      <c r="S5" s="14" t="e">
        <f>VLOOKUP(A5,[2]Sheet1!A:K,69,0)</f>
        <v>#REF!</v>
      </c>
    </row>
    <row r="6" spans="1:19" ht="15.75" x14ac:dyDescent="0.2">
      <c r="A6" s="9">
        <v>10240</v>
      </c>
      <c r="B6" s="17">
        <v>10101016801</v>
      </c>
      <c r="C6" s="10" t="s">
        <v>448</v>
      </c>
      <c r="D6" s="10" t="str">
        <f>VLOOKUP(B6,Customers!$A$1:$D$58,3,FALSE)</f>
        <v>شركة امد العربية للاستثمار المحدودة</v>
      </c>
      <c r="E6" s="10" t="s">
        <v>449</v>
      </c>
      <c r="F6" s="9">
        <v>7</v>
      </c>
      <c r="G6" s="9" t="s">
        <v>443</v>
      </c>
      <c r="H6" s="11" t="e">
        <f>VLOOKUP(A6,[2]Sheet1!A:K,14,0)</f>
        <v>#REF!</v>
      </c>
      <c r="I6" s="11" t="e">
        <f>VLOOKUP(A6,[2]Sheet1!A:K,19,0)</f>
        <v>#REF!</v>
      </c>
      <c r="J6" s="11" t="e">
        <f>VLOOKUP(A6,[2]Sheet1!A:K,24,0)</f>
        <v>#REF!</v>
      </c>
      <c r="K6" s="11" t="e">
        <f>VLOOKUP(A6,[2]Sheet1!A:K,29,0)</f>
        <v>#REF!</v>
      </c>
      <c r="L6" s="11" t="e">
        <f>VLOOKUP(A6,[2]Sheet1!A:K,34,0)</f>
        <v>#REF!</v>
      </c>
      <c r="M6" s="11" t="e">
        <f>VLOOKUP(A6,[2]Sheet1!A:K,39,0)</f>
        <v>#REF!</v>
      </c>
      <c r="N6" s="11" t="e">
        <f>VLOOKUP(A6,[2]Sheet1!A:K,44,0)</f>
        <v>#REF!</v>
      </c>
      <c r="O6" s="11" t="e">
        <f>VLOOKUP(A6,[2]Sheet1!A:K,49,0)</f>
        <v>#REF!</v>
      </c>
      <c r="P6" s="11" t="e">
        <f>VLOOKUP(A6,[2]Sheet1!A:K,54,0)</f>
        <v>#REF!</v>
      </c>
      <c r="Q6" s="11" t="e">
        <f>VLOOKUP(A6,[2]Sheet1!A:K,59,0)</f>
        <v>#REF!</v>
      </c>
      <c r="R6" s="11" t="e">
        <f>VLOOKUP(A6,[2]Sheet1!A:K,64,0)</f>
        <v>#REF!</v>
      </c>
      <c r="S6" s="11" t="e">
        <f>VLOOKUP(A6,[2]Sheet1!A:K,69,0)</f>
        <v>#REF!</v>
      </c>
    </row>
    <row r="7" spans="1:19" ht="15.75" x14ac:dyDescent="0.25">
      <c r="A7" s="12">
        <v>10012</v>
      </c>
      <c r="B7" s="17">
        <v>10101010601</v>
      </c>
      <c r="C7" s="13" t="s">
        <v>450</v>
      </c>
      <c r="D7" s="13" t="str">
        <f>VLOOKUP(B7,Customers!$A$1:$D$58,3,FALSE)</f>
        <v>شركة بى اى سى العربية المحدودة</v>
      </c>
      <c r="E7" s="13" t="s">
        <v>451</v>
      </c>
      <c r="F7" s="12">
        <v>30</v>
      </c>
      <c r="G7" s="12" t="s">
        <v>443</v>
      </c>
      <c r="H7" s="14" t="e">
        <f>VLOOKUP(A7,[2]Sheet1!A:K,14,0)</f>
        <v>#REF!</v>
      </c>
      <c r="I7" s="14" t="e">
        <f>VLOOKUP(A7,[2]Sheet1!A:K,19,0)</f>
        <v>#REF!</v>
      </c>
      <c r="J7" s="14" t="e">
        <f>VLOOKUP(A7,[2]Sheet1!A:K,24,0)</f>
        <v>#REF!</v>
      </c>
      <c r="K7" s="14" t="e">
        <f>VLOOKUP(A7,[2]Sheet1!A:K,29,0)</f>
        <v>#REF!</v>
      </c>
      <c r="L7" s="14" t="e">
        <f>VLOOKUP(A7,[2]Sheet1!A:K,34,0)</f>
        <v>#REF!</v>
      </c>
      <c r="M7" s="14" t="e">
        <f>VLOOKUP(A7,[2]Sheet1!A:K,39,0)</f>
        <v>#REF!</v>
      </c>
      <c r="N7" s="14" t="e">
        <f>VLOOKUP(A7,[2]Sheet1!A:K,44,0)</f>
        <v>#REF!</v>
      </c>
      <c r="O7" s="14" t="e">
        <f>VLOOKUP(A7,[2]Sheet1!A:K,49,0)</f>
        <v>#REF!</v>
      </c>
      <c r="P7" s="14" t="e">
        <f>VLOOKUP(A7,[2]Sheet1!A:K,54,0)</f>
        <v>#REF!</v>
      </c>
      <c r="Q7" s="14" t="e">
        <f>VLOOKUP(A7,[2]Sheet1!A:K,59,0)</f>
        <v>#REF!</v>
      </c>
      <c r="R7" s="14" t="e">
        <f>VLOOKUP(A7,[2]Sheet1!A:K,64,0)</f>
        <v>#REF!</v>
      </c>
      <c r="S7" s="14" t="e">
        <f>VLOOKUP(A7,[2]Sheet1!A:K,69,0)</f>
        <v>#REF!</v>
      </c>
    </row>
    <row r="8" spans="1:19" ht="15.75" x14ac:dyDescent="0.2">
      <c r="A8" s="9">
        <v>10138</v>
      </c>
      <c r="B8" s="17">
        <v>10101014601</v>
      </c>
      <c r="C8" s="10" t="s">
        <v>452</v>
      </c>
      <c r="D8" s="10" t="str">
        <f>VLOOKUP(B8,Customers!$A$1:$D$58,3,FALSE)</f>
        <v>شركة العراب للمقاولات</v>
      </c>
      <c r="E8" s="10" t="s">
        <v>439</v>
      </c>
      <c r="F8" s="9">
        <v>7</v>
      </c>
      <c r="G8" s="9" t="s">
        <v>440</v>
      </c>
      <c r="H8" s="11" t="e">
        <f>VLOOKUP(A8,[2]Sheet1!A:K,14,0)</f>
        <v>#REF!</v>
      </c>
      <c r="I8" s="11" t="e">
        <f>VLOOKUP(A8,[2]Sheet1!A:K,19,0)</f>
        <v>#REF!</v>
      </c>
      <c r="J8" s="11" t="e">
        <f>VLOOKUP(A8,[2]Sheet1!A:K,24,0)</f>
        <v>#REF!</v>
      </c>
      <c r="K8" s="11" t="e">
        <f>VLOOKUP(A8,[2]Sheet1!A:K,29,0)</f>
        <v>#REF!</v>
      </c>
      <c r="L8" s="11" t="e">
        <f>VLOOKUP(A8,[2]Sheet1!A:K,34,0)</f>
        <v>#REF!</v>
      </c>
      <c r="M8" s="11" t="e">
        <f>VLOOKUP(A8,[2]Sheet1!A:K,39,0)</f>
        <v>#REF!</v>
      </c>
      <c r="N8" s="11" t="e">
        <f>VLOOKUP(A8,[2]Sheet1!A:K,44,0)</f>
        <v>#REF!</v>
      </c>
      <c r="O8" s="11" t="e">
        <f>VLOOKUP(A8,[2]Sheet1!A:K,49,0)</f>
        <v>#REF!</v>
      </c>
      <c r="P8" s="11" t="e">
        <f>VLOOKUP(A8,[2]Sheet1!A:K,54,0)</f>
        <v>#REF!</v>
      </c>
      <c r="Q8" s="11" t="e">
        <f>VLOOKUP(A8,[2]Sheet1!A:K,59,0)</f>
        <v>#REF!</v>
      </c>
      <c r="R8" s="11" t="e">
        <f>VLOOKUP(A8,[2]Sheet1!A:K,64,0)</f>
        <v>#REF!</v>
      </c>
      <c r="S8" s="11" t="e">
        <f>VLOOKUP(A8,[2]Sheet1!A:K,69,0)</f>
        <v>#REF!</v>
      </c>
    </row>
    <row r="9" spans="1:19" ht="15.75" x14ac:dyDescent="0.25">
      <c r="A9" s="12">
        <v>10088</v>
      </c>
      <c r="B9" s="17">
        <v>10101011804</v>
      </c>
      <c r="C9" s="13" t="s">
        <v>453</v>
      </c>
      <c r="D9" s="13" t="str">
        <f>VLOOKUP(B9,Customers!$A$1:$D$58,3,FALSE)</f>
        <v>شركة الراشد للتجارة والمقاولات</v>
      </c>
      <c r="E9" s="13" t="s">
        <v>454</v>
      </c>
      <c r="F9" s="12">
        <v>30</v>
      </c>
      <c r="G9" s="12" t="s">
        <v>455</v>
      </c>
      <c r="H9" s="14" t="e">
        <f>VLOOKUP(A9,[2]Sheet1!A:K,14,0)</f>
        <v>#REF!</v>
      </c>
      <c r="I9" s="14" t="e">
        <f>VLOOKUP(A9,[2]Sheet1!A:K,19,0)</f>
        <v>#REF!</v>
      </c>
      <c r="J9" s="14" t="e">
        <f>VLOOKUP(A9,[2]Sheet1!A:K,24,0)</f>
        <v>#REF!</v>
      </c>
      <c r="K9" s="14" t="e">
        <f>VLOOKUP(A9,[2]Sheet1!A:K,29,0)</f>
        <v>#REF!</v>
      </c>
      <c r="L9" s="14" t="e">
        <f>VLOOKUP(A9,[2]Sheet1!A:K,34,0)</f>
        <v>#REF!</v>
      </c>
      <c r="M9" s="14" t="e">
        <f>VLOOKUP(A9,[2]Sheet1!A:K,39,0)</f>
        <v>#REF!</v>
      </c>
      <c r="N9" s="14" t="e">
        <f>VLOOKUP(A9,[2]Sheet1!A:K,44,0)</f>
        <v>#REF!</v>
      </c>
      <c r="O9" s="14" t="e">
        <f>VLOOKUP(A9,[2]Sheet1!A:K,49,0)</f>
        <v>#REF!</v>
      </c>
      <c r="P9" s="14" t="e">
        <f>VLOOKUP(A9,[2]Sheet1!A:K,54,0)</f>
        <v>#REF!</v>
      </c>
      <c r="Q9" s="14" t="e">
        <f>VLOOKUP(A9,[2]Sheet1!A:K,59,0)</f>
        <v>#REF!</v>
      </c>
      <c r="R9" s="14" t="e">
        <f>VLOOKUP(A9,[2]Sheet1!A:K,64,0)</f>
        <v>#REF!</v>
      </c>
      <c r="S9" s="14" t="e">
        <f>VLOOKUP(A9,[2]Sheet1!A:K,69,0)</f>
        <v>#REF!</v>
      </c>
    </row>
    <row r="10" spans="1:19" ht="15.75" x14ac:dyDescent="0.2">
      <c r="A10" s="9">
        <v>10088</v>
      </c>
      <c r="B10" s="17">
        <v>10101011804</v>
      </c>
      <c r="C10" s="10" t="s">
        <v>456</v>
      </c>
      <c r="D10" s="10" t="str">
        <f>VLOOKUP(B10,Customers!$A$1:$D$58,3,FALSE)</f>
        <v>شركة الراشد للتجارة والمقاولات</v>
      </c>
      <c r="E10" s="10" t="s">
        <v>454</v>
      </c>
      <c r="F10" s="9">
        <v>30</v>
      </c>
      <c r="G10" s="9" t="s">
        <v>455</v>
      </c>
      <c r="H10" s="11" t="e">
        <f>VLOOKUP(A10,[2]Sheet1!A:K,14,0)</f>
        <v>#REF!</v>
      </c>
      <c r="I10" s="11" t="e">
        <f>VLOOKUP(A10,[2]Sheet1!A:K,19,0)</f>
        <v>#REF!</v>
      </c>
      <c r="J10" s="11" t="e">
        <f>VLOOKUP(A10,[2]Sheet1!A:K,24,0)</f>
        <v>#REF!</v>
      </c>
      <c r="K10" s="11" t="e">
        <f>VLOOKUP(A10,[2]Sheet1!A:K,29,0)</f>
        <v>#REF!</v>
      </c>
      <c r="L10" s="11" t="e">
        <f>VLOOKUP(A10,[2]Sheet1!A:K,34,0)</f>
        <v>#REF!</v>
      </c>
      <c r="M10" s="11" t="e">
        <f>VLOOKUP(A10,[2]Sheet1!A:K,39,0)</f>
        <v>#REF!</v>
      </c>
      <c r="N10" s="11" t="e">
        <f>VLOOKUP(A10,[2]Sheet1!A:K,44,0)</f>
        <v>#REF!</v>
      </c>
      <c r="O10" s="11" t="e">
        <f>VLOOKUP(A10,[2]Sheet1!A:K,49,0)</f>
        <v>#REF!</v>
      </c>
      <c r="P10" s="11" t="e">
        <f>VLOOKUP(A10,[2]Sheet1!A:K,54,0)</f>
        <v>#REF!</v>
      </c>
      <c r="Q10" s="11" t="e">
        <f>VLOOKUP(A10,[2]Sheet1!A:K,59,0)</f>
        <v>#REF!</v>
      </c>
      <c r="R10" s="11" t="e">
        <f>VLOOKUP(A10,[2]Sheet1!A:K,64,0)</f>
        <v>#REF!</v>
      </c>
      <c r="S10" s="11" t="e">
        <f>VLOOKUP(A10,[2]Sheet1!A:K,69,0)</f>
        <v>#REF!</v>
      </c>
    </row>
    <row r="11" spans="1:19" ht="15.75" x14ac:dyDescent="0.25">
      <c r="A11" s="12">
        <v>10256</v>
      </c>
      <c r="B11" s="17">
        <v>10101013506</v>
      </c>
      <c r="C11" s="13" t="s">
        <v>457</v>
      </c>
      <c r="D11" s="13" t="str">
        <f>VLOOKUP(B11,Customers!$A$1:$D$58,3,FALSE)</f>
        <v xml:space="preserve"> شركة شابورجي بالونجي ميد ايست المحدوده  </v>
      </c>
      <c r="E11" s="13" t="s">
        <v>458</v>
      </c>
      <c r="F11" s="12">
        <v>14</v>
      </c>
      <c r="G11" s="12" t="s">
        <v>443</v>
      </c>
      <c r="H11" s="14" t="e">
        <f>VLOOKUP(A11,[2]Sheet1!A:K,14,0)</f>
        <v>#REF!</v>
      </c>
      <c r="I11" s="14" t="e">
        <f>VLOOKUP(A11,[2]Sheet1!A:K,19,0)</f>
        <v>#REF!</v>
      </c>
      <c r="J11" s="14" t="e">
        <f>VLOOKUP(A11,[2]Sheet1!A:K,24,0)</f>
        <v>#REF!</v>
      </c>
      <c r="K11" s="14" t="e">
        <f>VLOOKUP(A11,[2]Sheet1!A:K,29,0)</f>
        <v>#REF!</v>
      </c>
      <c r="L11" s="14" t="e">
        <f>VLOOKUP(A11,[2]Sheet1!A:K,34,0)</f>
        <v>#REF!</v>
      </c>
      <c r="M11" s="14" t="e">
        <f>VLOOKUP(A11,[2]Sheet1!A:K,39,0)</f>
        <v>#REF!</v>
      </c>
      <c r="N11" s="14" t="e">
        <f>VLOOKUP(A11,[2]Sheet1!A:K,44,0)</f>
        <v>#REF!</v>
      </c>
      <c r="O11" s="14" t="e">
        <f>VLOOKUP(A11,[2]Sheet1!A:K,49,0)</f>
        <v>#REF!</v>
      </c>
      <c r="P11" s="14" t="e">
        <f>VLOOKUP(A11,[2]Sheet1!A:K,54,0)</f>
        <v>#REF!</v>
      </c>
      <c r="Q11" s="14" t="e">
        <f>VLOOKUP(A11,[2]Sheet1!A:K,59,0)</f>
        <v>#REF!</v>
      </c>
      <c r="R11" s="14" t="e">
        <f>VLOOKUP(A11,[2]Sheet1!A:K,64,0)</f>
        <v>#REF!</v>
      </c>
      <c r="S11" s="14" t="e">
        <f>VLOOKUP(A11,[2]Sheet1!A:K,69,0)</f>
        <v>#REF!</v>
      </c>
    </row>
    <row r="12" spans="1:19" ht="15.75" x14ac:dyDescent="0.2">
      <c r="A12" s="9">
        <v>10080</v>
      </c>
      <c r="B12" s="17">
        <v>10101014801</v>
      </c>
      <c r="C12" s="10" t="s">
        <v>459</v>
      </c>
      <c r="D12" s="10" t="str">
        <f>VLOOKUP(B12,Customers!$A$1:$D$58,3,FALSE)</f>
        <v>شركة ارميتال للصناعات المعدنيه المحدوده</v>
      </c>
      <c r="E12" s="10" t="s">
        <v>460</v>
      </c>
      <c r="F12" s="9">
        <v>90</v>
      </c>
      <c r="G12" s="9" t="s">
        <v>440</v>
      </c>
      <c r="H12" s="11" t="e">
        <f>VLOOKUP(A12,[2]Sheet1!A:K,14,0)</f>
        <v>#REF!</v>
      </c>
      <c r="I12" s="11" t="e">
        <f>VLOOKUP(A12,[2]Sheet1!A:K,19,0)</f>
        <v>#REF!</v>
      </c>
      <c r="J12" s="11" t="e">
        <f>VLOOKUP(A12,[2]Sheet1!A:K,24,0)</f>
        <v>#REF!</v>
      </c>
      <c r="K12" s="11" t="e">
        <f>VLOOKUP(A12,[2]Sheet1!A:K,29,0)</f>
        <v>#REF!</v>
      </c>
      <c r="L12" s="11" t="e">
        <f>VLOOKUP(A12,[2]Sheet1!A:K,34,0)</f>
        <v>#REF!</v>
      </c>
      <c r="M12" s="11" t="e">
        <f>VLOOKUP(A12,[2]Sheet1!A:K,39,0)</f>
        <v>#REF!</v>
      </c>
      <c r="N12" s="11" t="e">
        <f>VLOOKUP(A12,[2]Sheet1!A:K,44,0)</f>
        <v>#REF!</v>
      </c>
      <c r="O12" s="11" t="e">
        <f>VLOOKUP(A12,[2]Sheet1!A:K,49,0)</f>
        <v>#REF!</v>
      </c>
      <c r="P12" s="11" t="e">
        <f>VLOOKUP(A12,[2]Sheet1!A:K,54,0)</f>
        <v>#REF!</v>
      </c>
      <c r="Q12" s="11" t="e">
        <f>VLOOKUP(A12,[2]Sheet1!A:K,59,0)</f>
        <v>#REF!</v>
      </c>
      <c r="R12" s="11" t="e">
        <f>VLOOKUP(A12,[2]Sheet1!A:K,64,0)</f>
        <v>#REF!</v>
      </c>
      <c r="S12" s="11" t="e">
        <f>VLOOKUP(A12,[2]Sheet1!A:K,69,0)</f>
        <v>#REF!</v>
      </c>
    </row>
    <row r="13" spans="1:19" ht="15.75" x14ac:dyDescent="0.25">
      <c r="A13" s="12">
        <v>10241</v>
      </c>
      <c r="B13" s="17"/>
      <c r="C13" s="13" t="s">
        <v>461</v>
      </c>
      <c r="D13" s="13" t="s">
        <v>461</v>
      </c>
      <c r="E13" s="13" t="s">
        <v>462</v>
      </c>
      <c r="F13" s="12">
        <v>15</v>
      </c>
      <c r="G13" s="12" t="s">
        <v>443</v>
      </c>
      <c r="H13" s="14" t="e">
        <f>VLOOKUP(A13,[2]Sheet1!A:K,14,0)</f>
        <v>#REF!</v>
      </c>
      <c r="I13" s="14" t="e">
        <f>VLOOKUP(A13,[2]Sheet1!A:K,19,0)</f>
        <v>#REF!</v>
      </c>
      <c r="J13" s="14" t="e">
        <f>VLOOKUP(A13,[2]Sheet1!A:K,24,0)</f>
        <v>#REF!</v>
      </c>
      <c r="K13" s="14" t="e">
        <f>VLOOKUP(A13,[2]Sheet1!A:K,29,0)</f>
        <v>#REF!</v>
      </c>
      <c r="L13" s="14" t="e">
        <f>VLOOKUP(A13,[2]Sheet1!A:K,34,0)</f>
        <v>#REF!</v>
      </c>
      <c r="M13" s="14" t="e">
        <f>VLOOKUP(A13,[2]Sheet1!A:K,39,0)</f>
        <v>#REF!</v>
      </c>
      <c r="N13" s="14" t="e">
        <f>VLOOKUP(A13,[2]Sheet1!A:K,44,0)</f>
        <v>#REF!</v>
      </c>
      <c r="O13" s="14" t="e">
        <f>VLOOKUP(A13,[2]Sheet1!A:K,49,0)</f>
        <v>#REF!</v>
      </c>
      <c r="P13" s="14" t="e">
        <f>VLOOKUP(A13,[2]Sheet1!A:K,54,0)</f>
        <v>#REF!</v>
      </c>
      <c r="Q13" s="14" t="e">
        <f>VLOOKUP(A13,[2]Sheet1!A:K,59,0)</f>
        <v>#REF!</v>
      </c>
      <c r="R13" s="14" t="e">
        <f>VLOOKUP(A13,[2]Sheet1!A:K,64,0)</f>
        <v>#REF!</v>
      </c>
      <c r="S13" s="14" t="e">
        <f>VLOOKUP(A13,[2]Sheet1!A:K,69,0)</f>
        <v>#REF!</v>
      </c>
    </row>
    <row r="14" spans="1:19" ht="15.75" x14ac:dyDescent="0.2">
      <c r="A14" s="9">
        <v>10219</v>
      </c>
      <c r="B14" s="17"/>
      <c r="C14" s="10" t="s">
        <v>463</v>
      </c>
      <c r="D14" s="10" t="s">
        <v>463</v>
      </c>
      <c r="E14" s="10" t="s">
        <v>464</v>
      </c>
      <c r="F14" s="9"/>
      <c r="G14" s="9"/>
      <c r="H14" s="11" t="e">
        <f>VLOOKUP(A14,[2]Sheet1!A:K,14,0)</f>
        <v>#REF!</v>
      </c>
      <c r="I14" s="11" t="e">
        <f>VLOOKUP(A14,[2]Sheet1!A:K,19,0)</f>
        <v>#REF!</v>
      </c>
      <c r="J14" s="11" t="e">
        <f>VLOOKUP(A14,[2]Sheet1!A:K,24,0)</f>
        <v>#REF!</v>
      </c>
      <c r="K14" s="11" t="e">
        <f>VLOOKUP(A14,[2]Sheet1!A:K,29,0)</f>
        <v>#REF!</v>
      </c>
      <c r="L14" s="11" t="e">
        <f>VLOOKUP(A14,[2]Sheet1!A:K,34,0)</f>
        <v>#REF!</v>
      </c>
      <c r="M14" s="11" t="e">
        <f>VLOOKUP(A14,[2]Sheet1!A:K,39,0)</f>
        <v>#REF!</v>
      </c>
      <c r="N14" s="11" t="e">
        <f>VLOOKUP(A14,[2]Sheet1!A:K,44,0)</f>
        <v>#REF!</v>
      </c>
      <c r="O14" s="11" t="e">
        <f>VLOOKUP(A14,[2]Sheet1!A:K,49,0)</f>
        <v>#REF!</v>
      </c>
      <c r="P14" s="11" t="e">
        <f>VLOOKUP(A14,[2]Sheet1!A:K,54,0)</f>
        <v>#REF!</v>
      </c>
      <c r="Q14" s="11" t="e">
        <f>VLOOKUP(A14,[2]Sheet1!A:K,59,0)</f>
        <v>#REF!</v>
      </c>
      <c r="R14" s="11" t="e">
        <f>VLOOKUP(A14,[2]Sheet1!A:K,64,0)</f>
        <v>#REF!</v>
      </c>
      <c r="S14" s="11" t="e">
        <f>VLOOKUP(A14,[2]Sheet1!A:K,69,0)</f>
        <v>#REF!</v>
      </c>
    </row>
    <row r="15" spans="1:19" ht="15.75" x14ac:dyDescent="0.25">
      <c r="A15" s="12">
        <v>10254</v>
      </c>
      <c r="B15" s="17"/>
      <c r="C15" s="13" t="s">
        <v>465</v>
      </c>
      <c r="D15" s="13" t="s">
        <v>465</v>
      </c>
      <c r="E15" s="13" t="s">
        <v>466</v>
      </c>
      <c r="F15" s="12">
        <v>45</v>
      </c>
      <c r="G15" s="12"/>
      <c r="H15" s="14" t="e">
        <f>VLOOKUP(A15,[2]Sheet1!A:K,14,0)</f>
        <v>#REF!</v>
      </c>
      <c r="I15" s="14" t="e">
        <f>VLOOKUP(A15,[2]Sheet1!A:K,19,0)</f>
        <v>#REF!</v>
      </c>
      <c r="J15" s="14" t="e">
        <f>VLOOKUP(A15,[2]Sheet1!A:K,24,0)</f>
        <v>#REF!</v>
      </c>
      <c r="K15" s="14" t="e">
        <f>VLOOKUP(A15,[2]Sheet1!A:K,29,0)</f>
        <v>#REF!</v>
      </c>
      <c r="L15" s="14" t="e">
        <f>VLOOKUP(A15,[2]Sheet1!A:K,34,0)</f>
        <v>#REF!</v>
      </c>
      <c r="M15" s="14" t="e">
        <f>VLOOKUP(A15,[2]Sheet1!A:K,39,0)</f>
        <v>#REF!</v>
      </c>
      <c r="N15" s="14" t="e">
        <f>VLOOKUP(A15,[2]Sheet1!A:K,44,0)</f>
        <v>#REF!</v>
      </c>
      <c r="O15" s="14" t="e">
        <f>VLOOKUP(A15,[2]Sheet1!A:K,49,0)</f>
        <v>#REF!</v>
      </c>
      <c r="P15" s="14" t="e">
        <f>VLOOKUP(A15,[2]Sheet1!A:K,54,0)</f>
        <v>#REF!</v>
      </c>
      <c r="Q15" s="14" t="e">
        <f>VLOOKUP(A15,[2]Sheet1!A:K,59,0)</f>
        <v>#REF!</v>
      </c>
      <c r="R15" s="14" t="e">
        <f>VLOOKUP(A15,[2]Sheet1!A:K,64,0)</f>
        <v>#REF!</v>
      </c>
      <c r="S15" s="14" t="e">
        <f>VLOOKUP(A15,[2]Sheet1!A:K,69,0)</f>
        <v>#REF!</v>
      </c>
    </row>
    <row r="16" spans="1:19" ht="15.75" x14ac:dyDescent="0.2">
      <c r="A16" s="9">
        <v>10253</v>
      </c>
      <c r="B16" s="17"/>
      <c r="C16" s="10" t="s">
        <v>467</v>
      </c>
      <c r="D16" s="10" t="s">
        <v>467</v>
      </c>
      <c r="E16" s="10" t="s">
        <v>466</v>
      </c>
      <c r="F16" s="9">
        <v>45</v>
      </c>
      <c r="G16" s="9"/>
      <c r="H16" s="11" t="e">
        <f>VLOOKUP(A16,[2]Sheet1!A:K,14,0)</f>
        <v>#REF!</v>
      </c>
      <c r="I16" s="11" t="e">
        <f>VLOOKUP(A16,[2]Sheet1!A:K,19,0)</f>
        <v>#REF!</v>
      </c>
      <c r="J16" s="11" t="e">
        <f>VLOOKUP(A16,[2]Sheet1!A:K,24,0)</f>
        <v>#REF!</v>
      </c>
      <c r="K16" s="11" t="e">
        <f>VLOOKUP(A16,[2]Sheet1!A:K,29,0)</f>
        <v>#REF!</v>
      </c>
      <c r="L16" s="11" t="e">
        <f>VLOOKUP(A16,[2]Sheet1!A:K,34,0)</f>
        <v>#REF!</v>
      </c>
      <c r="M16" s="11" t="e">
        <f>VLOOKUP(A16,[2]Sheet1!A:K,39,0)</f>
        <v>#REF!</v>
      </c>
      <c r="N16" s="11" t="e">
        <f>VLOOKUP(A16,[2]Sheet1!A:K,44,0)</f>
        <v>#REF!</v>
      </c>
      <c r="O16" s="11" t="e">
        <f>VLOOKUP(A16,[2]Sheet1!A:K,49,0)</f>
        <v>#REF!</v>
      </c>
      <c r="P16" s="11" t="e">
        <f>VLOOKUP(A16,[2]Sheet1!A:K,54,0)</f>
        <v>#REF!</v>
      </c>
      <c r="Q16" s="11" t="e">
        <f>VLOOKUP(A16,[2]Sheet1!A:K,59,0)</f>
        <v>#REF!</v>
      </c>
      <c r="R16" s="11" t="e">
        <f>VLOOKUP(A16,[2]Sheet1!A:K,64,0)</f>
        <v>#REF!</v>
      </c>
      <c r="S16" s="11" t="e">
        <f>VLOOKUP(A16,[2]Sheet1!A:K,69,0)</f>
        <v>#REF!</v>
      </c>
    </row>
    <row r="17" spans="1:19" ht="15.75" x14ac:dyDescent="0.25">
      <c r="A17" s="12">
        <v>10234</v>
      </c>
      <c r="B17" s="17">
        <v>10101010601</v>
      </c>
      <c r="C17" s="13" t="s">
        <v>468</v>
      </c>
      <c r="D17" s="13" t="str">
        <f>VLOOKUP(B17,Customers!$A$1:$D$58,3,FALSE)</f>
        <v>شركة بى اى سى العربية المحدودة</v>
      </c>
      <c r="E17" s="13" t="s">
        <v>451</v>
      </c>
      <c r="F17" s="12">
        <v>30</v>
      </c>
      <c r="G17" s="12" t="s">
        <v>443</v>
      </c>
      <c r="H17" s="14" t="e">
        <f>VLOOKUP(A17,[2]Sheet1!A:K,14,0)</f>
        <v>#REF!</v>
      </c>
      <c r="I17" s="14" t="e">
        <f>VLOOKUP(A17,[2]Sheet1!A:K,19,0)</f>
        <v>#REF!</v>
      </c>
      <c r="J17" s="14" t="e">
        <f>VLOOKUP(A17,[2]Sheet1!A:K,24,0)</f>
        <v>#REF!</v>
      </c>
      <c r="K17" s="14" t="e">
        <f>VLOOKUP(A17,[2]Sheet1!A:K,29,0)</f>
        <v>#REF!</v>
      </c>
      <c r="L17" s="14" t="e">
        <f>VLOOKUP(A17,[2]Sheet1!A:K,34,0)</f>
        <v>#REF!</v>
      </c>
      <c r="M17" s="14" t="e">
        <f>VLOOKUP(A17,[2]Sheet1!A:K,39,0)</f>
        <v>#REF!</v>
      </c>
      <c r="N17" s="14" t="e">
        <f>VLOOKUP(A17,[2]Sheet1!A:K,44,0)</f>
        <v>#REF!</v>
      </c>
      <c r="O17" s="14" t="e">
        <f>VLOOKUP(A17,[2]Sheet1!A:K,49,0)</f>
        <v>#REF!</v>
      </c>
      <c r="P17" s="14" t="e">
        <f>VLOOKUP(A17,[2]Sheet1!A:K,54,0)</f>
        <v>#REF!</v>
      </c>
      <c r="Q17" s="14" t="e">
        <f>VLOOKUP(A17,[2]Sheet1!A:K,59,0)</f>
        <v>#REF!</v>
      </c>
      <c r="R17" s="14" t="e">
        <f>VLOOKUP(A17,[2]Sheet1!A:K,64,0)</f>
        <v>#REF!</v>
      </c>
      <c r="S17" s="14" t="e">
        <f>VLOOKUP(A17,[2]Sheet1!A:K,69,0)</f>
        <v>#REF!</v>
      </c>
    </row>
    <row r="18" spans="1:19" ht="15.75" x14ac:dyDescent="0.2">
      <c r="A18" s="19">
        <v>10995</v>
      </c>
      <c r="B18" s="17">
        <v>10101030001</v>
      </c>
      <c r="C18" s="10" t="s">
        <v>469</v>
      </c>
      <c r="D18" s="10" t="str">
        <f>VLOOKUP(B18,Customers!$A$1:$D$58,3,FALSE)</f>
        <v>شركة نسما للصناعات المتحدة</v>
      </c>
      <c r="E18" s="10" t="s">
        <v>470</v>
      </c>
      <c r="F18" s="9"/>
      <c r="G18" s="9"/>
      <c r="H18" s="11" t="e">
        <f>VLOOKUP(A18,[2]Sheet1!A:K,14,0)</f>
        <v>#N/A</v>
      </c>
      <c r="I18" s="11" t="e">
        <f>VLOOKUP(A18,[2]Sheet1!A:K,19,0)</f>
        <v>#N/A</v>
      </c>
      <c r="J18" s="11" t="e">
        <f>VLOOKUP(A18,[2]Sheet1!A:K,24,0)</f>
        <v>#N/A</v>
      </c>
      <c r="K18" s="11" t="e">
        <f>VLOOKUP(A18,[2]Sheet1!A:K,29,0)</f>
        <v>#N/A</v>
      </c>
      <c r="L18" s="11" t="e">
        <f>VLOOKUP(A18,[2]Sheet1!A:K,34,0)</f>
        <v>#N/A</v>
      </c>
      <c r="M18" s="11" t="e">
        <f>VLOOKUP(A18,[2]Sheet1!A:K,39,0)</f>
        <v>#N/A</v>
      </c>
      <c r="N18" s="11" t="e">
        <f>VLOOKUP(A18,[2]Sheet1!A:K,44,0)</f>
        <v>#N/A</v>
      </c>
      <c r="O18" s="11" t="e">
        <f>VLOOKUP(A18,[2]Sheet1!A:K,49,0)</f>
        <v>#N/A</v>
      </c>
      <c r="P18" s="11" t="e">
        <f>VLOOKUP(A18,[2]Sheet1!A:K,54,0)</f>
        <v>#N/A</v>
      </c>
      <c r="Q18" s="11" t="e">
        <f>VLOOKUP(A18,[2]Sheet1!A:K,59,0)</f>
        <v>#N/A</v>
      </c>
      <c r="R18" s="11" t="e">
        <f>VLOOKUP(A18,[2]Sheet1!A:K,64,0)</f>
        <v>#N/A</v>
      </c>
      <c r="S18" s="11" t="e">
        <f>VLOOKUP(A18,[2]Sheet1!A:K,69,0)</f>
        <v>#N/A</v>
      </c>
    </row>
    <row r="19" spans="1:19" ht="15.75" x14ac:dyDescent="0.25">
      <c r="A19" s="12">
        <v>10134</v>
      </c>
      <c r="B19" s="17">
        <v>10101016701</v>
      </c>
      <c r="C19" s="13" t="s">
        <v>471</v>
      </c>
      <c r="D19" s="13" t="str">
        <f>VLOOKUP(B19,Customers!$A$1:$D$58,3,FALSE)</f>
        <v>المشروع المشترك للأعمال المدنية</v>
      </c>
      <c r="E19" s="13" t="s">
        <v>472</v>
      </c>
      <c r="F19" s="12">
        <v>45</v>
      </c>
      <c r="G19" s="12" t="s">
        <v>443</v>
      </c>
      <c r="H19" s="14" t="e">
        <f>VLOOKUP(A19,[2]Sheet1!A:K,14,0)</f>
        <v>#REF!</v>
      </c>
      <c r="I19" s="14" t="e">
        <f>VLOOKUP(A19,[2]Sheet1!A:K,19,0)</f>
        <v>#REF!</v>
      </c>
      <c r="J19" s="14" t="e">
        <f>VLOOKUP(A19,[2]Sheet1!A:K,24,0)</f>
        <v>#REF!</v>
      </c>
      <c r="K19" s="14" t="e">
        <f>VLOOKUP(A19,[2]Sheet1!A:K,29,0)</f>
        <v>#REF!</v>
      </c>
      <c r="L19" s="14" t="e">
        <f>VLOOKUP(A19,[2]Sheet1!A:K,34,0)</f>
        <v>#REF!</v>
      </c>
      <c r="M19" s="14" t="e">
        <f>VLOOKUP(A19,[2]Sheet1!A:K,39,0)</f>
        <v>#REF!</v>
      </c>
      <c r="N19" s="14" t="e">
        <f>VLOOKUP(A19,[2]Sheet1!A:K,44,0)</f>
        <v>#REF!</v>
      </c>
      <c r="O19" s="14" t="e">
        <f>VLOOKUP(A19,[2]Sheet1!A:K,49,0)</f>
        <v>#REF!</v>
      </c>
      <c r="P19" s="14" t="e">
        <f>VLOOKUP(A19,[2]Sheet1!A:K,54,0)</f>
        <v>#REF!</v>
      </c>
      <c r="Q19" s="14" t="e">
        <f>VLOOKUP(A19,[2]Sheet1!A:K,59,0)</f>
        <v>#REF!</v>
      </c>
      <c r="R19" s="14" t="e">
        <f>VLOOKUP(A19,[2]Sheet1!A:K,64,0)</f>
        <v>#REF!</v>
      </c>
      <c r="S19" s="14" t="e">
        <f>VLOOKUP(A19,[2]Sheet1!A:K,69,0)</f>
        <v>#REF!</v>
      </c>
    </row>
    <row r="20" spans="1:19" ht="15.75" x14ac:dyDescent="0.2">
      <c r="A20" s="9">
        <v>10259</v>
      </c>
      <c r="B20" s="17"/>
      <c r="C20" s="10" t="s">
        <v>473</v>
      </c>
      <c r="D20" s="10" t="s">
        <v>527</v>
      </c>
      <c r="E20" s="10" t="s">
        <v>527</v>
      </c>
      <c r="F20" s="9"/>
      <c r="G20" s="9"/>
      <c r="H20" s="11" t="e">
        <f>VLOOKUP(A20,[2]Sheet1!A:K,14,0)</f>
        <v>#REF!</v>
      </c>
      <c r="I20" s="11" t="e">
        <f>VLOOKUP(A20,[2]Sheet1!A:K,19,0)</f>
        <v>#REF!</v>
      </c>
      <c r="J20" s="11" t="e">
        <f>VLOOKUP(A20,[2]Sheet1!A:K,24,0)</f>
        <v>#REF!</v>
      </c>
      <c r="K20" s="11" t="e">
        <f>VLOOKUP(A20,[2]Sheet1!A:K,29,0)</f>
        <v>#REF!</v>
      </c>
      <c r="L20" s="11" t="e">
        <f>VLOOKUP(A20,[2]Sheet1!A:K,34,0)</f>
        <v>#REF!</v>
      </c>
      <c r="M20" s="11" t="e">
        <f>VLOOKUP(A20,[2]Sheet1!A:K,39,0)</f>
        <v>#REF!</v>
      </c>
      <c r="N20" s="11" t="e">
        <f>VLOOKUP(A20,[2]Sheet1!A:K,44,0)</f>
        <v>#REF!</v>
      </c>
      <c r="O20" s="11" t="e">
        <f>VLOOKUP(A20,[2]Sheet1!A:K,49,0)</f>
        <v>#REF!</v>
      </c>
      <c r="P20" s="11" t="e">
        <f>VLOOKUP(A20,[2]Sheet1!A:K,54,0)</f>
        <v>#REF!</v>
      </c>
      <c r="Q20" s="11" t="e">
        <f>VLOOKUP(A20,[2]Sheet1!A:K,59,0)</f>
        <v>#REF!</v>
      </c>
      <c r="R20" s="11" t="e">
        <f>VLOOKUP(A20,[2]Sheet1!A:K,64,0)</f>
        <v>#REF!</v>
      </c>
      <c r="S20" s="11" t="e">
        <f>VLOOKUP(A20,[2]Sheet1!A:K,69,0)</f>
        <v>#REF!</v>
      </c>
    </row>
    <row r="21" spans="1:19" ht="15.75" x14ac:dyDescent="0.25">
      <c r="A21" s="12" t="s">
        <v>474</v>
      </c>
      <c r="B21" s="17">
        <v>10101010601</v>
      </c>
      <c r="C21" s="13" t="s">
        <v>474</v>
      </c>
      <c r="D21" s="13" t="str">
        <f>VLOOKUP(B21,Customers!$A$1:$D$58,3,FALSE)</f>
        <v>شركة بى اى سى العربية المحدودة</v>
      </c>
      <c r="E21" s="13" t="s">
        <v>451</v>
      </c>
      <c r="F21" s="12">
        <v>30</v>
      </c>
      <c r="G21" s="12" t="s">
        <v>443</v>
      </c>
      <c r="H21" s="14" t="e">
        <f>VLOOKUP(A21,[2]Sheet1!A:K,14,0)</f>
        <v>#N/A</v>
      </c>
      <c r="I21" s="14" t="e">
        <f>VLOOKUP(A21,[2]Sheet1!A:K,19,0)</f>
        <v>#N/A</v>
      </c>
      <c r="J21" s="14" t="e">
        <f>VLOOKUP(A21,[2]Sheet1!A:K,24,0)</f>
        <v>#N/A</v>
      </c>
      <c r="K21" s="14" t="e">
        <f>VLOOKUP(A21,[2]Sheet1!A:K,29,0)</f>
        <v>#N/A</v>
      </c>
      <c r="L21" s="14" t="e">
        <f>VLOOKUP(A21,[2]Sheet1!A:K,34,0)</f>
        <v>#N/A</v>
      </c>
      <c r="M21" s="14" t="e">
        <f>VLOOKUP(A21,[2]Sheet1!A:K,39,0)</f>
        <v>#N/A</v>
      </c>
      <c r="N21" s="14" t="e">
        <f>VLOOKUP(A21,[2]Sheet1!A:K,44,0)</f>
        <v>#N/A</v>
      </c>
      <c r="O21" s="14" t="e">
        <f>VLOOKUP(A21,[2]Sheet1!A:K,49,0)</f>
        <v>#N/A</v>
      </c>
      <c r="P21" s="14" t="e">
        <f>VLOOKUP(A21,[2]Sheet1!A:K,54,0)</f>
        <v>#N/A</v>
      </c>
      <c r="Q21" s="14" t="e">
        <f>VLOOKUP(A21,[2]Sheet1!A:K,59,0)</f>
        <v>#N/A</v>
      </c>
      <c r="R21" s="14" t="e">
        <f>VLOOKUP(A21,[2]Sheet1!A:K,64,0)</f>
        <v>#N/A</v>
      </c>
      <c r="S21" s="14" t="e">
        <f>VLOOKUP(A21,[2]Sheet1!A:K,69,0)</f>
        <v>#N/A</v>
      </c>
    </row>
    <row r="22" spans="1:19" ht="15.75" x14ac:dyDescent="0.2">
      <c r="A22" s="9">
        <v>10262</v>
      </c>
      <c r="B22" s="17"/>
      <c r="C22" s="10" t="s">
        <v>475</v>
      </c>
      <c r="D22" s="10" t="s">
        <v>476</v>
      </c>
      <c r="E22" s="10" t="s">
        <v>476</v>
      </c>
      <c r="F22" s="9">
        <v>14</v>
      </c>
      <c r="G22" s="9" t="s">
        <v>443</v>
      </c>
      <c r="H22" s="11" t="e">
        <f>VLOOKUP(A22,[2]Sheet1!A:K,14,0)</f>
        <v>#REF!</v>
      </c>
      <c r="I22" s="11" t="e">
        <f>VLOOKUP(A22,[2]Sheet1!A:K,19,0)</f>
        <v>#REF!</v>
      </c>
      <c r="J22" s="11" t="e">
        <f>VLOOKUP(A22,[2]Sheet1!A:K,24,0)</f>
        <v>#REF!</v>
      </c>
      <c r="K22" s="11" t="e">
        <f>VLOOKUP(A22,[2]Sheet1!A:K,29,0)</f>
        <v>#REF!</v>
      </c>
      <c r="L22" s="11" t="e">
        <f>VLOOKUP(A22,[2]Sheet1!A:K,34,0)</f>
        <v>#REF!</v>
      </c>
      <c r="M22" s="11" t="e">
        <f>VLOOKUP(A22,[2]Sheet1!A:K,39,0)</f>
        <v>#REF!</v>
      </c>
      <c r="N22" s="11" t="e">
        <f>VLOOKUP(A22,[2]Sheet1!A:K,44,0)</f>
        <v>#REF!</v>
      </c>
      <c r="O22" s="11" t="e">
        <f>VLOOKUP(A22,[2]Sheet1!A:K,49,0)</f>
        <v>#REF!</v>
      </c>
      <c r="P22" s="11" t="e">
        <f>VLOOKUP(A22,[2]Sheet1!A:K,54,0)</f>
        <v>#REF!</v>
      </c>
      <c r="Q22" s="11" t="e">
        <f>VLOOKUP(A22,[2]Sheet1!A:K,59,0)</f>
        <v>#REF!</v>
      </c>
      <c r="R22" s="11" t="e">
        <f>VLOOKUP(A22,[2]Sheet1!A:K,64,0)</f>
        <v>#REF!</v>
      </c>
      <c r="S22" s="11" t="e">
        <f>VLOOKUP(A22,[2]Sheet1!A:K,69,0)</f>
        <v>#REF!</v>
      </c>
    </row>
    <row r="23" spans="1:19" ht="15.75" x14ac:dyDescent="0.25">
      <c r="A23" s="12">
        <v>10214</v>
      </c>
      <c r="B23" s="17">
        <v>10101020001</v>
      </c>
      <c r="C23" s="13" t="s">
        <v>477</v>
      </c>
      <c r="D23" s="13" t="str">
        <f>VLOOKUP(B23,Customers!$A$1:$D$58,3,FALSE)</f>
        <v xml:space="preserve"> شركة مجموعة الدكتور سليمان الحبيب للخدمات الطبية</v>
      </c>
      <c r="E23" s="13" t="s">
        <v>478</v>
      </c>
      <c r="F23" s="12">
        <v>30</v>
      </c>
      <c r="G23" s="12" t="s">
        <v>443</v>
      </c>
      <c r="H23" s="14" t="e">
        <f>VLOOKUP(A23,[2]Sheet1!A:K,14,0)</f>
        <v>#REF!</v>
      </c>
      <c r="I23" s="14" t="e">
        <f>VLOOKUP(A23,[2]Sheet1!A:K,19,0)</f>
        <v>#REF!</v>
      </c>
      <c r="J23" s="14" t="e">
        <f>VLOOKUP(A23,[2]Sheet1!A:K,24,0)</f>
        <v>#REF!</v>
      </c>
      <c r="K23" s="14" t="e">
        <f>VLOOKUP(A23,[2]Sheet1!A:K,29,0)</f>
        <v>#REF!</v>
      </c>
      <c r="L23" s="14" t="e">
        <f>VLOOKUP(A23,[2]Sheet1!A:K,34,0)</f>
        <v>#REF!</v>
      </c>
      <c r="M23" s="14" t="e">
        <f>VLOOKUP(A23,[2]Sheet1!A:K,39,0)</f>
        <v>#REF!</v>
      </c>
      <c r="N23" s="14" t="e">
        <f>VLOOKUP(A23,[2]Sheet1!A:K,44,0)</f>
        <v>#REF!</v>
      </c>
      <c r="O23" s="14" t="e">
        <f>VLOOKUP(A23,[2]Sheet1!A:K,49,0)</f>
        <v>#REF!</v>
      </c>
      <c r="P23" s="14" t="e">
        <f>VLOOKUP(A23,[2]Sheet1!A:K,54,0)</f>
        <v>#REF!</v>
      </c>
      <c r="Q23" s="14" t="e">
        <f>VLOOKUP(A23,[2]Sheet1!A:K,59,0)</f>
        <v>#REF!</v>
      </c>
      <c r="R23" s="14" t="e">
        <f>VLOOKUP(A23,[2]Sheet1!A:K,64,0)</f>
        <v>#REF!</v>
      </c>
      <c r="S23" s="14" t="e">
        <f>VLOOKUP(A23,[2]Sheet1!A:K,69,0)</f>
        <v>#REF!</v>
      </c>
    </row>
    <row r="24" spans="1:19" ht="15.75" x14ac:dyDescent="0.2">
      <c r="A24" s="9">
        <v>10239</v>
      </c>
      <c r="B24" s="17">
        <v>10101010801</v>
      </c>
      <c r="C24" s="10" t="s">
        <v>479</v>
      </c>
      <c r="D24" s="10" t="str">
        <f>VLOOKUP(B24,Customers!$A$1:$D$58,3,FALSE)</f>
        <v xml:space="preserve">شركة الخريجى للتجارة و المقاولات </v>
      </c>
      <c r="E24" s="10" t="s">
        <v>480</v>
      </c>
      <c r="F24" s="9">
        <v>30</v>
      </c>
      <c r="G24" s="9" t="s">
        <v>443</v>
      </c>
      <c r="H24" s="11" t="e">
        <f>VLOOKUP(A24,[2]Sheet1!A:K,14,0)</f>
        <v>#REF!</v>
      </c>
      <c r="I24" s="11" t="e">
        <f>VLOOKUP(A24,[2]Sheet1!A:K,19,0)</f>
        <v>#REF!</v>
      </c>
      <c r="J24" s="11" t="e">
        <f>VLOOKUP(A24,[2]Sheet1!A:K,24,0)</f>
        <v>#REF!</v>
      </c>
      <c r="K24" s="11" t="e">
        <f>VLOOKUP(A24,[2]Sheet1!A:K,29,0)</f>
        <v>#REF!</v>
      </c>
      <c r="L24" s="11" t="e">
        <f>VLOOKUP(A24,[2]Sheet1!A:K,34,0)</f>
        <v>#REF!</v>
      </c>
      <c r="M24" s="11" t="e">
        <f>VLOOKUP(A24,[2]Sheet1!A:K,39,0)</f>
        <v>#REF!</v>
      </c>
      <c r="N24" s="11" t="e">
        <f>VLOOKUP(A24,[2]Sheet1!A:K,44,0)</f>
        <v>#REF!</v>
      </c>
      <c r="O24" s="11" t="e">
        <f>VLOOKUP(A24,[2]Sheet1!A:K,49,0)</f>
        <v>#REF!</v>
      </c>
      <c r="P24" s="11" t="e">
        <f>VLOOKUP(A24,[2]Sheet1!A:K,54,0)</f>
        <v>#REF!</v>
      </c>
      <c r="Q24" s="11" t="e">
        <f>VLOOKUP(A24,[2]Sheet1!A:K,59,0)</f>
        <v>#REF!</v>
      </c>
      <c r="R24" s="11" t="e">
        <f>VLOOKUP(A24,[2]Sheet1!A:K,64,0)</f>
        <v>#REF!</v>
      </c>
      <c r="S24" s="11" t="e">
        <f>VLOOKUP(A24,[2]Sheet1!A:K,69,0)</f>
        <v>#REF!</v>
      </c>
    </row>
    <row r="25" spans="1:19" ht="15.75" x14ac:dyDescent="0.25">
      <c r="A25" s="12">
        <v>10236</v>
      </c>
      <c r="B25" s="17">
        <v>10101010606</v>
      </c>
      <c r="C25" s="13" t="s">
        <v>481</v>
      </c>
      <c r="D25" s="13" t="str">
        <f>VLOOKUP(B25,Customers!$A$1:$D$58,3,FALSE)</f>
        <v>شركة تحالف بكين و موبكو للمقاولات</v>
      </c>
      <c r="E25" s="13" t="s">
        <v>482</v>
      </c>
      <c r="F25" s="12">
        <v>30</v>
      </c>
      <c r="G25" s="12" t="s">
        <v>443</v>
      </c>
      <c r="H25" s="14" t="e">
        <f>VLOOKUP(A25,[2]Sheet1!A:K,14,0)</f>
        <v>#REF!</v>
      </c>
      <c r="I25" s="14" t="e">
        <f>VLOOKUP(A25,[2]Sheet1!A:K,19,0)</f>
        <v>#REF!</v>
      </c>
      <c r="J25" s="14" t="e">
        <f>VLOOKUP(A25,[2]Sheet1!A:K,24,0)</f>
        <v>#REF!</v>
      </c>
      <c r="K25" s="14" t="e">
        <f>VLOOKUP(A25,[2]Sheet1!A:K,29,0)</f>
        <v>#REF!</v>
      </c>
      <c r="L25" s="14" t="e">
        <f>VLOOKUP(A25,[2]Sheet1!A:K,34,0)</f>
        <v>#REF!</v>
      </c>
      <c r="M25" s="14" t="e">
        <f>VLOOKUP(A25,[2]Sheet1!A:K,39,0)</f>
        <v>#REF!</v>
      </c>
      <c r="N25" s="14" t="e">
        <f>VLOOKUP(A25,[2]Sheet1!A:K,44,0)</f>
        <v>#REF!</v>
      </c>
      <c r="O25" s="14" t="e">
        <f>VLOOKUP(A25,[2]Sheet1!A:K,49,0)</f>
        <v>#REF!</v>
      </c>
      <c r="P25" s="14" t="e">
        <f>VLOOKUP(A25,[2]Sheet1!A:K,54,0)</f>
        <v>#REF!</v>
      </c>
      <c r="Q25" s="14" t="e">
        <f>VLOOKUP(A25,[2]Sheet1!A:K,59,0)</f>
        <v>#REF!</v>
      </c>
      <c r="R25" s="14" t="e">
        <f>VLOOKUP(A25,[2]Sheet1!A:K,64,0)</f>
        <v>#REF!</v>
      </c>
      <c r="S25" s="14" t="e">
        <f>VLOOKUP(A25,[2]Sheet1!A:K,69,0)</f>
        <v>#REF!</v>
      </c>
    </row>
    <row r="26" spans="1:19" ht="15.75" x14ac:dyDescent="0.2">
      <c r="A26" s="9">
        <v>10247</v>
      </c>
      <c r="B26" s="17">
        <v>10101026002</v>
      </c>
      <c r="C26" s="10" t="s">
        <v>483</v>
      </c>
      <c r="D26" s="10" t="str">
        <f>VLOOKUP(B26,Customers!$A$1:$D$58,3,FALSE)</f>
        <v xml:space="preserve"> شركة محمد محمد الراشد للتجارة والمقاولات</v>
      </c>
      <c r="E26" s="10" t="s">
        <v>484</v>
      </c>
      <c r="F26" s="9">
        <v>7</v>
      </c>
      <c r="G26" s="9" t="s">
        <v>440</v>
      </c>
      <c r="H26" s="11" t="e">
        <f>VLOOKUP(A26,[2]Sheet1!A:K,14,0)</f>
        <v>#REF!</v>
      </c>
      <c r="I26" s="11" t="e">
        <f>VLOOKUP(A26,[2]Sheet1!A:K,19,0)</f>
        <v>#REF!</v>
      </c>
      <c r="J26" s="11" t="e">
        <f>VLOOKUP(A26,[2]Sheet1!A:K,24,0)</f>
        <v>#REF!</v>
      </c>
      <c r="K26" s="11" t="e">
        <f>VLOOKUP(A26,[2]Sheet1!A:K,29,0)</f>
        <v>#REF!</v>
      </c>
      <c r="L26" s="11" t="e">
        <f>VLOOKUP(A26,[2]Sheet1!A:K,34,0)</f>
        <v>#REF!</v>
      </c>
      <c r="M26" s="11" t="e">
        <f>VLOOKUP(A26,[2]Sheet1!A:K,39,0)</f>
        <v>#REF!</v>
      </c>
      <c r="N26" s="11" t="e">
        <f>VLOOKUP(A26,[2]Sheet1!A:K,44,0)</f>
        <v>#REF!</v>
      </c>
      <c r="O26" s="11" t="e">
        <f>VLOOKUP(A26,[2]Sheet1!A:K,49,0)</f>
        <v>#REF!</v>
      </c>
      <c r="P26" s="11" t="e">
        <f>VLOOKUP(A26,[2]Sheet1!A:K,54,0)</f>
        <v>#REF!</v>
      </c>
      <c r="Q26" s="11" t="e">
        <f>VLOOKUP(A26,[2]Sheet1!A:K,59,0)</f>
        <v>#REF!</v>
      </c>
      <c r="R26" s="11" t="e">
        <f>VLOOKUP(A26,[2]Sheet1!A:K,64,0)</f>
        <v>#REF!</v>
      </c>
      <c r="S26" s="11" t="e">
        <f>VLOOKUP(A26,[2]Sheet1!A:K,69,0)</f>
        <v>#REF!</v>
      </c>
    </row>
    <row r="27" spans="1:19" ht="15.75" x14ac:dyDescent="0.25">
      <c r="A27" s="12">
        <v>10225</v>
      </c>
      <c r="B27" s="17">
        <v>10101010601</v>
      </c>
      <c r="C27" s="13" t="s">
        <v>485</v>
      </c>
      <c r="D27" s="13" t="str">
        <f>VLOOKUP(B27,Customers!$A$1:$D$58,3,FALSE)</f>
        <v>شركة بى اى سى العربية المحدودة</v>
      </c>
      <c r="E27" s="13" t="s">
        <v>451</v>
      </c>
      <c r="F27" s="12">
        <v>30</v>
      </c>
      <c r="G27" s="12" t="s">
        <v>443</v>
      </c>
      <c r="H27" s="14" t="e">
        <f>VLOOKUP(A27,[2]Sheet1!A:K,14,0)</f>
        <v>#REF!</v>
      </c>
      <c r="I27" s="14" t="e">
        <f>VLOOKUP(A27,[2]Sheet1!A:K,19,0)</f>
        <v>#REF!</v>
      </c>
      <c r="J27" s="14" t="e">
        <f>VLOOKUP(A27,[2]Sheet1!A:K,24,0)</f>
        <v>#REF!</v>
      </c>
      <c r="K27" s="14" t="e">
        <f>VLOOKUP(A27,[2]Sheet1!A:K,29,0)</f>
        <v>#REF!</v>
      </c>
      <c r="L27" s="14" t="e">
        <f>VLOOKUP(A27,[2]Sheet1!A:K,34,0)</f>
        <v>#REF!</v>
      </c>
      <c r="M27" s="14" t="e">
        <f>VLOOKUP(A27,[2]Sheet1!A:K,39,0)</f>
        <v>#REF!</v>
      </c>
      <c r="N27" s="14" t="e">
        <f>VLOOKUP(A27,[2]Sheet1!A:K,44,0)</f>
        <v>#REF!</v>
      </c>
      <c r="O27" s="14" t="e">
        <f>VLOOKUP(A27,[2]Sheet1!A:K,49,0)</f>
        <v>#REF!</v>
      </c>
      <c r="P27" s="14" t="e">
        <f>VLOOKUP(A27,[2]Sheet1!A:K,54,0)</f>
        <v>#REF!</v>
      </c>
      <c r="Q27" s="14" t="e">
        <f>VLOOKUP(A27,[2]Sheet1!A:K,59,0)</f>
        <v>#REF!</v>
      </c>
      <c r="R27" s="14" t="e">
        <f>VLOOKUP(A27,[2]Sheet1!A:K,64,0)</f>
        <v>#REF!</v>
      </c>
      <c r="S27" s="14" t="e">
        <f>VLOOKUP(A27,[2]Sheet1!A:K,69,0)</f>
        <v>#REF!</v>
      </c>
    </row>
    <row r="28" spans="1:19" ht="15.75" x14ac:dyDescent="0.2">
      <c r="A28" s="9">
        <v>10261</v>
      </c>
      <c r="B28" s="17">
        <v>10101018301</v>
      </c>
      <c r="C28" s="10" t="s">
        <v>486</v>
      </c>
      <c r="D28" s="10" t="str">
        <f>VLOOKUP(B28,Customers!$A$1:$D$58,3,FALSE)</f>
        <v>شركة يوسف مرون للمقاولات</v>
      </c>
      <c r="E28" s="10" t="s">
        <v>487</v>
      </c>
      <c r="F28" s="9">
        <v>7</v>
      </c>
      <c r="G28" s="9" t="s">
        <v>440</v>
      </c>
      <c r="H28" s="11" t="e">
        <f>VLOOKUP(A28,[2]Sheet1!A:K,14,0)</f>
        <v>#REF!</v>
      </c>
      <c r="I28" s="11" t="e">
        <f>VLOOKUP(A28,[2]Sheet1!A:K,19,0)</f>
        <v>#REF!</v>
      </c>
      <c r="J28" s="11" t="e">
        <f>VLOOKUP(A28,[2]Sheet1!A:K,24,0)</f>
        <v>#REF!</v>
      </c>
      <c r="K28" s="11" t="e">
        <f>VLOOKUP(A28,[2]Sheet1!A:K,29,0)</f>
        <v>#REF!</v>
      </c>
      <c r="L28" s="11" t="e">
        <f>VLOOKUP(A28,[2]Sheet1!A:K,34,0)</f>
        <v>#REF!</v>
      </c>
      <c r="M28" s="11" t="e">
        <f>VLOOKUP(A28,[2]Sheet1!A:K,39,0)</f>
        <v>#REF!</v>
      </c>
      <c r="N28" s="11" t="e">
        <f>VLOOKUP(A28,[2]Sheet1!A:K,44,0)</f>
        <v>#REF!</v>
      </c>
      <c r="O28" s="11" t="e">
        <f>VLOOKUP(A28,[2]Sheet1!A:K,49,0)</f>
        <v>#REF!</v>
      </c>
      <c r="P28" s="11" t="e">
        <f>VLOOKUP(A28,[2]Sheet1!A:K,54,0)</f>
        <v>#REF!</v>
      </c>
      <c r="Q28" s="11" t="e">
        <f>VLOOKUP(A28,[2]Sheet1!A:K,59,0)</f>
        <v>#REF!</v>
      </c>
      <c r="R28" s="11" t="e">
        <f>VLOOKUP(A28,[2]Sheet1!A:K,64,0)</f>
        <v>#REF!</v>
      </c>
      <c r="S28" s="11" t="e">
        <f>VLOOKUP(A28,[2]Sheet1!A:K,69,0)</f>
        <v>#REF!</v>
      </c>
    </row>
    <row r="29" spans="1:19" ht="15.75" x14ac:dyDescent="0.25">
      <c r="A29" s="12">
        <v>10250</v>
      </c>
      <c r="B29" s="17">
        <v>10101010801</v>
      </c>
      <c r="C29" s="13" t="s">
        <v>488</v>
      </c>
      <c r="D29" s="13" t="str">
        <f>VLOOKUP(B29,Customers!$A$1:$D$58,3,FALSE)</f>
        <v xml:space="preserve">شركة الخريجى للتجارة و المقاولات </v>
      </c>
      <c r="E29" s="13" t="s">
        <v>480</v>
      </c>
      <c r="F29" s="12">
        <v>30</v>
      </c>
      <c r="G29" s="12" t="s">
        <v>443</v>
      </c>
      <c r="H29" s="14" t="e">
        <f>VLOOKUP(A29,[2]Sheet1!A:K,14,0)</f>
        <v>#REF!</v>
      </c>
      <c r="I29" s="14" t="e">
        <f>VLOOKUP(A29,[2]Sheet1!A:K,19,0)</f>
        <v>#REF!</v>
      </c>
      <c r="J29" s="14" t="e">
        <f>VLOOKUP(A29,[2]Sheet1!A:K,24,0)</f>
        <v>#REF!</v>
      </c>
      <c r="K29" s="14" t="e">
        <f>VLOOKUP(A29,[2]Sheet1!A:K,29,0)</f>
        <v>#REF!</v>
      </c>
      <c r="L29" s="14" t="e">
        <f>VLOOKUP(A29,[2]Sheet1!A:K,34,0)</f>
        <v>#REF!</v>
      </c>
      <c r="M29" s="14" t="e">
        <f>VLOOKUP(A29,[2]Sheet1!A:K,39,0)</f>
        <v>#REF!</v>
      </c>
      <c r="N29" s="14" t="e">
        <f>VLOOKUP(A29,[2]Sheet1!A:K,44,0)</f>
        <v>#REF!</v>
      </c>
      <c r="O29" s="14" t="e">
        <f>VLOOKUP(A29,[2]Sheet1!A:K,49,0)</f>
        <v>#REF!</v>
      </c>
      <c r="P29" s="14" t="e">
        <f>VLOOKUP(A29,[2]Sheet1!A:K,54,0)</f>
        <v>#REF!</v>
      </c>
      <c r="Q29" s="14" t="e">
        <f>VLOOKUP(A29,[2]Sheet1!A:K,59,0)</f>
        <v>#REF!</v>
      </c>
      <c r="R29" s="14" t="e">
        <f>VLOOKUP(A29,[2]Sheet1!A:K,64,0)</f>
        <v>#REF!</v>
      </c>
      <c r="S29" s="14" t="e">
        <f>VLOOKUP(A29,[2]Sheet1!A:K,69,0)</f>
        <v>#REF!</v>
      </c>
    </row>
    <row r="30" spans="1:19" ht="15.75" x14ac:dyDescent="0.2">
      <c r="A30" s="9">
        <v>10249</v>
      </c>
      <c r="B30" s="17"/>
      <c r="C30" s="10" t="s">
        <v>489</v>
      </c>
      <c r="D30" s="10" t="s">
        <v>490</v>
      </c>
      <c r="E30" s="10" t="s">
        <v>490</v>
      </c>
      <c r="F30" s="9">
        <v>21</v>
      </c>
      <c r="G30" s="9"/>
      <c r="H30" s="11" t="e">
        <f>VLOOKUP(A30,[2]Sheet1!A:K,14,0)</f>
        <v>#REF!</v>
      </c>
      <c r="I30" s="11" t="e">
        <f>VLOOKUP(A30,[2]Sheet1!A:K,19,0)</f>
        <v>#REF!</v>
      </c>
      <c r="J30" s="11" t="e">
        <f>VLOOKUP(A30,[2]Sheet1!A:K,24,0)</f>
        <v>#REF!</v>
      </c>
      <c r="K30" s="11" t="e">
        <f>VLOOKUP(A30,[2]Sheet1!A:K,29,0)</f>
        <v>#REF!</v>
      </c>
      <c r="L30" s="11" t="e">
        <f>VLOOKUP(A30,[2]Sheet1!A:K,34,0)</f>
        <v>#REF!</v>
      </c>
      <c r="M30" s="11" t="e">
        <f>VLOOKUP(A30,[2]Sheet1!A:K,39,0)</f>
        <v>#REF!</v>
      </c>
      <c r="N30" s="11" t="e">
        <f>VLOOKUP(A30,[2]Sheet1!A:K,44,0)</f>
        <v>#REF!</v>
      </c>
      <c r="O30" s="11" t="e">
        <f>VLOOKUP(A30,[2]Sheet1!A:K,49,0)</f>
        <v>#REF!</v>
      </c>
      <c r="P30" s="11" t="e">
        <f>VLOOKUP(A30,[2]Sheet1!A:K,54,0)</f>
        <v>#REF!</v>
      </c>
      <c r="Q30" s="11" t="e">
        <f>VLOOKUP(A30,[2]Sheet1!A:K,59,0)</f>
        <v>#REF!</v>
      </c>
      <c r="R30" s="11" t="e">
        <f>VLOOKUP(A30,[2]Sheet1!A:K,64,0)</f>
        <v>#REF!</v>
      </c>
      <c r="S30" s="11" t="e">
        <f>VLOOKUP(A30,[2]Sheet1!A:K,69,0)</f>
        <v>#REF!</v>
      </c>
    </row>
    <row r="31" spans="1:19" ht="15.75" x14ac:dyDescent="0.25">
      <c r="A31" s="12">
        <v>10139</v>
      </c>
      <c r="B31" s="17">
        <v>10101016201</v>
      </c>
      <c r="C31" s="13" t="s">
        <v>491</v>
      </c>
      <c r="D31" s="13" t="str">
        <f>VLOOKUP(B31,Customers!$A$1:$D$58,3,FALSE)</f>
        <v>الآعمال المدنية المشروع المشترك</v>
      </c>
      <c r="E31" s="13" t="s">
        <v>492</v>
      </c>
      <c r="F31" s="12">
        <v>45</v>
      </c>
      <c r="G31" s="12" t="s">
        <v>443</v>
      </c>
      <c r="H31" s="14" t="e">
        <f>VLOOKUP(A31,[2]Sheet1!A:K,14,0)</f>
        <v>#REF!</v>
      </c>
      <c r="I31" s="14" t="e">
        <f>VLOOKUP(A31,[2]Sheet1!A:K,19,0)</f>
        <v>#REF!</v>
      </c>
      <c r="J31" s="14" t="e">
        <f>VLOOKUP(A31,[2]Sheet1!A:K,24,0)</f>
        <v>#REF!</v>
      </c>
      <c r="K31" s="14" t="e">
        <f>VLOOKUP(A31,[2]Sheet1!A:K,29,0)</f>
        <v>#REF!</v>
      </c>
      <c r="L31" s="14" t="e">
        <f>VLOOKUP(A31,[2]Sheet1!A:K,34,0)</f>
        <v>#REF!</v>
      </c>
      <c r="M31" s="14" t="e">
        <f>VLOOKUP(A31,[2]Sheet1!A:K,39,0)</f>
        <v>#REF!</v>
      </c>
      <c r="N31" s="14" t="e">
        <f>VLOOKUP(A31,[2]Sheet1!A:K,44,0)</f>
        <v>#REF!</v>
      </c>
      <c r="O31" s="14" t="e">
        <f>VLOOKUP(A31,[2]Sheet1!A:K,49,0)</f>
        <v>#REF!</v>
      </c>
      <c r="P31" s="14" t="e">
        <f>VLOOKUP(A31,[2]Sheet1!A:K,54,0)</f>
        <v>#REF!</v>
      </c>
      <c r="Q31" s="14" t="e">
        <f>VLOOKUP(A31,[2]Sheet1!A:K,59,0)</f>
        <v>#REF!</v>
      </c>
      <c r="R31" s="14" t="e">
        <f>VLOOKUP(A31,[2]Sheet1!A:K,64,0)</f>
        <v>#REF!</v>
      </c>
      <c r="S31" s="14" t="e">
        <f>VLOOKUP(A31,[2]Sheet1!A:K,69,0)</f>
        <v>#REF!</v>
      </c>
    </row>
    <row r="32" spans="1:19" ht="15.75" x14ac:dyDescent="0.2">
      <c r="A32" s="9">
        <v>10190</v>
      </c>
      <c r="B32" s="17">
        <v>10101018901</v>
      </c>
      <c r="C32" s="10" t="s">
        <v>493</v>
      </c>
      <c r="D32" s="10" t="str">
        <f>VLOOKUP(B32,Customers!$A$1:$D$58,3,FALSE)</f>
        <v xml:space="preserve"> شركة بايتور السعودية العربية للانشاءات</v>
      </c>
      <c r="E32" s="10" t="s">
        <v>494</v>
      </c>
      <c r="F32" s="9">
        <v>30</v>
      </c>
      <c r="G32" s="9" t="s">
        <v>443</v>
      </c>
      <c r="H32" s="11" t="e">
        <f>VLOOKUP(A32,[2]Sheet1!A:K,14,0)</f>
        <v>#REF!</v>
      </c>
      <c r="I32" s="11" t="e">
        <f>VLOOKUP(A32,[2]Sheet1!A:K,19,0)</f>
        <v>#REF!</v>
      </c>
      <c r="J32" s="11" t="e">
        <f>VLOOKUP(A32,[2]Sheet1!A:K,24,0)</f>
        <v>#REF!</v>
      </c>
      <c r="K32" s="11" t="e">
        <f>VLOOKUP(A32,[2]Sheet1!A:K,29,0)</f>
        <v>#REF!</v>
      </c>
      <c r="L32" s="11" t="e">
        <f>VLOOKUP(A32,[2]Sheet1!A:K,34,0)</f>
        <v>#REF!</v>
      </c>
      <c r="M32" s="11" t="e">
        <f>VLOOKUP(A32,[2]Sheet1!A:K,39,0)</f>
        <v>#REF!</v>
      </c>
      <c r="N32" s="11" t="e">
        <f>VLOOKUP(A32,[2]Sheet1!A:K,44,0)</f>
        <v>#REF!</v>
      </c>
      <c r="O32" s="11" t="e">
        <f>VLOOKUP(A32,[2]Sheet1!A:K,49,0)</f>
        <v>#REF!</v>
      </c>
      <c r="P32" s="11" t="e">
        <f>VLOOKUP(A32,[2]Sheet1!A:K,54,0)</f>
        <v>#REF!</v>
      </c>
      <c r="Q32" s="11" t="e">
        <f>VLOOKUP(A32,[2]Sheet1!A:K,59,0)</f>
        <v>#REF!</v>
      </c>
      <c r="R32" s="11" t="e">
        <f>VLOOKUP(A32,[2]Sheet1!A:K,64,0)</f>
        <v>#REF!</v>
      </c>
      <c r="S32" s="11" t="e">
        <f>VLOOKUP(A32,[2]Sheet1!A:K,69,0)</f>
        <v>#REF!</v>
      </c>
    </row>
    <row r="33" spans="1:19" ht="15.75" x14ac:dyDescent="0.25">
      <c r="A33" s="12">
        <v>10097</v>
      </c>
      <c r="B33" s="17">
        <v>10101013701</v>
      </c>
      <c r="C33" s="13" t="s">
        <v>495</v>
      </c>
      <c r="D33" s="13" t="str">
        <f>VLOOKUP(B33,Customers!$A$1:$D$58,3,FALSE)</f>
        <v>شركة السيف مهندسون ومقاولون</v>
      </c>
      <c r="E33" s="13" t="s">
        <v>496</v>
      </c>
      <c r="F33" s="12">
        <v>90</v>
      </c>
      <c r="G33" s="12" t="s">
        <v>440</v>
      </c>
      <c r="H33" s="14" t="e">
        <f>VLOOKUP(A33,[2]Sheet1!A:K,14,0)</f>
        <v>#REF!</v>
      </c>
      <c r="I33" s="14" t="e">
        <f>VLOOKUP(A33,[2]Sheet1!A:K,19,0)</f>
        <v>#REF!</v>
      </c>
      <c r="J33" s="14" t="e">
        <f>VLOOKUP(A33,[2]Sheet1!A:K,24,0)</f>
        <v>#REF!</v>
      </c>
      <c r="K33" s="14" t="e">
        <f>VLOOKUP(A33,[2]Sheet1!A:K,29,0)</f>
        <v>#REF!</v>
      </c>
      <c r="L33" s="14" t="e">
        <f>VLOOKUP(A33,[2]Sheet1!A:K,34,0)</f>
        <v>#REF!</v>
      </c>
      <c r="M33" s="14" t="e">
        <f>VLOOKUP(A33,[2]Sheet1!A:K,39,0)</f>
        <v>#REF!</v>
      </c>
      <c r="N33" s="14" t="e">
        <f>VLOOKUP(A33,[2]Sheet1!A:K,44,0)</f>
        <v>#REF!</v>
      </c>
      <c r="O33" s="14" t="e">
        <f>VLOOKUP(A33,[2]Sheet1!A:K,49,0)</f>
        <v>#REF!</v>
      </c>
      <c r="P33" s="14" t="e">
        <f>VLOOKUP(A33,[2]Sheet1!A:K,54,0)</f>
        <v>#REF!</v>
      </c>
      <c r="Q33" s="14" t="e">
        <f>VLOOKUP(A33,[2]Sheet1!A:K,59,0)</f>
        <v>#REF!</v>
      </c>
      <c r="R33" s="14" t="e">
        <f>VLOOKUP(A33,[2]Sheet1!A:K,64,0)</f>
        <v>#REF!</v>
      </c>
      <c r="S33" s="14" t="e">
        <f>VLOOKUP(A33,[2]Sheet1!A:K,69,0)</f>
        <v>#REF!</v>
      </c>
    </row>
    <row r="34" spans="1:19" ht="15.75" x14ac:dyDescent="0.2">
      <c r="A34" s="9">
        <v>10171</v>
      </c>
      <c r="B34" s="17">
        <v>10101018601</v>
      </c>
      <c r="C34" s="10" t="s">
        <v>497</v>
      </c>
      <c r="D34" s="10" t="str">
        <f>VLOOKUP(B34,Customers!$A$1:$D$58,3,FALSE)</f>
        <v>شركة الفوزان للتجارة و المقاولات العامة</v>
      </c>
      <c r="E34" s="10" t="s">
        <v>498</v>
      </c>
      <c r="F34" s="9">
        <v>30</v>
      </c>
      <c r="G34" s="9"/>
      <c r="H34" s="11" t="e">
        <f>VLOOKUP(A34,[2]Sheet1!A:K,14,0)</f>
        <v>#REF!</v>
      </c>
      <c r="I34" s="11" t="e">
        <f>VLOOKUP(A34,[2]Sheet1!A:K,19,0)</f>
        <v>#REF!</v>
      </c>
      <c r="J34" s="11" t="e">
        <f>VLOOKUP(A34,[2]Sheet1!A:K,24,0)</f>
        <v>#REF!</v>
      </c>
      <c r="K34" s="11" t="e">
        <f>VLOOKUP(A34,[2]Sheet1!A:K,29,0)</f>
        <v>#REF!</v>
      </c>
      <c r="L34" s="11" t="e">
        <f>VLOOKUP(A34,[2]Sheet1!A:K,34,0)</f>
        <v>#REF!</v>
      </c>
      <c r="M34" s="11" t="e">
        <f>VLOOKUP(A34,[2]Sheet1!A:K,39,0)</f>
        <v>#REF!</v>
      </c>
      <c r="N34" s="11" t="e">
        <f>VLOOKUP(A34,[2]Sheet1!A:K,44,0)</f>
        <v>#REF!</v>
      </c>
      <c r="O34" s="11" t="e">
        <f>VLOOKUP(A34,[2]Sheet1!A:K,49,0)</f>
        <v>#REF!</v>
      </c>
      <c r="P34" s="11" t="e">
        <f>VLOOKUP(A34,[2]Sheet1!A:K,54,0)</f>
        <v>#REF!</v>
      </c>
      <c r="Q34" s="11" t="e">
        <f>VLOOKUP(A34,[2]Sheet1!A:K,59,0)</f>
        <v>#REF!</v>
      </c>
      <c r="R34" s="11" t="e">
        <f>VLOOKUP(A34,[2]Sheet1!A:K,64,0)</f>
        <v>#REF!</v>
      </c>
      <c r="S34" s="11" t="e">
        <f>VLOOKUP(A34,[2]Sheet1!A:K,69,0)</f>
        <v>#REF!</v>
      </c>
    </row>
    <row r="35" spans="1:19" ht="15.75" x14ac:dyDescent="0.25">
      <c r="A35" s="12">
        <v>10233</v>
      </c>
      <c r="B35" s="17">
        <v>10101028001</v>
      </c>
      <c r="C35" s="13" t="s">
        <v>499</v>
      </c>
      <c r="D35" s="13" t="str">
        <f>VLOOKUP(B35,Customers!$A$1:$D$58,3,FALSE)</f>
        <v>شركة وسائل التعمير للمقاولات</v>
      </c>
      <c r="E35" s="13" t="s">
        <v>500</v>
      </c>
      <c r="F35" s="12">
        <v>15</v>
      </c>
      <c r="G35" s="12" t="s">
        <v>443</v>
      </c>
      <c r="H35" s="14" t="e">
        <f>VLOOKUP(A35,[2]Sheet1!A:K,14,0)</f>
        <v>#REF!</v>
      </c>
      <c r="I35" s="14" t="e">
        <f>VLOOKUP(A35,[2]Sheet1!A:K,19,0)</f>
        <v>#REF!</v>
      </c>
      <c r="J35" s="14" t="e">
        <f>VLOOKUP(A35,[2]Sheet1!A:K,24,0)</f>
        <v>#REF!</v>
      </c>
      <c r="K35" s="14" t="e">
        <f>VLOOKUP(A35,[2]Sheet1!A:K,29,0)</f>
        <v>#REF!</v>
      </c>
      <c r="L35" s="14" t="e">
        <f>VLOOKUP(A35,[2]Sheet1!A:K,34,0)</f>
        <v>#REF!</v>
      </c>
      <c r="M35" s="14" t="e">
        <f>VLOOKUP(A35,[2]Sheet1!A:K,39,0)</f>
        <v>#REF!</v>
      </c>
      <c r="N35" s="14" t="e">
        <f>VLOOKUP(A35,[2]Sheet1!A:K,44,0)</f>
        <v>#REF!</v>
      </c>
      <c r="O35" s="14" t="e">
        <f>VLOOKUP(A35,[2]Sheet1!A:K,49,0)</f>
        <v>#REF!</v>
      </c>
      <c r="P35" s="14" t="e">
        <f>VLOOKUP(A35,[2]Sheet1!A:K,54,0)</f>
        <v>#REF!</v>
      </c>
      <c r="Q35" s="14" t="e">
        <f>VLOOKUP(A35,[2]Sheet1!A:K,59,0)</f>
        <v>#REF!</v>
      </c>
      <c r="R35" s="14" t="e">
        <f>VLOOKUP(A35,[2]Sheet1!A:K,64,0)</f>
        <v>#REF!</v>
      </c>
      <c r="S35" s="14" t="e">
        <f>VLOOKUP(A35,[2]Sheet1!A:K,69,0)</f>
        <v>#REF!</v>
      </c>
    </row>
    <row r="36" spans="1:19" ht="15.75" x14ac:dyDescent="0.2">
      <c r="A36" s="9">
        <v>10222</v>
      </c>
      <c r="B36" s="17">
        <v>10101017801</v>
      </c>
      <c r="C36" s="10" t="s">
        <v>501</v>
      </c>
      <c r="D36" s="10" t="str">
        <f>VLOOKUP(B36,Customers!$A$1:$D$58,3,FALSE)</f>
        <v xml:space="preserve"> شركة المواطن الدولية </v>
      </c>
      <c r="E36" s="10" t="s">
        <v>502</v>
      </c>
      <c r="F36" s="9">
        <v>15</v>
      </c>
      <c r="G36" s="9" t="s">
        <v>443</v>
      </c>
      <c r="H36" s="11" t="e">
        <f>VLOOKUP(A36,[2]Sheet1!A:K,14,0)</f>
        <v>#REF!</v>
      </c>
      <c r="I36" s="11" t="e">
        <f>VLOOKUP(A36,[2]Sheet1!A:K,19,0)</f>
        <v>#REF!</v>
      </c>
      <c r="J36" s="11" t="e">
        <f>VLOOKUP(A36,[2]Sheet1!A:K,24,0)</f>
        <v>#REF!</v>
      </c>
      <c r="K36" s="11" t="e">
        <f>VLOOKUP(A36,[2]Sheet1!A:K,29,0)</f>
        <v>#REF!</v>
      </c>
      <c r="L36" s="11" t="e">
        <f>VLOOKUP(A36,[2]Sheet1!A:K,34,0)</f>
        <v>#REF!</v>
      </c>
      <c r="M36" s="11" t="e">
        <f>VLOOKUP(A36,[2]Sheet1!A:K,39,0)</f>
        <v>#REF!</v>
      </c>
      <c r="N36" s="11" t="e">
        <f>VLOOKUP(A36,[2]Sheet1!A:K,44,0)</f>
        <v>#REF!</v>
      </c>
      <c r="O36" s="11" t="e">
        <f>VLOOKUP(A36,[2]Sheet1!A:K,49,0)</f>
        <v>#REF!</v>
      </c>
      <c r="P36" s="11" t="e">
        <f>VLOOKUP(A36,[2]Sheet1!A:K,54,0)</f>
        <v>#REF!</v>
      </c>
      <c r="Q36" s="11" t="e">
        <f>VLOOKUP(A36,[2]Sheet1!A:K,59,0)</f>
        <v>#REF!</v>
      </c>
      <c r="R36" s="11" t="e">
        <f>VLOOKUP(A36,[2]Sheet1!A:K,64,0)</f>
        <v>#REF!</v>
      </c>
      <c r="S36" s="11" t="e">
        <f>VLOOKUP(A36,[2]Sheet1!A:K,69,0)</f>
        <v>#REF!</v>
      </c>
    </row>
    <row r="37" spans="1:19" ht="15.75" x14ac:dyDescent="0.25">
      <c r="A37" s="12">
        <v>10230</v>
      </c>
      <c r="B37" s="17">
        <v>10101018101</v>
      </c>
      <c r="C37" s="13" t="s">
        <v>503</v>
      </c>
      <c r="D37" s="13" t="str">
        <f>VLOOKUP(B37,Customers!$A$1:$D$58,3,FALSE)</f>
        <v>شركة التعفف للأعمال الكهربائية</v>
      </c>
      <c r="E37" s="13" t="s">
        <v>504</v>
      </c>
      <c r="F37" s="12"/>
      <c r="G37" s="12"/>
      <c r="H37" s="14" t="e">
        <f>VLOOKUP(A37,[2]Sheet1!A:K,14,0)</f>
        <v>#REF!</v>
      </c>
      <c r="I37" s="14" t="e">
        <f>VLOOKUP(A37,[2]Sheet1!A:K,19,0)</f>
        <v>#REF!</v>
      </c>
      <c r="J37" s="14" t="e">
        <f>VLOOKUP(A37,[2]Sheet1!A:K,24,0)</f>
        <v>#REF!</v>
      </c>
      <c r="K37" s="14" t="e">
        <f>VLOOKUP(A37,[2]Sheet1!A:K,29,0)</f>
        <v>#REF!</v>
      </c>
      <c r="L37" s="14" t="e">
        <f>VLOOKUP(A37,[2]Sheet1!A:K,34,0)</f>
        <v>#REF!</v>
      </c>
      <c r="M37" s="14" t="e">
        <f>VLOOKUP(A37,[2]Sheet1!A:K,39,0)</f>
        <v>#REF!</v>
      </c>
      <c r="N37" s="14" t="e">
        <f>VLOOKUP(A37,[2]Sheet1!A:K,44,0)</f>
        <v>#REF!</v>
      </c>
      <c r="O37" s="14" t="e">
        <f>VLOOKUP(A37,[2]Sheet1!A:K,49,0)</f>
        <v>#REF!</v>
      </c>
      <c r="P37" s="14" t="e">
        <f>VLOOKUP(A37,[2]Sheet1!A:K,54,0)</f>
        <v>#REF!</v>
      </c>
      <c r="Q37" s="14" t="e">
        <f>VLOOKUP(A37,[2]Sheet1!A:K,59,0)</f>
        <v>#REF!</v>
      </c>
      <c r="R37" s="14" t="e">
        <f>VLOOKUP(A37,[2]Sheet1!A:K,64,0)</f>
        <v>#REF!</v>
      </c>
      <c r="S37" s="14" t="e">
        <f>VLOOKUP(A37,[2]Sheet1!A:K,69,0)</f>
        <v>#REF!</v>
      </c>
    </row>
    <row r="38" spans="1:19" ht="15.75" x14ac:dyDescent="0.2">
      <c r="A38" s="19">
        <v>10997</v>
      </c>
      <c r="B38" s="17"/>
      <c r="C38" s="10" t="s">
        <v>528</v>
      </c>
      <c r="D38" s="10" t="s">
        <v>529</v>
      </c>
      <c r="E38" s="10" t="s">
        <v>505</v>
      </c>
      <c r="F38" s="9"/>
      <c r="G38" s="9"/>
      <c r="H38" s="11" t="e">
        <f>VLOOKUP(A38,[2]Sheet1!A:K,14,0)</f>
        <v>#N/A</v>
      </c>
      <c r="I38" s="11" t="e">
        <f>VLOOKUP(A38,[2]Sheet1!A:K,19,0)</f>
        <v>#N/A</v>
      </c>
      <c r="J38" s="11" t="e">
        <f>VLOOKUP(A38,[2]Sheet1!A:K,24,0)</f>
        <v>#N/A</v>
      </c>
      <c r="K38" s="11" t="e">
        <f>VLOOKUP(A38,[2]Sheet1!A:K,29,0)</f>
        <v>#N/A</v>
      </c>
      <c r="L38" s="11" t="e">
        <f>VLOOKUP(A38,[2]Sheet1!A:K,34,0)</f>
        <v>#N/A</v>
      </c>
      <c r="M38" s="11" t="e">
        <f>VLOOKUP(A38,[2]Sheet1!A:K,39,0)</f>
        <v>#N/A</v>
      </c>
      <c r="N38" s="11" t="e">
        <f>VLOOKUP(A38,[2]Sheet1!A:K,44,0)</f>
        <v>#N/A</v>
      </c>
      <c r="O38" s="11" t="e">
        <f>VLOOKUP(A38,[2]Sheet1!A:K,49,0)</f>
        <v>#N/A</v>
      </c>
      <c r="P38" s="11" t="e">
        <f>VLOOKUP(A38,[2]Sheet1!A:K,54,0)</f>
        <v>#N/A</v>
      </c>
      <c r="Q38" s="11" t="e">
        <f>VLOOKUP(A38,[2]Sheet1!A:K,59,0)</f>
        <v>#N/A</v>
      </c>
      <c r="R38" s="11" t="e">
        <f>VLOOKUP(A38,[2]Sheet1!A:K,64,0)</f>
        <v>#N/A</v>
      </c>
      <c r="S38" s="11" t="e">
        <f>VLOOKUP(A38,[2]Sheet1!A:K,69,0)</f>
        <v>#N/A</v>
      </c>
    </row>
    <row r="39" spans="1:19" ht="15.75" x14ac:dyDescent="0.25">
      <c r="A39" s="12">
        <v>10179</v>
      </c>
      <c r="B39" s="17">
        <v>10101014401</v>
      </c>
      <c r="C39" s="13" t="s">
        <v>506</v>
      </c>
      <c r="D39" s="13" t="str">
        <f>VLOOKUP(B39,Customers!$A$1:$D$58,3,FALSE)</f>
        <v>شركة مجموعة الحقيط</v>
      </c>
      <c r="E39" s="13" t="s">
        <v>507</v>
      </c>
      <c r="F39" s="12"/>
      <c r="G39" s="12"/>
      <c r="H39" s="14" t="e">
        <f>VLOOKUP(A39,[2]Sheet1!A:K,14,0)</f>
        <v>#REF!</v>
      </c>
      <c r="I39" s="14" t="e">
        <f>VLOOKUP(A39,[2]Sheet1!A:K,19,0)</f>
        <v>#REF!</v>
      </c>
      <c r="J39" s="14" t="e">
        <f>VLOOKUP(A39,[2]Sheet1!A:K,24,0)</f>
        <v>#REF!</v>
      </c>
      <c r="K39" s="14" t="e">
        <f>VLOOKUP(A39,[2]Sheet1!A:K,29,0)</f>
        <v>#REF!</v>
      </c>
      <c r="L39" s="14" t="e">
        <f>VLOOKUP(A39,[2]Sheet1!A:K,34,0)</f>
        <v>#REF!</v>
      </c>
      <c r="M39" s="14" t="e">
        <f>VLOOKUP(A39,[2]Sheet1!A:K,39,0)</f>
        <v>#REF!</v>
      </c>
      <c r="N39" s="14" t="e">
        <f>VLOOKUP(A39,[2]Sheet1!A:K,44,0)</f>
        <v>#REF!</v>
      </c>
      <c r="O39" s="14" t="e">
        <f>VLOOKUP(A39,[2]Sheet1!A:K,49,0)</f>
        <v>#REF!</v>
      </c>
      <c r="P39" s="14" t="e">
        <f>VLOOKUP(A39,[2]Sheet1!A:K,54,0)</f>
        <v>#REF!</v>
      </c>
      <c r="Q39" s="14" t="e">
        <f>VLOOKUP(A39,[2]Sheet1!A:K,59,0)</f>
        <v>#REF!</v>
      </c>
      <c r="R39" s="14" t="e">
        <f>VLOOKUP(A39,[2]Sheet1!A:K,64,0)</f>
        <v>#REF!</v>
      </c>
      <c r="S39" s="14" t="e">
        <f>VLOOKUP(A39,[2]Sheet1!A:K,69,0)</f>
        <v>#REF!</v>
      </c>
    </row>
    <row r="40" spans="1:19" ht="15.75" x14ac:dyDescent="0.2">
      <c r="A40" s="9">
        <v>10183</v>
      </c>
      <c r="B40" s="17">
        <v>10101018801</v>
      </c>
      <c r="C40" s="10" t="s">
        <v>508</v>
      </c>
      <c r="D40" s="10" t="str">
        <f>VLOOKUP(B40,Customers!$A$1:$D$58,3,FALSE)</f>
        <v xml:space="preserve"> شركة الكفاح للمقاولات العامة</v>
      </c>
      <c r="E40" s="10" t="s">
        <v>509</v>
      </c>
      <c r="F40" s="9"/>
      <c r="G40" s="9"/>
      <c r="H40" s="11" t="e">
        <f>VLOOKUP(A40,[2]Sheet1!A:K,14,0)</f>
        <v>#REF!</v>
      </c>
      <c r="I40" s="11" t="e">
        <f>VLOOKUP(A40,[2]Sheet1!A:K,19,0)</f>
        <v>#REF!</v>
      </c>
      <c r="J40" s="11" t="e">
        <f>VLOOKUP(A40,[2]Sheet1!A:K,24,0)</f>
        <v>#REF!</v>
      </c>
      <c r="K40" s="11" t="e">
        <f>VLOOKUP(A40,[2]Sheet1!A:K,29,0)</f>
        <v>#REF!</v>
      </c>
      <c r="L40" s="11" t="e">
        <f>VLOOKUP(A40,[2]Sheet1!A:K,34,0)</f>
        <v>#REF!</v>
      </c>
      <c r="M40" s="11" t="e">
        <f>VLOOKUP(A40,[2]Sheet1!A:K,39,0)</f>
        <v>#REF!</v>
      </c>
      <c r="N40" s="11" t="e">
        <f>VLOOKUP(A40,[2]Sheet1!A:K,44,0)</f>
        <v>#REF!</v>
      </c>
      <c r="O40" s="11" t="e">
        <f>VLOOKUP(A40,[2]Sheet1!A:K,49,0)</f>
        <v>#REF!</v>
      </c>
      <c r="P40" s="11" t="e">
        <f>VLOOKUP(A40,[2]Sheet1!A:K,54,0)</f>
        <v>#REF!</v>
      </c>
      <c r="Q40" s="11" t="e">
        <f>VLOOKUP(A40,[2]Sheet1!A:K,59,0)</f>
        <v>#REF!</v>
      </c>
      <c r="R40" s="11" t="e">
        <f>VLOOKUP(A40,[2]Sheet1!A:K,64,0)</f>
        <v>#REF!</v>
      </c>
      <c r="S40" s="11" t="e">
        <f>VLOOKUP(A40,[2]Sheet1!A:K,69,0)</f>
        <v>#REF!</v>
      </c>
    </row>
    <row r="41" spans="1:19" ht="15.75" x14ac:dyDescent="0.25">
      <c r="A41" s="12">
        <v>10156</v>
      </c>
      <c r="B41" s="17">
        <v>10101018701</v>
      </c>
      <c r="C41" s="13" t="s">
        <v>510</v>
      </c>
      <c r="D41" s="13" t="str">
        <f>VLOOKUP(B41,Customers!$A$1:$D$58,3,FALSE)</f>
        <v>شركة رضايات المحدودة - قسم الانشاءات والصيانة</v>
      </c>
      <c r="E41" s="13" t="s">
        <v>511</v>
      </c>
      <c r="F41" s="12"/>
      <c r="G41" s="12"/>
      <c r="H41" s="14" t="e">
        <f>VLOOKUP(A41,[2]Sheet1!A:K,14,0)</f>
        <v>#REF!</v>
      </c>
      <c r="I41" s="14" t="e">
        <f>VLOOKUP(A41,[2]Sheet1!A:K,19,0)</f>
        <v>#REF!</v>
      </c>
      <c r="J41" s="14" t="e">
        <f>VLOOKUP(A41,[2]Sheet1!A:K,24,0)</f>
        <v>#REF!</v>
      </c>
      <c r="K41" s="14" t="e">
        <f>VLOOKUP(A41,[2]Sheet1!A:K,29,0)</f>
        <v>#REF!</v>
      </c>
      <c r="L41" s="14" t="e">
        <f>VLOOKUP(A41,[2]Sheet1!A:K,34,0)</f>
        <v>#REF!</v>
      </c>
      <c r="M41" s="14" t="e">
        <f>VLOOKUP(A41,[2]Sheet1!A:K,39,0)</f>
        <v>#REF!</v>
      </c>
      <c r="N41" s="14" t="e">
        <f>VLOOKUP(A41,[2]Sheet1!A:K,44,0)</f>
        <v>#REF!</v>
      </c>
      <c r="O41" s="14" t="e">
        <f>VLOOKUP(A41,[2]Sheet1!A:K,49,0)</f>
        <v>#REF!</v>
      </c>
      <c r="P41" s="14" t="e">
        <f>VLOOKUP(A41,[2]Sheet1!A:K,54,0)</f>
        <v>#REF!</v>
      </c>
      <c r="Q41" s="14" t="e">
        <f>VLOOKUP(A41,[2]Sheet1!A:K,59,0)</f>
        <v>#REF!</v>
      </c>
      <c r="R41" s="14" t="e">
        <f>VLOOKUP(A41,[2]Sheet1!A:K,64,0)</f>
        <v>#REF!</v>
      </c>
      <c r="S41" s="14" t="e">
        <f>VLOOKUP(A41,[2]Sheet1!A:K,69,0)</f>
        <v>#REF!</v>
      </c>
    </row>
    <row r="42" spans="1:19" ht="15.75" x14ac:dyDescent="0.2">
      <c r="A42" s="9">
        <v>10147</v>
      </c>
      <c r="B42" s="17">
        <v>10101011903</v>
      </c>
      <c r="C42" s="10" t="s">
        <v>512</v>
      </c>
      <c r="D42" s="10" t="str">
        <f>VLOOKUP(B42,Customers!$A$1:$D$58,3,FALSE)</f>
        <v>شركة ازميل للمقاولات العامة</v>
      </c>
      <c r="E42" s="10" t="s">
        <v>513</v>
      </c>
      <c r="F42" s="9">
        <v>30</v>
      </c>
      <c r="G42" s="9" t="s">
        <v>443</v>
      </c>
      <c r="H42" s="11" t="e">
        <f>VLOOKUP(A42,[2]Sheet1!A:K,14,0)</f>
        <v>#REF!</v>
      </c>
      <c r="I42" s="11" t="e">
        <f>VLOOKUP(A42,[2]Sheet1!A:K,19,0)</f>
        <v>#REF!</v>
      </c>
      <c r="J42" s="11" t="e">
        <f>VLOOKUP(A42,[2]Sheet1!A:K,24,0)</f>
        <v>#REF!</v>
      </c>
      <c r="K42" s="11" t="e">
        <f>VLOOKUP(A42,[2]Sheet1!A:K,29,0)</f>
        <v>#REF!</v>
      </c>
      <c r="L42" s="11" t="e">
        <f>VLOOKUP(A42,[2]Sheet1!A:K,34,0)</f>
        <v>#REF!</v>
      </c>
      <c r="M42" s="11" t="e">
        <f>VLOOKUP(A42,[2]Sheet1!A:K,39,0)</f>
        <v>#REF!</v>
      </c>
      <c r="N42" s="11" t="e">
        <f>VLOOKUP(A42,[2]Sheet1!A:K,44,0)</f>
        <v>#REF!</v>
      </c>
      <c r="O42" s="11" t="e">
        <f>VLOOKUP(A42,[2]Sheet1!A:K,49,0)</f>
        <v>#REF!</v>
      </c>
      <c r="P42" s="11" t="e">
        <f>VLOOKUP(A42,[2]Sheet1!A:K,54,0)</f>
        <v>#REF!</v>
      </c>
      <c r="Q42" s="11" t="e">
        <f>VLOOKUP(A42,[2]Sheet1!A:K,59,0)</f>
        <v>#REF!</v>
      </c>
      <c r="R42" s="11" t="e">
        <f>VLOOKUP(A42,[2]Sheet1!A:K,64,0)</f>
        <v>#REF!</v>
      </c>
      <c r="S42" s="11" t="e">
        <f>VLOOKUP(A42,[2]Sheet1!A:K,69,0)</f>
        <v>#REF!</v>
      </c>
    </row>
    <row r="43" spans="1:19" ht="15.75" x14ac:dyDescent="0.25">
      <c r="A43" s="12">
        <v>10168</v>
      </c>
      <c r="B43" s="17">
        <v>10101018001</v>
      </c>
      <c r="C43" s="13" t="s">
        <v>514</v>
      </c>
      <c r="D43" s="13" t="str">
        <f>VLOOKUP(B43,Customers!$A$1:$D$58,3,FALSE)</f>
        <v>شركة الخنينى العالمية</v>
      </c>
      <c r="E43" s="13" t="s">
        <v>515</v>
      </c>
      <c r="F43" s="12"/>
      <c r="G43" s="12"/>
      <c r="H43" s="14" t="e">
        <f>VLOOKUP(A43,[2]Sheet1!A:K,14,0)</f>
        <v>#REF!</v>
      </c>
      <c r="I43" s="14" t="e">
        <f>VLOOKUP(A43,[2]Sheet1!A:K,19,0)</f>
        <v>#REF!</v>
      </c>
      <c r="J43" s="14" t="e">
        <f>VLOOKUP(A43,[2]Sheet1!A:K,24,0)</f>
        <v>#REF!</v>
      </c>
      <c r="K43" s="14" t="e">
        <f>VLOOKUP(A43,[2]Sheet1!A:K,29,0)</f>
        <v>#REF!</v>
      </c>
      <c r="L43" s="14" t="e">
        <f>VLOOKUP(A43,[2]Sheet1!A:K,34,0)</f>
        <v>#REF!</v>
      </c>
      <c r="M43" s="14" t="e">
        <f>VLOOKUP(A43,[2]Sheet1!A:K,39,0)</f>
        <v>#REF!</v>
      </c>
      <c r="N43" s="14" t="e">
        <f>VLOOKUP(A43,[2]Sheet1!A:K,44,0)</f>
        <v>#REF!</v>
      </c>
      <c r="O43" s="14" t="e">
        <f>VLOOKUP(A43,[2]Sheet1!A:K,49,0)</f>
        <v>#REF!</v>
      </c>
      <c r="P43" s="14" t="e">
        <f>VLOOKUP(A43,[2]Sheet1!A:K,54,0)</f>
        <v>#REF!</v>
      </c>
      <c r="Q43" s="14" t="e">
        <f>VLOOKUP(A43,[2]Sheet1!A:K,59,0)</f>
        <v>#REF!</v>
      </c>
      <c r="R43" s="14" t="e">
        <f>VLOOKUP(A43,[2]Sheet1!A:K,64,0)</f>
        <v>#REF!</v>
      </c>
      <c r="S43" s="14" t="e">
        <f>VLOOKUP(A43,[2]Sheet1!A:K,69,0)</f>
        <v>#REF!</v>
      </c>
    </row>
    <row r="44" spans="1:19" ht="15.75" x14ac:dyDescent="0.2">
      <c r="A44" s="9">
        <v>10208</v>
      </c>
      <c r="B44" s="17">
        <v>10101011804</v>
      </c>
      <c r="C44" s="10" t="s">
        <v>516</v>
      </c>
      <c r="D44" s="10" t="str">
        <f>VLOOKUP(B44,Customers!$A$1:$D$58,3,FALSE)</f>
        <v>شركة الراشد للتجارة والمقاولات</v>
      </c>
      <c r="E44" s="10" t="s">
        <v>454</v>
      </c>
      <c r="F44" s="9"/>
      <c r="G44" s="9"/>
      <c r="H44" s="11" t="e">
        <f>VLOOKUP(A44,[2]Sheet1!A:K,14,0)</f>
        <v>#REF!</v>
      </c>
      <c r="I44" s="11" t="e">
        <f>VLOOKUP(A44,[2]Sheet1!A:K,19,0)</f>
        <v>#REF!</v>
      </c>
      <c r="J44" s="11" t="e">
        <f>VLOOKUP(A44,[2]Sheet1!A:K,24,0)</f>
        <v>#REF!</v>
      </c>
      <c r="K44" s="11" t="e">
        <f>VLOOKUP(A44,[2]Sheet1!A:K,29,0)</f>
        <v>#REF!</v>
      </c>
      <c r="L44" s="11" t="e">
        <f>VLOOKUP(A44,[2]Sheet1!A:K,34,0)</f>
        <v>#REF!</v>
      </c>
      <c r="M44" s="11" t="e">
        <f>VLOOKUP(A44,[2]Sheet1!A:K,39,0)</f>
        <v>#REF!</v>
      </c>
      <c r="N44" s="11" t="e">
        <f>VLOOKUP(A44,[2]Sheet1!A:K,44,0)</f>
        <v>#REF!</v>
      </c>
      <c r="O44" s="11" t="e">
        <f>VLOOKUP(A44,[2]Sheet1!A:K,49,0)</f>
        <v>#REF!</v>
      </c>
      <c r="P44" s="11" t="e">
        <f>VLOOKUP(A44,[2]Sheet1!A:K,54,0)</f>
        <v>#REF!</v>
      </c>
      <c r="Q44" s="11" t="e">
        <f>VLOOKUP(A44,[2]Sheet1!A:K,59,0)</f>
        <v>#REF!</v>
      </c>
      <c r="R44" s="11" t="e">
        <f>VLOOKUP(A44,[2]Sheet1!A:K,64,0)</f>
        <v>#REF!</v>
      </c>
      <c r="S44" s="11" t="e">
        <f>VLOOKUP(A44,[2]Sheet1!A:K,69,0)</f>
        <v>#REF!</v>
      </c>
    </row>
    <row r="45" spans="1:19" ht="15.75" x14ac:dyDescent="0.25">
      <c r="A45" s="12" t="s">
        <v>517</v>
      </c>
      <c r="B45" s="17"/>
      <c r="C45" s="13" t="s">
        <v>517</v>
      </c>
      <c r="D45" s="13" t="s">
        <v>517</v>
      </c>
      <c r="E45" s="13"/>
      <c r="F45" s="12"/>
      <c r="G45" s="12"/>
      <c r="H45" s="14" t="e">
        <f>VLOOKUP(A45,[2]Sheet1!A:K,14,0)</f>
        <v>#REF!</v>
      </c>
      <c r="I45" s="14" t="e">
        <f>VLOOKUP(A45,[2]Sheet1!A:K,19,0)</f>
        <v>#REF!</v>
      </c>
      <c r="J45" s="14" t="e">
        <f>VLOOKUP(A45,[2]Sheet1!A:K,24,0)</f>
        <v>#REF!</v>
      </c>
      <c r="K45" s="14" t="e">
        <f>VLOOKUP(A45,[2]Sheet1!A:K,29,0)</f>
        <v>#REF!</v>
      </c>
      <c r="L45" s="14" t="e">
        <f>VLOOKUP(A45,[2]Sheet1!A:K,34,0)</f>
        <v>#REF!</v>
      </c>
      <c r="M45" s="14" t="e">
        <f>VLOOKUP(A45,[2]Sheet1!A:K,39,0)</f>
        <v>#REF!</v>
      </c>
      <c r="N45" s="14" t="e">
        <f>VLOOKUP(A45,[2]Sheet1!A:K,44,0)</f>
        <v>#REF!</v>
      </c>
      <c r="O45" s="14" t="e">
        <f>VLOOKUP(A45,[2]Sheet1!A:K,49,0)</f>
        <v>#REF!</v>
      </c>
      <c r="P45" s="14" t="e">
        <f>VLOOKUP(A45,[2]Sheet1!A:K,54,0)</f>
        <v>#REF!</v>
      </c>
      <c r="Q45" s="14" t="e">
        <f>VLOOKUP(A45,[2]Sheet1!A:K,59,0)</f>
        <v>#REF!</v>
      </c>
      <c r="R45" s="14" t="e">
        <f>VLOOKUP(A45,[2]Sheet1!A:K,64,0)</f>
        <v>#REF!</v>
      </c>
      <c r="S45" s="14" t="e">
        <f>VLOOKUP(A45,[2]Sheet1!A:K,69,0)</f>
        <v>#REF!</v>
      </c>
    </row>
    <row r="46" spans="1:19" ht="15.75" x14ac:dyDescent="0.2">
      <c r="A46" s="9">
        <v>10248</v>
      </c>
      <c r="B46" s="17">
        <v>10101010601</v>
      </c>
      <c r="C46" s="10" t="s">
        <v>518</v>
      </c>
      <c r="D46" s="10" t="str">
        <f>VLOOKUP(B46,Customers!$A$1:$D$58,3,FALSE)</f>
        <v>شركة بى اى سى العربية المحدودة</v>
      </c>
      <c r="E46" s="10" t="s">
        <v>451</v>
      </c>
      <c r="F46" s="9">
        <v>30</v>
      </c>
      <c r="G46" s="9" t="s">
        <v>443</v>
      </c>
      <c r="H46" s="11" t="e">
        <f>VLOOKUP(A46,[2]Sheet1!A:K,14,0)</f>
        <v>#REF!</v>
      </c>
      <c r="I46" s="11" t="e">
        <f>VLOOKUP(A46,[2]Sheet1!A:K,19,0)</f>
        <v>#REF!</v>
      </c>
      <c r="J46" s="11" t="e">
        <f>VLOOKUP(A46,[2]Sheet1!A:K,24,0)</f>
        <v>#REF!</v>
      </c>
      <c r="K46" s="11" t="e">
        <f>VLOOKUP(A46,[2]Sheet1!A:K,29,0)</f>
        <v>#REF!</v>
      </c>
      <c r="L46" s="11" t="e">
        <f>VLOOKUP(A46,[2]Sheet1!A:K,34,0)</f>
        <v>#REF!</v>
      </c>
      <c r="M46" s="11" t="e">
        <f>VLOOKUP(A46,[2]Sheet1!A:K,39,0)</f>
        <v>#REF!</v>
      </c>
      <c r="N46" s="11" t="e">
        <f>VLOOKUP(A46,[2]Sheet1!A:K,44,0)</f>
        <v>#REF!</v>
      </c>
      <c r="O46" s="11" t="e">
        <f>VLOOKUP(A46,[2]Sheet1!A:K,49,0)</f>
        <v>#REF!</v>
      </c>
      <c r="P46" s="11" t="e">
        <f>VLOOKUP(A46,[2]Sheet1!A:K,54,0)</f>
        <v>#REF!</v>
      </c>
      <c r="Q46" s="11" t="e">
        <f>VLOOKUP(A46,[2]Sheet1!A:K,59,0)</f>
        <v>#REF!</v>
      </c>
      <c r="R46" s="11" t="e">
        <f>VLOOKUP(A46,[2]Sheet1!A:K,64,0)</f>
        <v>#REF!</v>
      </c>
      <c r="S46" s="11" t="e">
        <f>VLOOKUP(A46,[2]Sheet1!A:K,69,0)</f>
        <v>#REF!</v>
      </c>
    </row>
    <row r="47" spans="1:19" ht="15.75" x14ac:dyDescent="0.25">
      <c r="A47" s="12">
        <v>10229</v>
      </c>
      <c r="B47" s="17">
        <v>10101018901</v>
      </c>
      <c r="C47" s="13" t="s">
        <v>519</v>
      </c>
      <c r="D47" s="13" t="str">
        <f>VLOOKUP(B47,Customers!$A$1:$D$58,3,FALSE)</f>
        <v xml:space="preserve"> شركة بايتور السعودية العربية للانشاءات</v>
      </c>
      <c r="E47" s="13" t="s">
        <v>520</v>
      </c>
      <c r="F47" s="12"/>
      <c r="G47" s="12"/>
      <c r="H47" s="14" t="e">
        <f>VLOOKUP(A47,[2]Sheet1!A:K,14,0)</f>
        <v>#REF!</v>
      </c>
      <c r="I47" s="14" t="e">
        <f>VLOOKUP(A47,[2]Sheet1!A:K,19,0)</f>
        <v>#REF!</v>
      </c>
      <c r="J47" s="14" t="e">
        <f>VLOOKUP(A47,[2]Sheet1!A:K,24,0)</f>
        <v>#REF!</v>
      </c>
      <c r="K47" s="14" t="e">
        <f>VLOOKUP(A47,[2]Sheet1!A:K,29,0)</f>
        <v>#REF!</v>
      </c>
      <c r="L47" s="14" t="e">
        <f>VLOOKUP(A47,[2]Sheet1!A:K,34,0)</f>
        <v>#REF!</v>
      </c>
      <c r="M47" s="14" t="e">
        <f>VLOOKUP(A47,[2]Sheet1!A:K,39,0)</f>
        <v>#REF!</v>
      </c>
      <c r="N47" s="14" t="e">
        <f>VLOOKUP(A47,[2]Sheet1!A:K,44,0)</f>
        <v>#REF!</v>
      </c>
      <c r="O47" s="14" t="e">
        <f>VLOOKUP(A47,[2]Sheet1!A:K,49,0)</f>
        <v>#REF!</v>
      </c>
      <c r="P47" s="14" t="e">
        <f>VLOOKUP(A47,[2]Sheet1!A:K,54,0)</f>
        <v>#REF!</v>
      </c>
      <c r="Q47" s="14" t="e">
        <f>VLOOKUP(A47,[2]Sheet1!A:K,59,0)</f>
        <v>#REF!</v>
      </c>
      <c r="R47" s="14" t="e">
        <f>VLOOKUP(A47,[2]Sheet1!A:K,64,0)</f>
        <v>#REF!</v>
      </c>
      <c r="S47" s="14" t="e">
        <f>VLOOKUP(A47,[2]Sheet1!A:K,69,0)</f>
        <v>#REF!</v>
      </c>
    </row>
    <row r="48" spans="1:19" ht="15.75" x14ac:dyDescent="0.2">
      <c r="A48" s="9">
        <v>10238</v>
      </c>
      <c r="B48" s="17">
        <v>10101010701</v>
      </c>
      <c r="C48" s="10" t="s">
        <v>521</v>
      </c>
      <c r="D48" s="10" t="str">
        <f>VLOOKUP(B48,Customers!$A$1:$D$58,3,FALSE)</f>
        <v>شركة الخطوط الراقية للديكور</v>
      </c>
      <c r="E48" s="10" t="s">
        <v>522</v>
      </c>
      <c r="F48" s="9"/>
      <c r="G48" s="9"/>
      <c r="H48" s="11" t="e">
        <f>VLOOKUP(A48,[2]Sheet1!A:K,14,0)</f>
        <v>#REF!</v>
      </c>
      <c r="I48" s="11" t="e">
        <f>VLOOKUP(A48,[2]Sheet1!A:K,19,0)</f>
        <v>#REF!</v>
      </c>
      <c r="J48" s="11" t="e">
        <f>VLOOKUP(A48,[2]Sheet1!A:K,24,0)</f>
        <v>#REF!</v>
      </c>
      <c r="K48" s="11" t="e">
        <f>VLOOKUP(A48,[2]Sheet1!A:K,29,0)</f>
        <v>#REF!</v>
      </c>
      <c r="L48" s="11" t="e">
        <f>VLOOKUP(A48,[2]Sheet1!A:K,34,0)</f>
        <v>#REF!</v>
      </c>
      <c r="M48" s="11" t="e">
        <f>VLOOKUP(A48,[2]Sheet1!A:K,39,0)</f>
        <v>#REF!</v>
      </c>
      <c r="N48" s="11" t="e">
        <f>VLOOKUP(A48,[2]Sheet1!A:K,44,0)</f>
        <v>#REF!</v>
      </c>
      <c r="O48" s="11" t="e">
        <f>VLOOKUP(A48,[2]Sheet1!A:K,49,0)</f>
        <v>#REF!</v>
      </c>
      <c r="P48" s="11" t="e">
        <f>VLOOKUP(A48,[2]Sheet1!A:K,54,0)</f>
        <v>#REF!</v>
      </c>
      <c r="Q48" s="11" t="e">
        <f>VLOOKUP(A48,[2]Sheet1!A:K,59,0)</f>
        <v>#REF!</v>
      </c>
      <c r="R48" s="11" t="e">
        <f>VLOOKUP(A48,[2]Sheet1!A:K,64,0)</f>
        <v>#REF!</v>
      </c>
      <c r="S48" s="11" t="e">
        <f>VLOOKUP(A48,[2]Sheet1!A:K,69,0)</f>
        <v>#REF!</v>
      </c>
    </row>
    <row r="49" spans="1:19" ht="15.75" x14ac:dyDescent="0.25">
      <c r="A49" s="18">
        <v>10264</v>
      </c>
      <c r="B49" s="17"/>
      <c r="C49" s="13" t="s">
        <v>523</v>
      </c>
      <c r="D49" s="13" t="s">
        <v>527</v>
      </c>
      <c r="E49" s="13" t="s">
        <v>527</v>
      </c>
      <c r="F49" s="12"/>
      <c r="G49" s="12"/>
      <c r="H49" s="14" t="e">
        <f>VLOOKUP(A49,[2]Sheet1!A:K,14,0)</f>
        <v>#REF!</v>
      </c>
      <c r="I49" s="14" t="e">
        <f>VLOOKUP(A49,[2]Sheet1!A:K,19,0)</f>
        <v>#REF!</v>
      </c>
      <c r="J49" s="14" t="e">
        <f>VLOOKUP(A49,[2]Sheet1!A:K,24,0)</f>
        <v>#REF!</v>
      </c>
      <c r="K49" s="14" t="e">
        <f>VLOOKUP(A49,[2]Sheet1!A:K,29,0)</f>
        <v>#REF!</v>
      </c>
      <c r="L49" s="14" t="e">
        <f>VLOOKUP(A49,[2]Sheet1!A:K,34,0)</f>
        <v>#REF!</v>
      </c>
      <c r="M49" s="14" t="e">
        <f>VLOOKUP(A49,[2]Sheet1!A:K,39,0)</f>
        <v>#REF!</v>
      </c>
      <c r="N49" s="14" t="e">
        <f>VLOOKUP(A49,[2]Sheet1!A:K,44,0)</f>
        <v>#REF!</v>
      </c>
      <c r="O49" s="14" t="e">
        <f>VLOOKUP(A49,[2]Sheet1!A:K,49,0)</f>
        <v>#REF!</v>
      </c>
      <c r="P49" s="14" t="e">
        <f>VLOOKUP(A49,[2]Sheet1!A:K,54,0)</f>
        <v>#REF!</v>
      </c>
      <c r="Q49" s="14" t="e">
        <f>VLOOKUP(A49,[2]Sheet1!A:K,59,0)</f>
        <v>#REF!</v>
      </c>
      <c r="R49" s="14" t="e">
        <f>VLOOKUP(A49,[2]Sheet1!A:K,64,0)</f>
        <v>#REF!</v>
      </c>
      <c r="S49" s="14" t="e">
        <f>VLOOKUP(A49,[2]Sheet1!A:K,69,0)</f>
        <v>#REF!</v>
      </c>
    </row>
    <row r="50" spans="1:19" ht="15.75" x14ac:dyDescent="0.2">
      <c r="A50" s="9">
        <v>10265</v>
      </c>
      <c r="B50" s="17"/>
      <c r="C50" s="10" t="s">
        <v>524</v>
      </c>
      <c r="D50" s="10" t="s">
        <v>527</v>
      </c>
      <c r="E50" s="10" t="s">
        <v>527</v>
      </c>
      <c r="F50" s="9"/>
      <c r="G50" s="9"/>
      <c r="H50" s="11" t="e">
        <f>VLOOKUP(A50,[2]Sheet1!A:K,14,0)</f>
        <v>#REF!</v>
      </c>
      <c r="I50" s="11" t="e">
        <f>VLOOKUP(A50,[2]Sheet1!A:K,19,0)</f>
        <v>#REF!</v>
      </c>
      <c r="J50" s="11" t="e">
        <f>VLOOKUP(A50,[2]Sheet1!A:K,24,0)</f>
        <v>#REF!</v>
      </c>
      <c r="K50" s="11" t="e">
        <f>VLOOKUP(A50,[2]Sheet1!A:K,29,0)</f>
        <v>#REF!</v>
      </c>
      <c r="L50" s="11" t="e">
        <f>VLOOKUP(A50,[2]Sheet1!A:K,34,0)</f>
        <v>#REF!</v>
      </c>
      <c r="M50" s="11" t="e">
        <f>VLOOKUP(A50,[2]Sheet1!A:K,39,0)</f>
        <v>#REF!</v>
      </c>
      <c r="N50" s="11" t="e">
        <f>VLOOKUP(A50,[2]Sheet1!A:K,44,0)</f>
        <v>#REF!</v>
      </c>
      <c r="O50" s="11" t="e">
        <f>VLOOKUP(A50,[2]Sheet1!A:K,49,0)</f>
        <v>#REF!</v>
      </c>
      <c r="P50" s="11" t="e">
        <f>VLOOKUP(A50,[2]Sheet1!A:K,54,0)</f>
        <v>#REF!</v>
      </c>
      <c r="Q50" s="11" t="e">
        <f>VLOOKUP(A50,[2]Sheet1!A:K,59,0)</f>
        <v>#REF!</v>
      </c>
      <c r="R50" s="11" t="e">
        <f>VLOOKUP(A50,[2]Sheet1!A:K,64,0)</f>
        <v>#REF!</v>
      </c>
      <c r="S50" s="11" t="e">
        <f>VLOOKUP(A50,[2]Sheet1!A:K,69,0)</f>
        <v>#REF!</v>
      </c>
    </row>
  </sheetData>
  <autoFilter ref="A1:S50" xr:uid="{1FA4C7E7-599B-40CE-8771-810E933819D6}"/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CC-Tree</vt:lpstr>
      <vt:lpstr>Customers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Abuouf</dc:creator>
  <cp:lastModifiedBy>Ahmed Abuouf</cp:lastModifiedBy>
  <cp:lastPrinted>2024-02-29T07:35:50Z</cp:lastPrinted>
  <dcterms:created xsi:type="dcterms:W3CDTF">2024-02-29T06:26:57Z</dcterms:created>
  <dcterms:modified xsi:type="dcterms:W3CDTF">2024-03-02T07:32:22Z</dcterms:modified>
</cp:coreProperties>
</file>